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externalLinks/externalLink323.xml" ContentType="application/vnd.openxmlformats-officedocument.spreadsheetml.externalLink+xml"/>
  <Override PartName="/xl/externalLinks/externalLink324.xml" ContentType="application/vnd.openxmlformats-officedocument.spreadsheetml.externalLink+xml"/>
  <Override PartName="/xl/externalLinks/externalLink325.xml" ContentType="application/vnd.openxmlformats-officedocument.spreadsheetml.externalLink+xml"/>
  <Override PartName="/xl/externalLinks/externalLink326.xml" ContentType="application/vnd.openxmlformats-officedocument.spreadsheetml.externalLink+xml"/>
  <Override PartName="/xl/externalLinks/externalLink327.xml" ContentType="application/vnd.openxmlformats-officedocument.spreadsheetml.externalLink+xml"/>
  <Override PartName="/xl/externalLinks/externalLink328.xml" ContentType="application/vnd.openxmlformats-officedocument.spreadsheetml.externalLink+xml"/>
  <Override PartName="/xl/externalLinks/externalLink329.xml" ContentType="application/vnd.openxmlformats-officedocument.spreadsheetml.externalLink+xml"/>
  <Override PartName="/xl/externalLinks/externalLink330.xml" ContentType="application/vnd.openxmlformats-officedocument.spreadsheetml.externalLink+xml"/>
  <Override PartName="/xl/externalLinks/externalLink331.xml" ContentType="application/vnd.openxmlformats-officedocument.spreadsheetml.externalLink+xml"/>
  <Override PartName="/xl/externalLinks/externalLink332.xml" ContentType="application/vnd.openxmlformats-officedocument.spreadsheetml.externalLink+xml"/>
  <Override PartName="/xl/externalLinks/externalLink333.xml" ContentType="application/vnd.openxmlformats-officedocument.spreadsheetml.externalLink+xml"/>
  <Override PartName="/xl/externalLinks/externalLink334.xml" ContentType="application/vnd.openxmlformats-officedocument.spreadsheetml.externalLink+xml"/>
  <Override PartName="/xl/externalLinks/externalLink335.xml" ContentType="application/vnd.openxmlformats-officedocument.spreadsheetml.externalLink+xml"/>
  <Override PartName="/xl/externalLinks/externalLink336.xml" ContentType="application/vnd.openxmlformats-officedocument.spreadsheetml.externalLink+xml"/>
  <Override PartName="/xl/externalLinks/externalLink337.xml" ContentType="application/vnd.openxmlformats-officedocument.spreadsheetml.externalLink+xml"/>
  <Override PartName="/xl/externalLinks/externalLink338.xml" ContentType="application/vnd.openxmlformats-officedocument.spreadsheetml.externalLink+xml"/>
  <Override PartName="/xl/externalLinks/externalLink339.xml" ContentType="application/vnd.openxmlformats-officedocument.spreadsheetml.externalLink+xml"/>
  <Override PartName="/xl/externalLinks/externalLink340.xml" ContentType="application/vnd.openxmlformats-officedocument.spreadsheetml.externalLink+xml"/>
  <Override PartName="/xl/externalLinks/externalLink341.xml" ContentType="application/vnd.openxmlformats-officedocument.spreadsheetml.externalLink+xml"/>
  <Override PartName="/xl/externalLinks/externalLink342.xml" ContentType="application/vnd.openxmlformats-officedocument.spreadsheetml.externalLink+xml"/>
  <Override PartName="/xl/externalLinks/externalLink343.xml" ContentType="application/vnd.openxmlformats-officedocument.spreadsheetml.externalLink+xml"/>
  <Override PartName="/xl/externalLinks/externalLink344.xml" ContentType="application/vnd.openxmlformats-officedocument.spreadsheetml.externalLink+xml"/>
  <Override PartName="/xl/externalLinks/externalLink345.xml" ContentType="application/vnd.openxmlformats-officedocument.spreadsheetml.externalLink+xml"/>
  <Override PartName="/xl/externalLinks/externalLink346.xml" ContentType="application/vnd.openxmlformats-officedocument.spreadsheetml.externalLink+xml"/>
  <Override PartName="/xl/externalLinks/externalLink347.xml" ContentType="application/vnd.openxmlformats-officedocument.spreadsheetml.externalLink+xml"/>
  <Override PartName="/xl/externalLinks/externalLink348.xml" ContentType="application/vnd.openxmlformats-officedocument.spreadsheetml.externalLink+xml"/>
  <Override PartName="/xl/externalLinks/externalLink349.xml" ContentType="application/vnd.openxmlformats-officedocument.spreadsheetml.externalLink+xml"/>
  <Override PartName="/xl/externalLinks/externalLink350.xml" ContentType="application/vnd.openxmlformats-officedocument.spreadsheetml.externalLink+xml"/>
  <Override PartName="/xl/externalLinks/externalLink351.xml" ContentType="application/vnd.openxmlformats-officedocument.spreadsheetml.externalLink+xml"/>
  <Override PartName="/xl/externalLinks/externalLink352.xml" ContentType="application/vnd.openxmlformats-officedocument.spreadsheetml.externalLink+xml"/>
  <Override PartName="/xl/externalLinks/externalLink353.xml" ContentType="application/vnd.openxmlformats-officedocument.spreadsheetml.externalLink+xml"/>
  <Override PartName="/xl/externalLinks/externalLink354.xml" ContentType="application/vnd.openxmlformats-officedocument.spreadsheetml.externalLink+xml"/>
  <Override PartName="/xl/externalLinks/externalLink355.xml" ContentType="application/vnd.openxmlformats-officedocument.spreadsheetml.externalLink+xml"/>
  <Override PartName="/xl/externalLinks/externalLink356.xml" ContentType="application/vnd.openxmlformats-officedocument.spreadsheetml.externalLink+xml"/>
  <Override PartName="/xl/externalLinks/externalLink357.xml" ContentType="application/vnd.openxmlformats-officedocument.spreadsheetml.externalLink+xml"/>
  <Override PartName="/xl/externalLinks/externalLink358.xml" ContentType="application/vnd.openxmlformats-officedocument.spreadsheetml.externalLink+xml"/>
  <Override PartName="/xl/externalLinks/externalLink359.xml" ContentType="application/vnd.openxmlformats-officedocument.spreadsheetml.externalLink+xml"/>
  <Override PartName="/xl/externalLinks/externalLink360.xml" ContentType="application/vnd.openxmlformats-officedocument.spreadsheetml.externalLink+xml"/>
  <Override PartName="/xl/externalLinks/externalLink361.xml" ContentType="application/vnd.openxmlformats-officedocument.spreadsheetml.externalLink+xml"/>
  <Override PartName="/xl/externalLinks/externalLink362.xml" ContentType="application/vnd.openxmlformats-officedocument.spreadsheetml.externalLink+xml"/>
  <Override PartName="/xl/externalLinks/externalLink363.xml" ContentType="application/vnd.openxmlformats-officedocument.spreadsheetml.externalLink+xml"/>
  <Override PartName="/xl/externalLinks/externalLink364.xml" ContentType="application/vnd.openxmlformats-officedocument.spreadsheetml.externalLink+xml"/>
  <Override PartName="/xl/externalLinks/externalLink365.xml" ContentType="application/vnd.openxmlformats-officedocument.spreadsheetml.externalLink+xml"/>
  <Override PartName="/xl/externalLinks/externalLink366.xml" ContentType="application/vnd.openxmlformats-officedocument.spreadsheetml.externalLink+xml"/>
  <Override PartName="/xl/externalLinks/externalLink367.xml" ContentType="application/vnd.openxmlformats-officedocument.spreadsheetml.externalLink+xml"/>
  <Override PartName="/xl/externalLinks/externalLink368.xml" ContentType="application/vnd.openxmlformats-officedocument.spreadsheetml.externalLink+xml"/>
  <Override PartName="/xl/externalLinks/externalLink369.xml" ContentType="application/vnd.openxmlformats-officedocument.spreadsheetml.externalLink+xml"/>
  <Override PartName="/xl/externalLinks/externalLink370.xml" ContentType="application/vnd.openxmlformats-officedocument.spreadsheetml.externalLink+xml"/>
  <Override PartName="/xl/externalLinks/externalLink371.xml" ContentType="application/vnd.openxmlformats-officedocument.spreadsheetml.externalLink+xml"/>
  <Override PartName="/xl/externalLinks/externalLink372.xml" ContentType="application/vnd.openxmlformats-officedocument.spreadsheetml.externalLink+xml"/>
  <Override PartName="/xl/externalLinks/externalLink373.xml" ContentType="application/vnd.openxmlformats-officedocument.spreadsheetml.externalLink+xml"/>
  <Override PartName="/xl/externalLinks/externalLink374.xml" ContentType="application/vnd.openxmlformats-officedocument.spreadsheetml.externalLink+xml"/>
  <Override PartName="/xl/externalLinks/externalLink375.xml" ContentType="application/vnd.openxmlformats-officedocument.spreadsheetml.externalLink+xml"/>
  <Override PartName="/xl/externalLinks/externalLink376.xml" ContentType="application/vnd.openxmlformats-officedocument.spreadsheetml.externalLink+xml"/>
  <Override PartName="/xl/externalLinks/externalLink377.xml" ContentType="application/vnd.openxmlformats-officedocument.spreadsheetml.externalLink+xml"/>
  <Override PartName="/xl/externalLinks/externalLink378.xml" ContentType="application/vnd.openxmlformats-officedocument.spreadsheetml.externalLink+xml"/>
  <Override PartName="/xl/externalLinks/externalLink379.xml" ContentType="application/vnd.openxmlformats-officedocument.spreadsheetml.externalLink+xml"/>
  <Override PartName="/xl/externalLinks/externalLink380.xml" ContentType="application/vnd.openxmlformats-officedocument.spreadsheetml.externalLink+xml"/>
  <Override PartName="/xl/externalLinks/externalLink381.xml" ContentType="application/vnd.openxmlformats-officedocument.spreadsheetml.externalLink+xml"/>
  <Override PartName="/xl/externalLinks/externalLink382.xml" ContentType="application/vnd.openxmlformats-officedocument.spreadsheetml.externalLink+xml"/>
  <Override PartName="/xl/externalLinks/externalLink383.xml" ContentType="application/vnd.openxmlformats-officedocument.spreadsheetml.externalLink+xml"/>
  <Override PartName="/xl/externalLinks/externalLink384.xml" ContentType="application/vnd.openxmlformats-officedocument.spreadsheetml.externalLink+xml"/>
  <Override PartName="/xl/externalLinks/externalLink385.xml" ContentType="application/vnd.openxmlformats-officedocument.spreadsheetml.externalLink+xml"/>
  <Override PartName="/xl/externalLinks/externalLink386.xml" ContentType="application/vnd.openxmlformats-officedocument.spreadsheetml.externalLink+xml"/>
  <Override PartName="/xl/externalLinks/externalLink387.xml" ContentType="application/vnd.openxmlformats-officedocument.spreadsheetml.externalLink+xml"/>
  <Override PartName="/xl/externalLinks/externalLink388.xml" ContentType="application/vnd.openxmlformats-officedocument.spreadsheetml.externalLink+xml"/>
  <Override PartName="/xl/externalLinks/externalLink389.xml" ContentType="application/vnd.openxmlformats-officedocument.spreadsheetml.externalLink+xml"/>
  <Override PartName="/xl/externalLinks/externalLink390.xml" ContentType="application/vnd.openxmlformats-officedocument.spreadsheetml.externalLink+xml"/>
  <Override PartName="/xl/externalLinks/externalLink391.xml" ContentType="application/vnd.openxmlformats-officedocument.spreadsheetml.externalLink+xml"/>
  <Override PartName="/xl/externalLinks/externalLink392.xml" ContentType="application/vnd.openxmlformats-officedocument.spreadsheetml.externalLink+xml"/>
  <Override PartName="/xl/externalLinks/externalLink393.xml" ContentType="application/vnd.openxmlformats-officedocument.spreadsheetml.externalLink+xml"/>
  <Override PartName="/xl/externalLinks/externalLink394.xml" ContentType="application/vnd.openxmlformats-officedocument.spreadsheetml.externalLink+xml"/>
  <Override PartName="/xl/externalLinks/externalLink395.xml" ContentType="application/vnd.openxmlformats-officedocument.spreadsheetml.externalLink+xml"/>
  <Override PartName="/xl/externalLinks/externalLink396.xml" ContentType="application/vnd.openxmlformats-officedocument.spreadsheetml.externalLink+xml"/>
  <Override PartName="/xl/externalLinks/externalLink397.xml" ContentType="application/vnd.openxmlformats-officedocument.spreadsheetml.externalLink+xml"/>
  <Override PartName="/xl/externalLinks/externalLink398.xml" ContentType="application/vnd.openxmlformats-officedocument.spreadsheetml.externalLink+xml"/>
  <Override PartName="/xl/externalLinks/externalLink399.xml" ContentType="application/vnd.openxmlformats-officedocument.spreadsheetml.externalLink+xml"/>
  <Override PartName="/xl/externalLinks/externalLink400.xml" ContentType="application/vnd.openxmlformats-officedocument.spreadsheetml.externalLink+xml"/>
  <Override PartName="/xl/externalLinks/externalLink401.xml" ContentType="application/vnd.openxmlformats-officedocument.spreadsheetml.externalLink+xml"/>
  <Override PartName="/xl/externalLinks/externalLink402.xml" ContentType="application/vnd.openxmlformats-officedocument.spreadsheetml.externalLink+xml"/>
  <Override PartName="/xl/externalLinks/externalLink403.xml" ContentType="application/vnd.openxmlformats-officedocument.spreadsheetml.externalLink+xml"/>
  <Override PartName="/xl/externalLinks/externalLink40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조이환 설계작업\2026년\18.장성 사창초 전기차충전기 설치 전기공사\설계서,도면,시방서(사창초 행정실 검토용)_20260618수정본\"/>
    </mc:Choice>
  </mc:AlternateContent>
  <xr:revisionPtr revIDLastSave="0" documentId="13_ncr:1_{D551B70F-6A64-4BEE-A75A-6632B5EF7903}" xr6:coauthVersionLast="47" xr6:coauthVersionMax="47" xr10:uidLastSave="{00000000-0000-0000-0000-000000000000}"/>
  <bookViews>
    <workbookView xWindow="51490" yWindow="-110" windowWidth="34620" windowHeight="14020" xr2:uid="{00000000-000D-0000-FFFF-FFFF00000000}"/>
  </bookViews>
  <sheets>
    <sheet name="설계서" sheetId="65" r:id="rId1"/>
    <sheet name="원가" sheetId="66" r:id="rId2"/>
    <sheet name="총괄표" sheetId="48" r:id="rId3"/>
    <sheet name="총괄표2" sheetId="49" r:id="rId4"/>
    <sheet name="내역서" sheetId="50" r:id="rId5"/>
    <sheet name="노임근거" sheetId="51" r:id="rId6"/>
    <sheet name="일대목차" sheetId="52" r:id="rId7"/>
    <sheet name="일위대가" sheetId="53" r:id="rId8"/>
    <sheet name="일위노임" sheetId="54" r:id="rId9"/>
    <sheet name="합산자재" sheetId="56" state="hidden" r:id="rId10"/>
    <sheet name="단가조사" sheetId="57" r:id="rId11"/>
    <sheet name="옵션" sheetId="58" state="hidden" r:id="rId12"/>
    <sheet name="목차" sheetId="44" state="hidden" r:id="rId13"/>
    <sheet name="관급자재" sheetId="60" r:id="rId14"/>
    <sheet name="관급단가(급속충전기)" sheetId="61" r:id="rId15"/>
    <sheet name="별도공사비" sheetId="64" r:id="rId16"/>
    <sheet name="산출집계" sheetId="2" r:id="rId17"/>
    <sheet name="기본산출서" sheetId="7" state="hidden" r:id="rId18"/>
    <sheet name="목록별산출서" sheetId="8" r:id="rId19"/>
    <sheet name="폐기물처리비" sheetId="63" r:id="rId20"/>
    <sheet name="비교젼적서" sheetId="62" state="hidden" r:id="rId21"/>
    <sheet name="사용설명" sheetId="3" state="hidden" r:id="rId22"/>
  </sheets>
  <externalReferences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  <externalReference r:id="rId326"/>
    <externalReference r:id="rId327"/>
    <externalReference r:id="rId328"/>
    <externalReference r:id="rId329"/>
    <externalReference r:id="rId330"/>
    <externalReference r:id="rId331"/>
    <externalReference r:id="rId332"/>
    <externalReference r:id="rId333"/>
    <externalReference r:id="rId334"/>
    <externalReference r:id="rId335"/>
    <externalReference r:id="rId336"/>
    <externalReference r:id="rId337"/>
    <externalReference r:id="rId338"/>
    <externalReference r:id="rId339"/>
    <externalReference r:id="rId340"/>
    <externalReference r:id="rId341"/>
    <externalReference r:id="rId342"/>
    <externalReference r:id="rId343"/>
    <externalReference r:id="rId344"/>
    <externalReference r:id="rId345"/>
    <externalReference r:id="rId346"/>
    <externalReference r:id="rId347"/>
    <externalReference r:id="rId348"/>
    <externalReference r:id="rId349"/>
    <externalReference r:id="rId350"/>
    <externalReference r:id="rId351"/>
    <externalReference r:id="rId352"/>
    <externalReference r:id="rId353"/>
    <externalReference r:id="rId354"/>
    <externalReference r:id="rId355"/>
    <externalReference r:id="rId356"/>
    <externalReference r:id="rId357"/>
    <externalReference r:id="rId358"/>
    <externalReference r:id="rId359"/>
    <externalReference r:id="rId360"/>
    <externalReference r:id="rId361"/>
    <externalReference r:id="rId362"/>
    <externalReference r:id="rId363"/>
    <externalReference r:id="rId364"/>
    <externalReference r:id="rId365"/>
    <externalReference r:id="rId366"/>
    <externalReference r:id="rId367"/>
    <externalReference r:id="rId368"/>
    <externalReference r:id="rId369"/>
    <externalReference r:id="rId370"/>
    <externalReference r:id="rId371"/>
    <externalReference r:id="rId372"/>
    <externalReference r:id="rId373"/>
    <externalReference r:id="rId374"/>
    <externalReference r:id="rId375"/>
    <externalReference r:id="rId376"/>
    <externalReference r:id="rId377"/>
    <externalReference r:id="rId378"/>
    <externalReference r:id="rId379"/>
    <externalReference r:id="rId380"/>
    <externalReference r:id="rId381"/>
    <externalReference r:id="rId382"/>
    <externalReference r:id="rId383"/>
    <externalReference r:id="rId384"/>
    <externalReference r:id="rId385"/>
    <externalReference r:id="rId386"/>
    <externalReference r:id="rId387"/>
    <externalReference r:id="rId388"/>
    <externalReference r:id="rId389"/>
    <externalReference r:id="rId390"/>
    <externalReference r:id="rId391"/>
    <externalReference r:id="rId392"/>
    <externalReference r:id="rId393"/>
    <externalReference r:id="rId394"/>
    <externalReference r:id="rId395"/>
    <externalReference r:id="rId396"/>
    <externalReference r:id="rId397"/>
    <externalReference r:id="rId398"/>
    <externalReference r:id="rId399"/>
    <externalReference r:id="rId400"/>
    <externalReference r:id="rId401"/>
    <externalReference r:id="rId402"/>
    <externalReference r:id="rId403"/>
    <externalReference r:id="rId404"/>
    <externalReference r:id="rId405"/>
    <externalReference r:id="rId406"/>
    <externalReference r:id="rId407"/>
    <externalReference r:id="rId408"/>
    <externalReference r:id="rId409"/>
    <externalReference r:id="rId410"/>
    <externalReference r:id="rId411"/>
    <externalReference r:id="rId412"/>
    <externalReference r:id="rId413"/>
    <externalReference r:id="rId414"/>
    <externalReference r:id="rId415"/>
    <externalReference r:id="rId416"/>
    <externalReference r:id="rId417"/>
    <externalReference r:id="rId418"/>
    <externalReference r:id="rId419"/>
    <externalReference r:id="rId420"/>
    <externalReference r:id="rId421"/>
    <externalReference r:id="rId422"/>
    <externalReference r:id="rId423"/>
    <externalReference r:id="rId424"/>
    <externalReference r:id="rId425"/>
    <externalReference r:id="rId426"/>
  </externalReferences>
  <definedNames>
    <definedName name="_" localSheetId="0" hidden="1">#REF!</definedName>
    <definedName name="_" hidden="1">#REF!</definedName>
    <definedName name="__">#REF!</definedName>
    <definedName name="______A1">#REF!</definedName>
    <definedName name="______b2">#REF!</definedName>
    <definedName name="______D1">#REF!</definedName>
    <definedName name="______D2">#REF!</definedName>
    <definedName name="______LP1">#REF!</definedName>
    <definedName name="______LP2">#REF!</definedName>
    <definedName name="______NMB96">#REF!</definedName>
    <definedName name="______Q1">#REF!</definedName>
    <definedName name="______Q2">#REF!</definedName>
    <definedName name="______Q3">#REF!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A1">#REF!</definedName>
    <definedName name="_____b2">#REF!</definedName>
    <definedName name="_____D1">#REF!</definedName>
    <definedName name="_____D2">#REF!</definedName>
    <definedName name="_____LP1">#REF!</definedName>
    <definedName name="_____LP2">#REF!</definedName>
    <definedName name="_____NMB96">#REF!</definedName>
    <definedName name="_____Q1">#REF!</definedName>
    <definedName name="_____Q2">#REF!</definedName>
    <definedName name="_____Q3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A1" localSheetId="0">#REF!</definedName>
    <definedName name="____A1">#REF!</definedName>
    <definedName name="____b2" localSheetId="0">#REF!</definedName>
    <definedName name="____b2">#REF!</definedName>
    <definedName name="____D1" localSheetId="0">#REF!</definedName>
    <definedName name="____D1">#REF!</definedName>
    <definedName name="____D2" localSheetId="0">#REF!</definedName>
    <definedName name="____D2">#REF!</definedName>
    <definedName name="____DAN1">#REF!</definedName>
    <definedName name="____DAN10">#REF!</definedName>
    <definedName name="____DAN100">#REF!</definedName>
    <definedName name="____DAN101">#REF!</definedName>
    <definedName name="____DAN102">#REF!</definedName>
    <definedName name="____DAN103">#REF!</definedName>
    <definedName name="____DAN104">#REF!</definedName>
    <definedName name="____DAN105">#REF!</definedName>
    <definedName name="____DAN106">#REF!</definedName>
    <definedName name="____DAN107">#REF!</definedName>
    <definedName name="____DAN108">#REF!</definedName>
    <definedName name="____DAN109">#REF!</definedName>
    <definedName name="____DAN11">#REF!</definedName>
    <definedName name="____DAN110">#REF!</definedName>
    <definedName name="____DAN111">#REF!</definedName>
    <definedName name="____DAN112">#REF!</definedName>
    <definedName name="____DAN113">#REF!</definedName>
    <definedName name="____DAN114">#REF!</definedName>
    <definedName name="____DAN115">#REF!</definedName>
    <definedName name="____DAN116">#REF!</definedName>
    <definedName name="____DAN117">#REF!</definedName>
    <definedName name="____DAN118">#REF!</definedName>
    <definedName name="____DAN119">#REF!</definedName>
    <definedName name="____DAN12">#REF!</definedName>
    <definedName name="____DAN120">#REF!</definedName>
    <definedName name="____DAN121">#REF!</definedName>
    <definedName name="____DAN122">#REF!</definedName>
    <definedName name="____DAN123">#REF!</definedName>
    <definedName name="____DAN124">#REF!</definedName>
    <definedName name="____DAN125">#REF!</definedName>
    <definedName name="____DAN126">#REF!</definedName>
    <definedName name="____DAN127">#REF!</definedName>
    <definedName name="____DAN128">#REF!</definedName>
    <definedName name="____DAN129">#REF!</definedName>
    <definedName name="____DAN13">#REF!</definedName>
    <definedName name="____DAN130">#REF!</definedName>
    <definedName name="____DAN131">#REF!</definedName>
    <definedName name="____DAN132">#REF!</definedName>
    <definedName name="____DAN133">#REF!</definedName>
    <definedName name="____DAN134">#REF!</definedName>
    <definedName name="____DAN135">#REF!</definedName>
    <definedName name="____DAN136">#REF!</definedName>
    <definedName name="____DAN137">#REF!</definedName>
    <definedName name="____DAN138">#REF!</definedName>
    <definedName name="____DAN139">#REF!</definedName>
    <definedName name="____DAN14">#REF!</definedName>
    <definedName name="____DAN140">#REF!</definedName>
    <definedName name="____DAN141">#REF!</definedName>
    <definedName name="____DAN142">#REF!</definedName>
    <definedName name="____DAN143">#REF!</definedName>
    <definedName name="____DAN144">#REF!</definedName>
    <definedName name="____DAN145">#REF!</definedName>
    <definedName name="____DAN146">#REF!</definedName>
    <definedName name="____DAN147">#REF!</definedName>
    <definedName name="____DAN148">#REF!</definedName>
    <definedName name="____DAN149">#REF!</definedName>
    <definedName name="____DAN15">#REF!</definedName>
    <definedName name="____DAN150">#REF!</definedName>
    <definedName name="____DAN151">#REF!</definedName>
    <definedName name="____DAN152">#REF!</definedName>
    <definedName name="____DAN153">#REF!</definedName>
    <definedName name="____DAN16">#REF!</definedName>
    <definedName name="____DAN17">#REF!</definedName>
    <definedName name="____DAN18">#REF!</definedName>
    <definedName name="____DAN19">#REF!</definedName>
    <definedName name="____DAN2">#REF!</definedName>
    <definedName name="____DAN20">#REF!</definedName>
    <definedName name="____DAN21">#REF!</definedName>
    <definedName name="____DAN22">#REF!</definedName>
    <definedName name="____DAN23">#REF!</definedName>
    <definedName name="____DAN24">#REF!</definedName>
    <definedName name="____DAN25">#REF!</definedName>
    <definedName name="____DAN26">#REF!</definedName>
    <definedName name="____DAN27">#REF!</definedName>
    <definedName name="____DAN28">#REF!</definedName>
    <definedName name="____DAN29">#REF!</definedName>
    <definedName name="____DAN3">#REF!</definedName>
    <definedName name="____DAN30">#REF!</definedName>
    <definedName name="____DAN31">#REF!</definedName>
    <definedName name="____DAN32">#REF!</definedName>
    <definedName name="____DAN33">#REF!</definedName>
    <definedName name="____DAN34">#REF!</definedName>
    <definedName name="____DAN35">#REF!</definedName>
    <definedName name="____DAN36">#REF!</definedName>
    <definedName name="____DAN37">#REF!</definedName>
    <definedName name="____DAN38">#REF!</definedName>
    <definedName name="____DAN39">#REF!</definedName>
    <definedName name="____DAN4">#REF!</definedName>
    <definedName name="____DAN40">#REF!</definedName>
    <definedName name="____DAN41">#REF!</definedName>
    <definedName name="____DAN42">#REF!</definedName>
    <definedName name="____DAN43">#REF!</definedName>
    <definedName name="____DAN44">#REF!</definedName>
    <definedName name="____DAN45">#REF!</definedName>
    <definedName name="____DAN46">#REF!</definedName>
    <definedName name="____DAN47">#REF!</definedName>
    <definedName name="____DAN48">#REF!</definedName>
    <definedName name="____DAN49">#REF!</definedName>
    <definedName name="____DAN5">#REF!</definedName>
    <definedName name="____DAN50">#REF!</definedName>
    <definedName name="____DAN51">#REF!</definedName>
    <definedName name="____DAN52">#REF!</definedName>
    <definedName name="____DAN53">#REF!</definedName>
    <definedName name="____DAN54">#REF!</definedName>
    <definedName name="____DAN55">#REF!</definedName>
    <definedName name="____DAN56">#REF!</definedName>
    <definedName name="____DAN57">#REF!</definedName>
    <definedName name="____DAN58">#REF!</definedName>
    <definedName name="____DAN59">#REF!</definedName>
    <definedName name="____DAN6">#REF!</definedName>
    <definedName name="____DAN60">#REF!</definedName>
    <definedName name="____DAN61">#REF!</definedName>
    <definedName name="____DAN62">#REF!</definedName>
    <definedName name="____DAN63">#REF!</definedName>
    <definedName name="____DAN64">#REF!</definedName>
    <definedName name="____DAN65">#REF!</definedName>
    <definedName name="____DAN66">#REF!</definedName>
    <definedName name="____DAN67">#REF!</definedName>
    <definedName name="____DAN68">#REF!</definedName>
    <definedName name="____DAN69">#REF!</definedName>
    <definedName name="____DAN7">#REF!</definedName>
    <definedName name="____DAN70">#REF!</definedName>
    <definedName name="____DAN71">#REF!</definedName>
    <definedName name="____DAN72">#REF!</definedName>
    <definedName name="____DAN73">#REF!</definedName>
    <definedName name="____DAN74">#REF!</definedName>
    <definedName name="____DAN75">#REF!</definedName>
    <definedName name="____DAN76">#REF!</definedName>
    <definedName name="____DAN77">#REF!</definedName>
    <definedName name="____DAN78">#REF!</definedName>
    <definedName name="____DAN79">#REF!</definedName>
    <definedName name="____DAN8">#REF!</definedName>
    <definedName name="____DAN80">#REF!</definedName>
    <definedName name="____DAN81">#REF!</definedName>
    <definedName name="____DAN82">#REF!</definedName>
    <definedName name="____DAN83">#REF!</definedName>
    <definedName name="____DAN84">#REF!</definedName>
    <definedName name="____DAN85">#REF!</definedName>
    <definedName name="____DAN86">#REF!</definedName>
    <definedName name="____DAN87">#REF!</definedName>
    <definedName name="____DAN88">#REF!</definedName>
    <definedName name="____DAN89">#REF!</definedName>
    <definedName name="____DAN9">#REF!</definedName>
    <definedName name="____DAN90">#REF!</definedName>
    <definedName name="____DAN91">#REF!</definedName>
    <definedName name="____DAN92">#REF!</definedName>
    <definedName name="____DAN93">#REF!</definedName>
    <definedName name="____DAN94">#REF!</definedName>
    <definedName name="____DAN95">#REF!</definedName>
    <definedName name="____DAN96">#REF!</definedName>
    <definedName name="____DAN97">#REF!</definedName>
    <definedName name="____DAN98">#REF!</definedName>
    <definedName name="____DAN99">#REF!</definedName>
    <definedName name="____FF1">#REF!</definedName>
    <definedName name="____LP1" localSheetId="0">#REF!</definedName>
    <definedName name="____LP1">#REF!</definedName>
    <definedName name="____LP2" localSheetId="0">#REF!</definedName>
    <definedName name="____LP2">#REF!</definedName>
    <definedName name="____NMB96" localSheetId="0">#REF!</definedName>
    <definedName name="____NMB96">#REF!</definedName>
    <definedName name="____Q1" localSheetId="0">#REF!</definedName>
    <definedName name="____Q1">#REF!</definedName>
    <definedName name="____Q2" localSheetId="0">#REF!</definedName>
    <definedName name="____Q2">#REF!</definedName>
    <definedName name="____Q3" localSheetId="0">#REF!</definedName>
    <definedName name="____Q3">#REF!</definedName>
    <definedName name="____SUB1" localSheetId="0">#REF!</definedName>
    <definedName name="____SUB1">#REF!</definedName>
    <definedName name="____SUB2" localSheetId="0">#REF!</definedName>
    <definedName name="____SUB2">#REF!</definedName>
    <definedName name="____SUB3" localSheetId="0">#REF!</definedName>
    <definedName name="____SUB3">#REF!</definedName>
    <definedName name="____sub4" localSheetId="0">#REF!</definedName>
    <definedName name="____sub4">#REF!</definedName>
    <definedName name="____sub5" localSheetId="0">#REF!</definedName>
    <definedName name="____sub5">#REF!</definedName>
    <definedName name="___A1" localSheetId="0">#REF!</definedName>
    <definedName name="___b2" localSheetId="0">#REF!</definedName>
    <definedName name="___D1" localSheetId="0">#REF!</definedName>
    <definedName name="___D2" localSheetId="0">#REF!</definedName>
    <definedName name="___DAN1" localSheetId="0">#REF!</definedName>
    <definedName name="___DAN1">#REF!</definedName>
    <definedName name="___DAN10" localSheetId="0">#REF!</definedName>
    <definedName name="___DAN10">#REF!</definedName>
    <definedName name="___DAN100" localSheetId="0">#REF!</definedName>
    <definedName name="___DAN100">#REF!</definedName>
    <definedName name="___DAN101" localSheetId="0">#REF!</definedName>
    <definedName name="___DAN101">#REF!</definedName>
    <definedName name="___DAN102" localSheetId="0">#REF!</definedName>
    <definedName name="___DAN102">#REF!</definedName>
    <definedName name="___DAN103" localSheetId="0">#REF!</definedName>
    <definedName name="___DAN103">#REF!</definedName>
    <definedName name="___DAN104" localSheetId="0">#REF!</definedName>
    <definedName name="___DAN104">#REF!</definedName>
    <definedName name="___DAN105" localSheetId="0">#REF!</definedName>
    <definedName name="___DAN105">#REF!</definedName>
    <definedName name="___DAN106" localSheetId="0">#REF!</definedName>
    <definedName name="___DAN106">#REF!</definedName>
    <definedName name="___DAN107" localSheetId="0">#REF!</definedName>
    <definedName name="___DAN107">#REF!</definedName>
    <definedName name="___DAN108" localSheetId="0">#REF!</definedName>
    <definedName name="___DAN108">#REF!</definedName>
    <definedName name="___DAN109" localSheetId="0">#REF!</definedName>
    <definedName name="___DAN109">#REF!</definedName>
    <definedName name="___DAN11" localSheetId="0">#REF!</definedName>
    <definedName name="___DAN11">#REF!</definedName>
    <definedName name="___DAN110" localSheetId="0">#REF!</definedName>
    <definedName name="___DAN110">#REF!</definedName>
    <definedName name="___DAN111" localSheetId="0">#REF!</definedName>
    <definedName name="___DAN111">#REF!</definedName>
    <definedName name="___DAN112" localSheetId="0">#REF!</definedName>
    <definedName name="___DAN112">#REF!</definedName>
    <definedName name="___DAN113" localSheetId="0">#REF!</definedName>
    <definedName name="___DAN113">#REF!</definedName>
    <definedName name="___DAN114" localSheetId="0">#REF!</definedName>
    <definedName name="___DAN114">#REF!</definedName>
    <definedName name="___DAN115" localSheetId="0">#REF!</definedName>
    <definedName name="___DAN115">#REF!</definedName>
    <definedName name="___DAN116" localSheetId="0">#REF!</definedName>
    <definedName name="___DAN116">#REF!</definedName>
    <definedName name="___DAN117" localSheetId="0">#REF!</definedName>
    <definedName name="___DAN117">#REF!</definedName>
    <definedName name="___DAN118" localSheetId="0">#REF!</definedName>
    <definedName name="___DAN118">#REF!</definedName>
    <definedName name="___DAN119" localSheetId="0">#REF!</definedName>
    <definedName name="___DAN119">#REF!</definedName>
    <definedName name="___DAN12" localSheetId="0">#REF!</definedName>
    <definedName name="___DAN12">#REF!</definedName>
    <definedName name="___DAN120" localSheetId="0">#REF!</definedName>
    <definedName name="___DAN120">#REF!</definedName>
    <definedName name="___DAN121" localSheetId="0">#REF!</definedName>
    <definedName name="___DAN121">#REF!</definedName>
    <definedName name="___DAN122" localSheetId="0">#REF!</definedName>
    <definedName name="___DAN122">#REF!</definedName>
    <definedName name="___DAN123" localSheetId="0">#REF!</definedName>
    <definedName name="___DAN123">#REF!</definedName>
    <definedName name="___DAN124" localSheetId="0">#REF!</definedName>
    <definedName name="___DAN124">#REF!</definedName>
    <definedName name="___DAN125" localSheetId="0">#REF!</definedName>
    <definedName name="___DAN125">#REF!</definedName>
    <definedName name="___DAN126" localSheetId="0">#REF!</definedName>
    <definedName name="___DAN126">#REF!</definedName>
    <definedName name="___DAN127" localSheetId="0">#REF!</definedName>
    <definedName name="___DAN127">#REF!</definedName>
    <definedName name="___DAN128" localSheetId="0">#REF!</definedName>
    <definedName name="___DAN128">#REF!</definedName>
    <definedName name="___DAN129" localSheetId="0">#REF!</definedName>
    <definedName name="___DAN129">#REF!</definedName>
    <definedName name="___DAN13" localSheetId="0">#REF!</definedName>
    <definedName name="___DAN13">#REF!</definedName>
    <definedName name="___DAN130" localSheetId="0">#REF!</definedName>
    <definedName name="___DAN130">#REF!</definedName>
    <definedName name="___DAN131" localSheetId="0">#REF!</definedName>
    <definedName name="___DAN131">#REF!</definedName>
    <definedName name="___DAN132" localSheetId="0">#REF!</definedName>
    <definedName name="___DAN132">#REF!</definedName>
    <definedName name="___DAN133" localSheetId="0">#REF!</definedName>
    <definedName name="___DAN133">#REF!</definedName>
    <definedName name="___DAN134" localSheetId="0">#REF!</definedName>
    <definedName name="___DAN134">#REF!</definedName>
    <definedName name="___DAN135" localSheetId="0">#REF!</definedName>
    <definedName name="___DAN135">#REF!</definedName>
    <definedName name="___DAN136" localSheetId="0">#REF!</definedName>
    <definedName name="___DAN136">#REF!</definedName>
    <definedName name="___DAN137" localSheetId="0">#REF!</definedName>
    <definedName name="___DAN137">#REF!</definedName>
    <definedName name="___DAN138" localSheetId="0">#REF!</definedName>
    <definedName name="___DAN138">#REF!</definedName>
    <definedName name="___DAN139" localSheetId="0">#REF!</definedName>
    <definedName name="___DAN139">#REF!</definedName>
    <definedName name="___DAN14" localSheetId="0">#REF!</definedName>
    <definedName name="___DAN14">#REF!</definedName>
    <definedName name="___DAN140" localSheetId="0">#REF!</definedName>
    <definedName name="___DAN140">#REF!</definedName>
    <definedName name="___DAN141" localSheetId="0">#REF!</definedName>
    <definedName name="___DAN141">#REF!</definedName>
    <definedName name="___DAN142" localSheetId="0">#REF!</definedName>
    <definedName name="___DAN142">#REF!</definedName>
    <definedName name="___DAN143" localSheetId="0">#REF!</definedName>
    <definedName name="___DAN143">#REF!</definedName>
    <definedName name="___DAN144" localSheetId="0">#REF!</definedName>
    <definedName name="___DAN144">#REF!</definedName>
    <definedName name="___DAN145" localSheetId="0">#REF!</definedName>
    <definedName name="___DAN145">#REF!</definedName>
    <definedName name="___DAN146" localSheetId="0">#REF!</definedName>
    <definedName name="___DAN146">#REF!</definedName>
    <definedName name="___DAN147" localSheetId="0">#REF!</definedName>
    <definedName name="___DAN147">#REF!</definedName>
    <definedName name="___DAN148" localSheetId="0">#REF!</definedName>
    <definedName name="___DAN148">#REF!</definedName>
    <definedName name="___DAN149" localSheetId="0">#REF!</definedName>
    <definedName name="___DAN149">#REF!</definedName>
    <definedName name="___DAN15" localSheetId="0">#REF!</definedName>
    <definedName name="___DAN15">#REF!</definedName>
    <definedName name="___DAN150" localSheetId="0">#REF!</definedName>
    <definedName name="___DAN150">#REF!</definedName>
    <definedName name="___DAN151" localSheetId="0">#REF!</definedName>
    <definedName name="___DAN151">#REF!</definedName>
    <definedName name="___DAN152" localSheetId="0">#REF!</definedName>
    <definedName name="___DAN152">#REF!</definedName>
    <definedName name="___DAN153" localSheetId="0">#REF!</definedName>
    <definedName name="___DAN153">#REF!</definedName>
    <definedName name="___DAN16" localSheetId="0">#REF!</definedName>
    <definedName name="___DAN16">#REF!</definedName>
    <definedName name="___DAN17" localSheetId="0">#REF!</definedName>
    <definedName name="___DAN17">#REF!</definedName>
    <definedName name="___DAN18" localSheetId="0">#REF!</definedName>
    <definedName name="___DAN18">#REF!</definedName>
    <definedName name="___DAN19" localSheetId="0">#REF!</definedName>
    <definedName name="___DAN19">#REF!</definedName>
    <definedName name="___DAN2" localSheetId="0">#REF!</definedName>
    <definedName name="___DAN2">#REF!</definedName>
    <definedName name="___DAN20" localSheetId="0">#REF!</definedName>
    <definedName name="___DAN20">#REF!</definedName>
    <definedName name="___DAN21" localSheetId="0">#REF!</definedName>
    <definedName name="___DAN21">#REF!</definedName>
    <definedName name="___DAN22" localSheetId="0">#REF!</definedName>
    <definedName name="___DAN22">#REF!</definedName>
    <definedName name="___DAN23" localSheetId="0">#REF!</definedName>
    <definedName name="___DAN23">#REF!</definedName>
    <definedName name="___DAN24" localSheetId="0">#REF!</definedName>
    <definedName name="___DAN24">#REF!</definedName>
    <definedName name="___DAN25" localSheetId="0">#REF!</definedName>
    <definedName name="___DAN25">#REF!</definedName>
    <definedName name="___DAN26" localSheetId="0">#REF!</definedName>
    <definedName name="___DAN26">#REF!</definedName>
    <definedName name="___DAN27" localSheetId="0">#REF!</definedName>
    <definedName name="___DAN27">#REF!</definedName>
    <definedName name="___DAN28" localSheetId="0">#REF!</definedName>
    <definedName name="___DAN28">#REF!</definedName>
    <definedName name="___DAN29" localSheetId="0">#REF!</definedName>
    <definedName name="___DAN29">#REF!</definedName>
    <definedName name="___DAN3" localSheetId="0">#REF!</definedName>
    <definedName name="___DAN3">#REF!</definedName>
    <definedName name="___DAN30" localSheetId="0">#REF!</definedName>
    <definedName name="___DAN30">#REF!</definedName>
    <definedName name="___DAN31" localSheetId="0">#REF!</definedName>
    <definedName name="___DAN31">#REF!</definedName>
    <definedName name="___DAN32" localSheetId="0">#REF!</definedName>
    <definedName name="___DAN32">#REF!</definedName>
    <definedName name="___DAN33" localSheetId="0">#REF!</definedName>
    <definedName name="___DAN33">#REF!</definedName>
    <definedName name="___DAN34" localSheetId="0">#REF!</definedName>
    <definedName name="___DAN34">#REF!</definedName>
    <definedName name="___DAN35" localSheetId="0">#REF!</definedName>
    <definedName name="___DAN35">#REF!</definedName>
    <definedName name="___DAN36" localSheetId="0">#REF!</definedName>
    <definedName name="___DAN36">#REF!</definedName>
    <definedName name="___DAN37" localSheetId="0">#REF!</definedName>
    <definedName name="___DAN37">#REF!</definedName>
    <definedName name="___DAN38" localSheetId="0">#REF!</definedName>
    <definedName name="___DAN38">#REF!</definedName>
    <definedName name="___DAN39" localSheetId="0">#REF!</definedName>
    <definedName name="___DAN39">#REF!</definedName>
    <definedName name="___DAN4" localSheetId="0">#REF!</definedName>
    <definedName name="___DAN4">#REF!</definedName>
    <definedName name="___DAN40" localSheetId="0">#REF!</definedName>
    <definedName name="___DAN40">#REF!</definedName>
    <definedName name="___DAN41" localSheetId="0">#REF!</definedName>
    <definedName name="___DAN41">#REF!</definedName>
    <definedName name="___DAN42" localSheetId="0">#REF!</definedName>
    <definedName name="___DAN42">#REF!</definedName>
    <definedName name="___DAN43" localSheetId="0">#REF!</definedName>
    <definedName name="___DAN43">#REF!</definedName>
    <definedName name="___DAN44" localSheetId="0">#REF!</definedName>
    <definedName name="___DAN44">#REF!</definedName>
    <definedName name="___DAN45" localSheetId="0">#REF!</definedName>
    <definedName name="___DAN45">#REF!</definedName>
    <definedName name="___DAN46" localSheetId="0">#REF!</definedName>
    <definedName name="___DAN46">#REF!</definedName>
    <definedName name="___DAN47" localSheetId="0">#REF!</definedName>
    <definedName name="___DAN47">#REF!</definedName>
    <definedName name="___DAN48" localSheetId="0">#REF!</definedName>
    <definedName name="___DAN48">#REF!</definedName>
    <definedName name="___DAN49" localSheetId="0">#REF!</definedName>
    <definedName name="___DAN49">#REF!</definedName>
    <definedName name="___DAN5" localSheetId="0">#REF!</definedName>
    <definedName name="___DAN5">#REF!</definedName>
    <definedName name="___DAN50" localSheetId="0">#REF!</definedName>
    <definedName name="___DAN50">#REF!</definedName>
    <definedName name="___DAN51" localSheetId="0">#REF!</definedName>
    <definedName name="___DAN51">#REF!</definedName>
    <definedName name="___DAN52" localSheetId="0">#REF!</definedName>
    <definedName name="___DAN52">#REF!</definedName>
    <definedName name="___DAN53" localSheetId="0">#REF!</definedName>
    <definedName name="___DAN53">#REF!</definedName>
    <definedName name="___DAN54" localSheetId="0">#REF!</definedName>
    <definedName name="___DAN54">#REF!</definedName>
    <definedName name="___DAN55" localSheetId="0">#REF!</definedName>
    <definedName name="___DAN55">#REF!</definedName>
    <definedName name="___DAN56" localSheetId="0">#REF!</definedName>
    <definedName name="___DAN56">#REF!</definedName>
    <definedName name="___DAN57" localSheetId="0">#REF!</definedName>
    <definedName name="___DAN57">#REF!</definedName>
    <definedName name="___DAN58" localSheetId="0">#REF!</definedName>
    <definedName name="___DAN58">#REF!</definedName>
    <definedName name="___DAN59" localSheetId="0">#REF!</definedName>
    <definedName name="___DAN59">#REF!</definedName>
    <definedName name="___DAN6" localSheetId="0">#REF!</definedName>
    <definedName name="___DAN6">#REF!</definedName>
    <definedName name="___DAN60" localSheetId="0">#REF!</definedName>
    <definedName name="___DAN60">#REF!</definedName>
    <definedName name="___DAN61" localSheetId="0">#REF!</definedName>
    <definedName name="___DAN61">#REF!</definedName>
    <definedName name="___DAN62" localSheetId="0">#REF!</definedName>
    <definedName name="___DAN62">#REF!</definedName>
    <definedName name="___DAN63" localSheetId="0">#REF!</definedName>
    <definedName name="___DAN63">#REF!</definedName>
    <definedName name="___DAN64" localSheetId="0">#REF!</definedName>
    <definedName name="___DAN64">#REF!</definedName>
    <definedName name="___DAN65" localSheetId="0">#REF!</definedName>
    <definedName name="___DAN65">#REF!</definedName>
    <definedName name="___DAN66" localSheetId="0">#REF!</definedName>
    <definedName name="___DAN66">#REF!</definedName>
    <definedName name="___DAN67" localSheetId="0">#REF!</definedName>
    <definedName name="___DAN67">#REF!</definedName>
    <definedName name="___DAN68" localSheetId="0">#REF!</definedName>
    <definedName name="___DAN68">#REF!</definedName>
    <definedName name="___DAN69" localSheetId="0">#REF!</definedName>
    <definedName name="___DAN69">#REF!</definedName>
    <definedName name="___DAN7" localSheetId="0">#REF!</definedName>
    <definedName name="___DAN7">#REF!</definedName>
    <definedName name="___DAN70" localSheetId="0">#REF!</definedName>
    <definedName name="___DAN70">#REF!</definedName>
    <definedName name="___DAN71" localSheetId="0">#REF!</definedName>
    <definedName name="___DAN71">#REF!</definedName>
    <definedName name="___DAN72" localSheetId="0">#REF!</definedName>
    <definedName name="___DAN72">#REF!</definedName>
    <definedName name="___DAN73" localSheetId="0">#REF!</definedName>
    <definedName name="___DAN73">#REF!</definedName>
    <definedName name="___DAN74" localSheetId="0">#REF!</definedName>
    <definedName name="___DAN74">#REF!</definedName>
    <definedName name="___DAN75" localSheetId="0">#REF!</definedName>
    <definedName name="___DAN75">#REF!</definedName>
    <definedName name="___DAN76" localSheetId="0">#REF!</definedName>
    <definedName name="___DAN76">#REF!</definedName>
    <definedName name="___DAN77" localSheetId="0">#REF!</definedName>
    <definedName name="___DAN77">#REF!</definedName>
    <definedName name="___DAN78" localSheetId="0">#REF!</definedName>
    <definedName name="___DAN78">#REF!</definedName>
    <definedName name="___DAN79" localSheetId="0">#REF!</definedName>
    <definedName name="___DAN79">#REF!</definedName>
    <definedName name="___DAN8" localSheetId="0">#REF!</definedName>
    <definedName name="___DAN8">#REF!</definedName>
    <definedName name="___DAN80" localSheetId="0">#REF!</definedName>
    <definedName name="___DAN80">#REF!</definedName>
    <definedName name="___DAN81" localSheetId="0">#REF!</definedName>
    <definedName name="___DAN81">#REF!</definedName>
    <definedName name="___DAN82" localSheetId="0">#REF!</definedName>
    <definedName name="___DAN82">#REF!</definedName>
    <definedName name="___DAN83" localSheetId="0">#REF!</definedName>
    <definedName name="___DAN83">#REF!</definedName>
    <definedName name="___DAN84" localSheetId="0">#REF!</definedName>
    <definedName name="___DAN84">#REF!</definedName>
    <definedName name="___DAN85" localSheetId="0">#REF!</definedName>
    <definedName name="___DAN85">#REF!</definedName>
    <definedName name="___DAN86" localSheetId="0">#REF!</definedName>
    <definedName name="___DAN86">#REF!</definedName>
    <definedName name="___DAN87" localSheetId="0">#REF!</definedName>
    <definedName name="___DAN87">#REF!</definedName>
    <definedName name="___DAN88" localSheetId="0">#REF!</definedName>
    <definedName name="___DAN88">#REF!</definedName>
    <definedName name="___DAN89" localSheetId="0">#REF!</definedName>
    <definedName name="___DAN89">#REF!</definedName>
    <definedName name="___DAN9" localSheetId="0">#REF!</definedName>
    <definedName name="___DAN9">#REF!</definedName>
    <definedName name="___DAN90" localSheetId="0">#REF!</definedName>
    <definedName name="___DAN90">#REF!</definedName>
    <definedName name="___DAN91" localSheetId="0">#REF!</definedName>
    <definedName name="___DAN91">#REF!</definedName>
    <definedName name="___DAN92" localSheetId="0">#REF!</definedName>
    <definedName name="___DAN92">#REF!</definedName>
    <definedName name="___DAN93" localSheetId="0">#REF!</definedName>
    <definedName name="___DAN93">#REF!</definedName>
    <definedName name="___DAN94" localSheetId="0">#REF!</definedName>
    <definedName name="___DAN94">#REF!</definedName>
    <definedName name="___DAN95" localSheetId="0">#REF!</definedName>
    <definedName name="___DAN95">#REF!</definedName>
    <definedName name="___DAN96" localSheetId="0">#REF!</definedName>
    <definedName name="___DAN96">#REF!</definedName>
    <definedName name="___DAN97" localSheetId="0">#REF!</definedName>
    <definedName name="___DAN97">#REF!</definedName>
    <definedName name="___DAN98" localSheetId="0">#REF!</definedName>
    <definedName name="___DAN98">#REF!</definedName>
    <definedName name="___DAN99" localSheetId="0">#REF!</definedName>
    <definedName name="___DAN99">#REF!</definedName>
    <definedName name="___DOG1">#REF!</definedName>
    <definedName name="___DOG2">#REF!</definedName>
    <definedName name="___DOG3">#REF!</definedName>
    <definedName name="___DOG4">#REF!</definedName>
    <definedName name="___FF1" localSheetId="0">#REF!</definedName>
    <definedName name="___FF1">#REF!</definedName>
    <definedName name="___LP1" localSheetId="0">#REF!</definedName>
    <definedName name="___LP2" localSheetId="0">#REF!</definedName>
    <definedName name="___NMB96" localSheetId="0">#REF!</definedName>
    <definedName name="___NMB96">#REF!</definedName>
    <definedName name="___PI48">#REF!</definedName>
    <definedName name="___PI60">#REF!</definedName>
    <definedName name="___Q1" localSheetId="0">#REF!</definedName>
    <definedName name="___Q2" localSheetId="0">#REF!</definedName>
    <definedName name="___Q3" localSheetId="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UB1" localSheetId="0">#REF!</definedName>
    <definedName name="___SUB2" localSheetId="0">#REF!</definedName>
    <definedName name="___SUB3" localSheetId="0">#REF!</definedName>
    <definedName name="___sub4" localSheetId="0">#REF!</definedName>
    <definedName name="___sub5" localSheetId="0">#REF!</definedName>
    <definedName name="___SUM1">[1]EP0618!#REF!</definedName>
    <definedName name="___SUM10">[1]EP0618!#REF!</definedName>
    <definedName name="___SUM11">[1]EP0618!#REF!</definedName>
    <definedName name="___SUM12">[1]EP0618!#REF!</definedName>
    <definedName name="___SUM13">[1]EP0618!#REF!</definedName>
    <definedName name="___SUM14">[1]EP0618!#REF!</definedName>
    <definedName name="___SUM15">[1]EP0618!#REF!</definedName>
    <definedName name="___SUM16">[1]EP0618!#REF!</definedName>
    <definedName name="___SUM17">[1]EP0618!#REF!</definedName>
    <definedName name="___SUM18">[1]EP0618!#REF!</definedName>
    <definedName name="___SUM19">[1]EP0618!#REF!</definedName>
    <definedName name="___SUM2">[1]EP0618!#REF!</definedName>
    <definedName name="___SUM3">[1]EP0618!#REF!</definedName>
    <definedName name="___SUM4">[1]EP0618!#REF!</definedName>
    <definedName name="___SUM5">[1]EP0618!#REF!</definedName>
    <definedName name="___SUM6">[1]EP0618!#REF!</definedName>
    <definedName name="___SUM7">[1]EP0618!#REF!</definedName>
    <definedName name="___SUM8">[1]EP0618!#REF!</definedName>
    <definedName name="___SUM9">[1]EP0618!#REF!</definedName>
    <definedName name="___TON1">#REF!</definedName>
    <definedName name="___TON2">#REF!</definedName>
    <definedName name="___WW2">#REF!</definedName>
    <definedName name="___WW6">#REF!</definedName>
    <definedName name="__123Graph_X" hidden="1">[2]수문보고!#REF!</definedName>
    <definedName name="__A1" localSheetId="0">#REF!</definedName>
    <definedName name="__A1">#REF!</definedName>
    <definedName name="__A100000">#REF!</definedName>
    <definedName name="__A66000">#REF!</definedName>
    <definedName name="__A67000">#REF!</definedName>
    <definedName name="__A68000">#REF!</definedName>
    <definedName name="__A80000">#REF!</definedName>
    <definedName name="__b2" localSheetId="0">#REF!</definedName>
    <definedName name="__b2">#REF!</definedName>
    <definedName name="__D1" localSheetId="0">#REF!</definedName>
    <definedName name="__D1">#REF!</definedName>
    <definedName name="__D2" localSheetId="0">#REF!</definedName>
    <definedName name="__D2">#REF!</definedName>
    <definedName name="__DAN1" localSheetId="0">#REF!</definedName>
    <definedName name="__DAN1">#REF!</definedName>
    <definedName name="__DAN10" localSheetId="0">#REF!</definedName>
    <definedName name="__DAN10">#REF!</definedName>
    <definedName name="__DAN100" localSheetId="0">#REF!</definedName>
    <definedName name="__DAN100">#REF!</definedName>
    <definedName name="__DAN101" localSheetId="0">#REF!</definedName>
    <definedName name="__DAN101">#REF!</definedName>
    <definedName name="__DAN102" localSheetId="0">#REF!</definedName>
    <definedName name="__DAN102">#REF!</definedName>
    <definedName name="__DAN103" localSheetId="0">#REF!</definedName>
    <definedName name="__DAN103">#REF!</definedName>
    <definedName name="__DAN104" localSheetId="0">#REF!</definedName>
    <definedName name="__DAN104">#REF!</definedName>
    <definedName name="__DAN105" localSheetId="0">#REF!</definedName>
    <definedName name="__DAN105">#REF!</definedName>
    <definedName name="__DAN106" localSheetId="0">#REF!</definedName>
    <definedName name="__DAN106">#REF!</definedName>
    <definedName name="__DAN107" localSheetId="0">#REF!</definedName>
    <definedName name="__DAN107">#REF!</definedName>
    <definedName name="__DAN108" localSheetId="0">#REF!</definedName>
    <definedName name="__DAN108">#REF!</definedName>
    <definedName name="__DAN109" localSheetId="0">#REF!</definedName>
    <definedName name="__DAN109">#REF!</definedName>
    <definedName name="__DAN11" localSheetId="0">#REF!</definedName>
    <definedName name="__DAN11">#REF!</definedName>
    <definedName name="__DAN110" localSheetId="0">#REF!</definedName>
    <definedName name="__DAN110">#REF!</definedName>
    <definedName name="__DAN111" localSheetId="0">#REF!</definedName>
    <definedName name="__DAN111">#REF!</definedName>
    <definedName name="__DAN112" localSheetId="0">#REF!</definedName>
    <definedName name="__DAN112">#REF!</definedName>
    <definedName name="__DAN113" localSheetId="0">#REF!</definedName>
    <definedName name="__DAN113">#REF!</definedName>
    <definedName name="__DAN114" localSheetId="0">#REF!</definedName>
    <definedName name="__DAN114">#REF!</definedName>
    <definedName name="__DAN115" localSheetId="0">#REF!</definedName>
    <definedName name="__DAN115">#REF!</definedName>
    <definedName name="__DAN116" localSheetId="0">#REF!</definedName>
    <definedName name="__DAN116">#REF!</definedName>
    <definedName name="__DAN117" localSheetId="0">#REF!</definedName>
    <definedName name="__DAN117">#REF!</definedName>
    <definedName name="__DAN118" localSheetId="0">#REF!</definedName>
    <definedName name="__DAN118">#REF!</definedName>
    <definedName name="__DAN119" localSheetId="0">#REF!</definedName>
    <definedName name="__DAN119">#REF!</definedName>
    <definedName name="__DAN12" localSheetId="0">#REF!</definedName>
    <definedName name="__DAN12">#REF!</definedName>
    <definedName name="__DAN120" localSheetId="0">#REF!</definedName>
    <definedName name="__DAN120">#REF!</definedName>
    <definedName name="__DAN121" localSheetId="0">#REF!</definedName>
    <definedName name="__DAN121">#REF!</definedName>
    <definedName name="__DAN122" localSheetId="0">#REF!</definedName>
    <definedName name="__DAN122">#REF!</definedName>
    <definedName name="__DAN123" localSheetId="0">#REF!</definedName>
    <definedName name="__DAN123">#REF!</definedName>
    <definedName name="__DAN124" localSheetId="0">#REF!</definedName>
    <definedName name="__DAN124">#REF!</definedName>
    <definedName name="__DAN125" localSheetId="0">#REF!</definedName>
    <definedName name="__DAN125">#REF!</definedName>
    <definedName name="__DAN126" localSheetId="0">#REF!</definedName>
    <definedName name="__DAN126">#REF!</definedName>
    <definedName name="__DAN127" localSheetId="0">#REF!</definedName>
    <definedName name="__DAN127">#REF!</definedName>
    <definedName name="__DAN128" localSheetId="0">#REF!</definedName>
    <definedName name="__DAN128">#REF!</definedName>
    <definedName name="__DAN129" localSheetId="0">#REF!</definedName>
    <definedName name="__DAN129">#REF!</definedName>
    <definedName name="__DAN13" localSheetId="0">#REF!</definedName>
    <definedName name="__DAN13">#REF!</definedName>
    <definedName name="__DAN130" localSheetId="0">#REF!</definedName>
    <definedName name="__DAN130">#REF!</definedName>
    <definedName name="__DAN131" localSheetId="0">#REF!</definedName>
    <definedName name="__DAN131">#REF!</definedName>
    <definedName name="__DAN132" localSheetId="0">#REF!</definedName>
    <definedName name="__DAN132">#REF!</definedName>
    <definedName name="__DAN133" localSheetId="0">#REF!</definedName>
    <definedName name="__DAN133">#REF!</definedName>
    <definedName name="__DAN134" localSheetId="0">#REF!</definedName>
    <definedName name="__DAN134">#REF!</definedName>
    <definedName name="__DAN135" localSheetId="0">#REF!</definedName>
    <definedName name="__DAN135">#REF!</definedName>
    <definedName name="__DAN136" localSheetId="0">#REF!</definedName>
    <definedName name="__DAN136">#REF!</definedName>
    <definedName name="__DAN137" localSheetId="0">#REF!</definedName>
    <definedName name="__DAN137">#REF!</definedName>
    <definedName name="__DAN138" localSheetId="0">#REF!</definedName>
    <definedName name="__DAN138">#REF!</definedName>
    <definedName name="__DAN139" localSheetId="0">#REF!</definedName>
    <definedName name="__DAN139">#REF!</definedName>
    <definedName name="__DAN14" localSheetId="0">#REF!</definedName>
    <definedName name="__DAN14">#REF!</definedName>
    <definedName name="__DAN140" localSheetId="0">#REF!</definedName>
    <definedName name="__DAN140">#REF!</definedName>
    <definedName name="__DAN141" localSheetId="0">#REF!</definedName>
    <definedName name="__DAN141">#REF!</definedName>
    <definedName name="__DAN142" localSheetId="0">#REF!</definedName>
    <definedName name="__DAN142">#REF!</definedName>
    <definedName name="__DAN143" localSheetId="0">#REF!</definedName>
    <definedName name="__DAN143">#REF!</definedName>
    <definedName name="__DAN144" localSheetId="0">#REF!</definedName>
    <definedName name="__DAN144">#REF!</definedName>
    <definedName name="__DAN145" localSheetId="0">#REF!</definedName>
    <definedName name="__DAN145">#REF!</definedName>
    <definedName name="__DAN146" localSheetId="0">#REF!</definedName>
    <definedName name="__DAN146">#REF!</definedName>
    <definedName name="__DAN147" localSheetId="0">#REF!</definedName>
    <definedName name="__DAN147">#REF!</definedName>
    <definedName name="__DAN148" localSheetId="0">#REF!</definedName>
    <definedName name="__DAN148">#REF!</definedName>
    <definedName name="__DAN149" localSheetId="0">#REF!</definedName>
    <definedName name="__DAN149">#REF!</definedName>
    <definedName name="__DAN15" localSheetId="0">#REF!</definedName>
    <definedName name="__DAN15">#REF!</definedName>
    <definedName name="__DAN150" localSheetId="0">#REF!</definedName>
    <definedName name="__DAN150">#REF!</definedName>
    <definedName name="__DAN151" localSheetId="0">#REF!</definedName>
    <definedName name="__DAN151">#REF!</definedName>
    <definedName name="__DAN152" localSheetId="0">#REF!</definedName>
    <definedName name="__DAN152">#REF!</definedName>
    <definedName name="__DAN153" localSheetId="0">#REF!</definedName>
    <definedName name="__DAN153">#REF!</definedName>
    <definedName name="__DAN16" localSheetId="0">#REF!</definedName>
    <definedName name="__DAN16">#REF!</definedName>
    <definedName name="__DAN17" localSheetId="0">#REF!</definedName>
    <definedName name="__DAN17">#REF!</definedName>
    <definedName name="__DAN18" localSheetId="0">#REF!</definedName>
    <definedName name="__DAN18">#REF!</definedName>
    <definedName name="__DAN19" localSheetId="0">#REF!</definedName>
    <definedName name="__DAN19">#REF!</definedName>
    <definedName name="__DAN2" localSheetId="0">#REF!</definedName>
    <definedName name="__DAN2">#REF!</definedName>
    <definedName name="__DAN20" localSheetId="0">#REF!</definedName>
    <definedName name="__DAN20">#REF!</definedName>
    <definedName name="__DAN21" localSheetId="0">#REF!</definedName>
    <definedName name="__DAN21">#REF!</definedName>
    <definedName name="__DAN22" localSheetId="0">#REF!</definedName>
    <definedName name="__DAN22">#REF!</definedName>
    <definedName name="__DAN23" localSheetId="0">#REF!</definedName>
    <definedName name="__DAN23">#REF!</definedName>
    <definedName name="__DAN24" localSheetId="0">#REF!</definedName>
    <definedName name="__DAN24">#REF!</definedName>
    <definedName name="__DAN25" localSheetId="0">#REF!</definedName>
    <definedName name="__DAN25">#REF!</definedName>
    <definedName name="__DAN26" localSheetId="0">#REF!</definedName>
    <definedName name="__DAN26">#REF!</definedName>
    <definedName name="__DAN27" localSheetId="0">#REF!</definedName>
    <definedName name="__DAN27">#REF!</definedName>
    <definedName name="__DAN28" localSheetId="0">#REF!</definedName>
    <definedName name="__DAN28">#REF!</definedName>
    <definedName name="__DAN29" localSheetId="0">#REF!</definedName>
    <definedName name="__DAN29">#REF!</definedName>
    <definedName name="__DAN3" localSheetId="0">#REF!</definedName>
    <definedName name="__DAN3">#REF!</definedName>
    <definedName name="__DAN30" localSheetId="0">#REF!</definedName>
    <definedName name="__DAN30">#REF!</definedName>
    <definedName name="__DAN31" localSheetId="0">#REF!</definedName>
    <definedName name="__DAN31">#REF!</definedName>
    <definedName name="__DAN32" localSheetId="0">#REF!</definedName>
    <definedName name="__DAN32">#REF!</definedName>
    <definedName name="__DAN33" localSheetId="0">#REF!</definedName>
    <definedName name="__DAN33">#REF!</definedName>
    <definedName name="__DAN34" localSheetId="0">#REF!</definedName>
    <definedName name="__DAN34">#REF!</definedName>
    <definedName name="__DAN35" localSheetId="0">#REF!</definedName>
    <definedName name="__DAN35">#REF!</definedName>
    <definedName name="__DAN36" localSheetId="0">#REF!</definedName>
    <definedName name="__DAN36">#REF!</definedName>
    <definedName name="__DAN37" localSheetId="0">#REF!</definedName>
    <definedName name="__DAN37">#REF!</definedName>
    <definedName name="__DAN38" localSheetId="0">#REF!</definedName>
    <definedName name="__DAN38">#REF!</definedName>
    <definedName name="__DAN39" localSheetId="0">#REF!</definedName>
    <definedName name="__DAN39">#REF!</definedName>
    <definedName name="__DAN4" localSheetId="0">#REF!</definedName>
    <definedName name="__DAN4">#REF!</definedName>
    <definedName name="__DAN40" localSheetId="0">#REF!</definedName>
    <definedName name="__DAN40">#REF!</definedName>
    <definedName name="__DAN41" localSheetId="0">#REF!</definedName>
    <definedName name="__DAN41">#REF!</definedName>
    <definedName name="__DAN42" localSheetId="0">#REF!</definedName>
    <definedName name="__DAN42">#REF!</definedName>
    <definedName name="__DAN43" localSheetId="0">#REF!</definedName>
    <definedName name="__DAN43">#REF!</definedName>
    <definedName name="__DAN44" localSheetId="0">#REF!</definedName>
    <definedName name="__DAN44">#REF!</definedName>
    <definedName name="__DAN45" localSheetId="0">#REF!</definedName>
    <definedName name="__DAN45">#REF!</definedName>
    <definedName name="__DAN46" localSheetId="0">#REF!</definedName>
    <definedName name="__DAN46">#REF!</definedName>
    <definedName name="__DAN47" localSheetId="0">#REF!</definedName>
    <definedName name="__DAN47">#REF!</definedName>
    <definedName name="__DAN48" localSheetId="0">#REF!</definedName>
    <definedName name="__DAN48">#REF!</definedName>
    <definedName name="__DAN49" localSheetId="0">#REF!</definedName>
    <definedName name="__DAN49">#REF!</definedName>
    <definedName name="__DAN5" localSheetId="0">#REF!</definedName>
    <definedName name="__DAN5">#REF!</definedName>
    <definedName name="__DAN50" localSheetId="0">#REF!</definedName>
    <definedName name="__DAN50">#REF!</definedName>
    <definedName name="__DAN51" localSheetId="0">#REF!</definedName>
    <definedName name="__DAN51">#REF!</definedName>
    <definedName name="__DAN52" localSheetId="0">#REF!</definedName>
    <definedName name="__DAN52">#REF!</definedName>
    <definedName name="__DAN53" localSheetId="0">#REF!</definedName>
    <definedName name="__DAN53">#REF!</definedName>
    <definedName name="__DAN54" localSheetId="0">#REF!</definedName>
    <definedName name="__DAN54">#REF!</definedName>
    <definedName name="__DAN55" localSheetId="0">#REF!</definedName>
    <definedName name="__DAN55">#REF!</definedName>
    <definedName name="__DAN56" localSheetId="0">#REF!</definedName>
    <definedName name="__DAN56">#REF!</definedName>
    <definedName name="__DAN57" localSheetId="0">#REF!</definedName>
    <definedName name="__DAN57">#REF!</definedName>
    <definedName name="__DAN58" localSheetId="0">#REF!</definedName>
    <definedName name="__DAN58">#REF!</definedName>
    <definedName name="__DAN59" localSheetId="0">#REF!</definedName>
    <definedName name="__DAN59">#REF!</definedName>
    <definedName name="__DAN6" localSheetId="0">#REF!</definedName>
    <definedName name="__DAN6">#REF!</definedName>
    <definedName name="__DAN60" localSheetId="0">#REF!</definedName>
    <definedName name="__DAN60">#REF!</definedName>
    <definedName name="__DAN61" localSheetId="0">#REF!</definedName>
    <definedName name="__DAN61">#REF!</definedName>
    <definedName name="__DAN62" localSheetId="0">#REF!</definedName>
    <definedName name="__DAN62">#REF!</definedName>
    <definedName name="__DAN63" localSheetId="0">#REF!</definedName>
    <definedName name="__DAN63">#REF!</definedName>
    <definedName name="__DAN64" localSheetId="0">#REF!</definedName>
    <definedName name="__DAN64">#REF!</definedName>
    <definedName name="__DAN65" localSheetId="0">#REF!</definedName>
    <definedName name="__DAN65">#REF!</definedName>
    <definedName name="__DAN66" localSheetId="0">#REF!</definedName>
    <definedName name="__DAN66">#REF!</definedName>
    <definedName name="__DAN67" localSheetId="0">#REF!</definedName>
    <definedName name="__DAN67">#REF!</definedName>
    <definedName name="__DAN68" localSheetId="0">#REF!</definedName>
    <definedName name="__DAN68">#REF!</definedName>
    <definedName name="__DAN69" localSheetId="0">#REF!</definedName>
    <definedName name="__DAN69">#REF!</definedName>
    <definedName name="__DAN7" localSheetId="0">#REF!</definedName>
    <definedName name="__DAN7">#REF!</definedName>
    <definedName name="__DAN70" localSheetId="0">#REF!</definedName>
    <definedName name="__DAN70">#REF!</definedName>
    <definedName name="__DAN71" localSheetId="0">#REF!</definedName>
    <definedName name="__DAN71">#REF!</definedName>
    <definedName name="__DAN72" localSheetId="0">#REF!</definedName>
    <definedName name="__DAN72">#REF!</definedName>
    <definedName name="__DAN73" localSheetId="0">#REF!</definedName>
    <definedName name="__DAN73">#REF!</definedName>
    <definedName name="__DAN74" localSheetId="0">#REF!</definedName>
    <definedName name="__DAN74">#REF!</definedName>
    <definedName name="__DAN75" localSheetId="0">#REF!</definedName>
    <definedName name="__DAN75">#REF!</definedName>
    <definedName name="__DAN76" localSheetId="0">#REF!</definedName>
    <definedName name="__DAN76">#REF!</definedName>
    <definedName name="__DAN77" localSheetId="0">#REF!</definedName>
    <definedName name="__DAN77">#REF!</definedName>
    <definedName name="__DAN78" localSheetId="0">#REF!</definedName>
    <definedName name="__DAN78">#REF!</definedName>
    <definedName name="__DAN79" localSheetId="0">#REF!</definedName>
    <definedName name="__DAN79">#REF!</definedName>
    <definedName name="__DAN8" localSheetId="0">#REF!</definedName>
    <definedName name="__DAN8">#REF!</definedName>
    <definedName name="__DAN80" localSheetId="0">#REF!</definedName>
    <definedName name="__DAN80">#REF!</definedName>
    <definedName name="__DAN81" localSheetId="0">#REF!</definedName>
    <definedName name="__DAN81">#REF!</definedName>
    <definedName name="__DAN82" localSheetId="0">#REF!</definedName>
    <definedName name="__DAN82">#REF!</definedName>
    <definedName name="__DAN83" localSheetId="0">#REF!</definedName>
    <definedName name="__DAN83">#REF!</definedName>
    <definedName name="__DAN84" localSheetId="0">#REF!</definedName>
    <definedName name="__DAN84">#REF!</definedName>
    <definedName name="__DAN85" localSheetId="0">#REF!</definedName>
    <definedName name="__DAN85">#REF!</definedName>
    <definedName name="__DAN86" localSheetId="0">#REF!</definedName>
    <definedName name="__DAN86">#REF!</definedName>
    <definedName name="__DAN87" localSheetId="0">#REF!</definedName>
    <definedName name="__DAN87">#REF!</definedName>
    <definedName name="__DAN88" localSheetId="0">#REF!</definedName>
    <definedName name="__DAN88">#REF!</definedName>
    <definedName name="__DAN89" localSheetId="0">#REF!</definedName>
    <definedName name="__DAN89">#REF!</definedName>
    <definedName name="__DAN9" localSheetId="0">#REF!</definedName>
    <definedName name="__DAN9">#REF!</definedName>
    <definedName name="__DAN90" localSheetId="0">#REF!</definedName>
    <definedName name="__DAN90">#REF!</definedName>
    <definedName name="__DAN91" localSheetId="0">#REF!</definedName>
    <definedName name="__DAN91">#REF!</definedName>
    <definedName name="__DAN92" localSheetId="0">#REF!</definedName>
    <definedName name="__DAN92">#REF!</definedName>
    <definedName name="__DAN93" localSheetId="0">#REF!</definedName>
    <definedName name="__DAN93">#REF!</definedName>
    <definedName name="__DAN94" localSheetId="0">#REF!</definedName>
    <definedName name="__DAN94">#REF!</definedName>
    <definedName name="__DAN95" localSheetId="0">#REF!</definedName>
    <definedName name="__DAN95">#REF!</definedName>
    <definedName name="__DAN96" localSheetId="0">#REF!</definedName>
    <definedName name="__DAN96">#REF!</definedName>
    <definedName name="__DAN97" localSheetId="0">#REF!</definedName>
    <definedName name="__DAN97">#REF!</definedName>
    <definedName name="__DAN98" localSheetId="0">#REF!</definedName>
    <definedName name="__DAN98">#REF!</definedName>
    <definedName name="__DAN99" localSheetId="0">#REF!</definedName>
    <definedName name="__DAN99">#REF!</definedName>
    <definedName name="__DOG1" localSheetId="0">#REF!</definedName>
    <definedName name="__DOG1">#REF!</definedName>
    <definedName name="__DOG2" localSheetId="0">#REF!</definedName>
    <definedName name="__DOG2">#REF!</definedName>
    <definedName name="__DOG22">#REF!</definedName>
    <definedName name="__DOG3" localSheetId="0">#REF!</definedName>
    <definedName name="__DOG3">#REF!</definedName>
    <definedName name="__DOG33">#REF!</definedName>
    <definedName name="__DOG4" localSheetId="0">#REF!</definedName>
    <definedName name="__DOG4">#REF!</definedName>
    <definedName name="__FF1" localSheetId="0">#REF!</definedName>
    <definedName name="__FF1">#REF!</definedName>
    <definedName name="__LP1" localSheetId="0">#REF!</definedName>
    <definedName name="__LP1">#REF!</definedName>
    <definedName name="__LP2" localSheetId="0">#REF!</definedName>
    <definedName name="__LP2">#REF!</definedName>
    <definedName name="__NMB96" localSheetId="0">#REF!</definedName>
    <definedName name="__NMB96">#REF!</definedName>
    <definedName name="__PB1">[3]工완성공사율!$A$1:$J$45</definedName>
    <definedName name="__PB2">[3]工완성공사율!$K$1:$T$45</definedName>
    <definedName name="__PB3">[3]工완성공사율!$U$1:$AD$45</definedName>
    <definedName name="__PI48" localSheetId="0">#REF!</definedName>
    <definedName name="__PI48">#REF!</definedName>
    <definedName name="__PI60" localSheetId="0">#REF!</definedName>
    <definedName name="__PI60">#REF!</definedName>
    <definedName name="__Q1" localSheetId="0">#REF!</definedName>
    <definedName name="__Q1">#REF!</definedName>
    <definedName name="__Q2" localSheetId="0">#REF!</definedName>
    <definedName name="__Q2">#REF!</definedName>
    <definedName name="__Q3" localSheetId="0">#REF!</definedName>
    <definedName name="__Q3">#REF!</definedName>
    <definedName name="__RO110" localSheetId="0">#REF!</definedName>
    <definedName name="__RO110">#REF!</definedName>
    <definedName name="__RO22" localSheetId="0">#REF!</definedName>
    <definedName name="__RO22">#REF!</definedName>
    <definedName name="__RO35" localSheetId="0">#REF!</definedName>
    <definedName name="__RO35">#REF!</definedName>
    <definedName name="__RO45">#REF!</definedName>
    <definedName name="__RO60" localSheetId="0">#REF!</definedName>
    <definedName name="__RO60">#REF!</definedName>
    <definedName name="__RO80" localSheetId="0">#REF!</definedName>
    <definedName name="__RO80">#REF!</definedName>
    <definedName name="__SUB1" localSheetId="0">#REF!</definedName>
    <definedName name="__SUB1">#REF!</definedName>
    <definedName name="__SUB2" localSheetId="0">#REF!</definedName>
    <definedName name="__SUB2">#REF!</definedName>
    <definedName name="__SUB3" localSheetId="0">#REF!</definedName>
    <definedName name="__SUB3">#REF!</definedName>
    <definedName name="__sub4" localSheetId="0">#REF!</definedName>
    <definedName name="__sub4">#REF!</definedName>
    <definedName name="__sub5" localSheetId="0">#REF!</definedName>
    <definedName name="__sub5">#REF!</definedName>
    <definedName name="__SUM1">[1]EP0618!#REF!</definedName>
    <definedName name="__SUM10">[1]EP0618!#REF!</definedName>
    <definedName name="__SUM11">[1]EP0618!#REF!</definedName>
    <definedName name="__SUM12">[1]EP0618!#REF!</definedName>
    <definedName name="__SUM13">[1]EP0618!#REF!</definedName>
    <definedName name="__SUM14">[1]EP0618!#REF!</definedName>
    <definedName name="__SUM15">[1]EP0618!#REF!</definedName>
    <definedName name="__SUM16">[1]EP0618!#REF!</definedName>
    <definedName name="__SUM17">[1]EP0618!#REF!</definedName>
    <definedName name="__SUM18">[1]EP0618!#REF!</definedName>
    <definedName name="__SUM19">[1]EP0618!#REF!</definedName>
    <definedName name="__SUM2">[1]EP0618!#REF!</definedName>
    <definedName name="__SUM3">[1]EP0618!#REF!</definedName>
    <definedName name="__SUM4">[1]EP0618!#REF!</definedName>
    <definedName name="__SUM5">[1]EP0618!#REF!</definedName>
    <definedName name="__SUM6">[1]EP0618!#REF!</definedName>
    <definedName name="__SUM7">[1]EP0618!#REF!</definedName>
    <definedName name="__SUM8">[1]EP0618!#REF!</definedName>
    <definedName name="__SUM9">[1]EP0618!#REF!</definedName>
    <definedName name="__TON1" localSheetId="0">#REF!</definedName>
    <definedName name="__TON1">#REF!</definedName>
    <definedName name="__TON2" localSheetId="0">#REF!</definedName>
    <definedName name="__TON2">#REF!</definedName>
    <definedName name="__TRE1">'[4]TRE TABLE'!$A$4:$X$9,'[4]TRE TABLE'!$A$15:$X$22,'[4]TRE TABLE'!$A$36:$X$48</definedName>
    <definedName name="__TRE2">#REF!</definedName>
    <definedName name="__TRE3">#REF!</definedName>
    <definedName name="__WW2" localSheetId="0">#REF!</definedName>
    <definedName name="__WW2">#REF!</definedName>
    <definedName name="__WW3">#REF!</definedName>
    <definedName name="__WW6" localSheetId="0">#REF!</definedName>
    <definedName name="__WW6">#REF!</definedName>
    <definedName name="__WW7">#REF!</definedName>
    <definedName name="__WW8">#REF!</definedName>
    <definedName name="__zz1">#REF!</definedName>
    <definedName name="_0">[5]직재!#REF!</definedName>
    <definedName name="_1">[6]I一般比!#REF!</definedName>
    <definedName name="_1._PANEL_BD.__LP___1" localSheetId="0">#REF!</definedName>
    <definedName name="_1._PANEL_BD.__LP___1">#REF!</definedName>
    <definedName name="_1.전기공사">#REF!</definedName>
    <definedName name="_1_">#REF!</definedName>
    <definedName name="_1_0_0_F" hidden="1">#REF!</definedName>
    <definedName name="_10_____3_0Criteria">#REF!</definedName>
    <definedName name="_11_____Á_1È_Ç">'[7]일위대가(계측기설치)'!#REF!</definedName>
    <definedName name="_12_____Á_2È_Ç">'[7]일위대가(계측기설치)'!#REF!</definedName>
    <definedName name="_13_____Á_3È_Ç">'[7]일위대가(계측기설치)'!#REF!</definedName>
    <definedName name="_14_____Á_4È_Ç">'[7]일위대가(계측기설치)'!#REF!</definedName>
    <definedName name="_15_____Á_5È_Ç">'[7]일위대가(계측기설치)'!#REF!</definedName>
    <definedName name="_15A">[8]금액내역서!$D$3:$D$10</definedName>
    <definedName name="_16_____Á_6È_Ç">'[7]일위대가(계측기설치)'!#REF!</definedName>
    <definedName name="_16A">[9]일위대가목차!#REF!</definedName>
    <definedName name="_17_____G_0Extr">#REF!</definedName>
    <definedName name="_18_____G_0Extract">#REF!</definedName>
    <definedName name="_19___3_0Crite">#REF!</definedName>
    <definedName name="_2">[10]J直材4!$F$5:$G$5</definedName>
    <definedName name="_2_">[11]I一般比!#REF!</definedName>
    <definedName name="_20___3_0Criteria">#REF!</definedName>
    <definedName name="_21___Á_1È_Ç">'[7]일위대가(계측기설치)'!#REF!</definedName>
    <definedName name="_22___Á_2È_Ç">'[7]일위대가(계측기설치)'!#REF!</definedName>
    <definedName name="_23___Á_3È_Ç">'[7]일위대가(계측기설치)'!#REF!</definedName>
    <definedName name="_24___Á_4È_Ç">'[7]일위대가(계측기설치)'!#REF!</definedName>
    <definedName name="_25___Á_5È_Ç">'[7]일위대가(계측기설치)'!#REF!</definedName>
    <definedName name="_26___Á_6È_Ç">'[7]일위대가(계측기설치)'!#REF!</definedName>
    <definedName name="_27___G_0Extr">#REF!</definedName>
    <definedName name="_28___G_0Extract">#REF!</definedName>
    <definedName name="_29__3_0Criteria">#REF!</definedName>
    <definedName name="_3">#N/A</definedName>
    <definedName name="_3_??1????">'[12]일위대가(계측기설치)'!#REF!</definedName>
    <definedName name="_3_1._총투자사업비" localSheetId="0">#REF!</definedName>
    <definedName name="_3_1._총투자사업비">#REF!</definedName>
    <definedName name="_3_5" localSheetId="0">#REF!</definedName>
    <definedName name="_3_5">#REF!</definedName>
    <definedName name="_30__G_0Extr">#REF!</definedName>
    <definedName name="_31__G_0Extract">#REF!</definedName>
    <definedName name="_32_¤§¤_¤¡" localSheetId="14" hidden="1">{#N/A,#N/A,FALSE,"Sheet1"}</definedName>
    <definedName name="_32_¤§¤_¤¡" localSheetId="13" hidden="1">{#N/A,#N/A,FALSE,"Sheet1"}</definedName>
    <definedName name="_32_¤§¤_¤¡" localSheetId="15" hidden="1">{#N/A,#N/A,FALSE,"Sheet1"}</definedName>
    <definedName name="_32_¤§¤_¤¡" localSheetId="20" hidden="1">{#N/A,#N/A,FALSE,"Sheet1"}</definedName>
    <definedName name="_32_¤§¤_¤¡" hidden="1">{#N/A,#N/A,FALSE,"Sheet1"}</definedName>
    <definedName name="_33___0\LA">'[13]#REF'!#REF!</definedName>
    <definedName name="_34___0\MID">'[13]#REF'!#REF!</definedName>
    <definedName name="_35___0\SM">'[13]#REF'!#REF!</definedName>
    <definedName name="_36_0_0_F" hidden="1">#REF!</definedName>
    <definedName name="_37___0ME">'[13]#REF'!#REF!</definedName>
    <definedName name="_38___0ME">'[13]#REF'!#REF!</definedName>
    <definedName name="_39_3_0Crite">#REF!</definedName>
    <definedName name="_3L10544AB" localSheetId="0">#REF!</definedName>
    <definedName name="_3L10544AB">#REF!</definedName>
    <definedName name="_3L10545AB" localSheetId="0">#REF!</definedName>
    <definedName name="_3L10545AB">#REF!</definedName>
    <definedName name="_4">#N/A</definedName>
    <definedName name="_4_??2????">'[12]일위대가(계측기설치)'!#REF!</definedName>
    <definedName name="_4_3._에너지절약을_위한_개선안" localSheetId="0">#REF!</definedName>
    <definedName name="_4_3._에너지절약을_위한_개선안">#REF!</definedName>
    <definedName name="_40_3_0Criteria">#REF!</definedName>
    <definedName name="_41_Á_1È_Ç">'[7]일위대가(계측기설치)'!#REF!</definedName>
    <definedName name="_42_Á_2È_Ç">'[7]일위대가(계측기설치)'!#REF!</definedName>
    <definedName name="_43_Á_3È_Ç">'[7]일위대가(계측기설치)'!#REF!</definedName>
    <definedName name="_44_Á_4È_Ç">'[7]일위대가(계측기설치)'!#REF!</definedName>
    <definedName name="_45_Á_5È_Ç">'[7]일위대가(계측기설치)'!#REF!</definedName>
    <definedName name="_46_Á_6È_Ç">'[7]일위대가(계측기설치)'!#REF!</definedName>
    <definedName name="_47_G_0Extr">#REF!</definedName>
    <definedName name="_48_G_0Extract">#REF!</definedName>
    <definedName name="_49_wrn.Ã¶°ñÁý°èÇ_._.5Ä­." localSheetId="14" hidden="1">{#N/A,#N/A,FALSE,"Sheet1"}</definedName>
    <definedName name="_49_wrn.Ã¶°ñÁý°èÇ_._.5Ä­." localSheetId="13" hidden="1">{#N/A,#N/A,FALSE,"Sheet1"}</definedName>
    <definedName name="_49_wrn.Ã¶°ñÁý°èÇ_._.5Ä­." localSheetId="15" hidden="1">{#N/A,#N/A,FALSE,"Sheet1"}</definedName>
    <definedName name="_49_wrn.Ã¶°ñÁý°èÇ_._.5Ä­." localSheetId="20" hidden="1">{#N/A,#N/A,FALSE,"Sheet1"}</definedName>
    <definedName name="_49_wrn.Ã¶°ñÁý°èÇ_._.5Ä­." hidden="1">{#N/A,#N/A,FALSE,"Sheet1"}</definedName>
    <definedName name="_5">'[14]설직재-1'!#REF!</definedName>
    <definedName name="_5_??3????">'[12]일위대가(계측기설치)'!#REF!</definedName>
    <definedName name="_50_단">#REF!</definedName>
    <definedName name="_51¤§¤_¤¡" localSheetId="14" hidden="1">{#N/A,#N/A,FALSE,"Sheet1"}</definedName>
    <definedName name="_51¤§¤_¤¡" localSheetId="13" hidden="1">{#N/A,#N/A,FALSE,"Sheet1"}</definedName>
    <definedName name="_51¤§¤_¤¡" localSheetId="15" hidden="1">{#N/A,#N/A,FALSE,"Sheet1"}</definedName>
    <definedName name="_51¤§¤_¤¡" localSheetId="20" hidden="1">{#N/A,#N/A,FALSE,"Sheet1"}</definedName>
    <definedName name="_51¤§¤_¤¡" hidden="1">{#N/A,#N/A,FALSE,"Sheet1"}</definedName>
    <definedName name="_52_0">[15]예가표!#REF!</definedName>
    <definedName name="_53_3_0Crite">#REF!</definedName>
    <definedName name="_54_3_0Criteria">#REF!</definedName>
    <definedName name="_55Á_1È_Ç">'[7]일위대가(계측기설치)'!#REF!</definedName>
    <definedName name="_56Á_2È_Ç">'[7]일위대가(계측기설치)'!#REF!</definedName>
    <definedName name="_57Á_3È_Ç">'[7]일위대가(계측기설치)'!#REF!</definedName>
    <definedName name="_58Á_4È_Ç">'[7]일위대가(계측기설치)'!#REF!</definedName>
    <definedName name="_59Á_5È_Ç">'[7]일위대가(계측기설치)'!#REF!</definedName>
    <definedName name="_6">'[16]C-직노1'!#REF!</definedName>
    <definedName name="_6_??4????">'[12]일위대가(계측기설치)'!#REF!</definedName>
    <definedName name="_60Á_6È_Ç">'[7]일위대가(계측기설치)'!#REF!</definedName>
    <definedName name="_61G_0Extr">#REF!</definedName>
    <definedName name="_62G_0Extract">#REF!</definedName>
    <definedName name="_63IL1_">#REF!</definedName>
    <definedName name="_64wrn.Ã¶°ñÁý°èÇ_._.5Ä­." localSheetId="14" hidden="1">{#N/A,#N/A,FALSE,"Sheet1"}</definedName>
    <definedName name="_64wrn.Ã¶°ñÁý°èÇ_._.5Ä­." localSheetId="13" hidden="1">{#N/A,#N/A,FALSE,"Sheet1"}</definedName>
    <definedName name="_64wrn.Ã¶°ñÁý°èÇ_._.5Ä­." localSheetId="15" hidden="1">{#N/A,#N/A,FALSE,"Sheet1"}</definedName>
    <definedName name="_64wrn.Ã¶°ñÁý°èÇ_._.5Ä­." localSheetId="20" hidden="1">{#N/A,#N/A,FALSE,"Sheet1"}</definedName>
    <definedName name="_64wrn.Ã¶°ñÁý°èÇ_._.5Ä­." hidden="1">{#N/A,#N/A,FALSE,"Sheet1"}</definedName>
    <definedName name="_65단">#REF!</definedName>
    <definedName name="_7">'[14]설직재-1'!#REF!</definedName>
    <definedName name="_7_??5????">'[12]일위대가(계측기설치)'!#REF!</definedName>
    <definedName name="_8_??6????">'[12]일위대가(계측기설치)'!#REF!</definedName>
    <definedName name="_9." localSheetId="0">#REF!</definedName>
    <definedName name="_9.">#REF!</definedName>
    <definedName name="_9_____3_0Crite">#REF!</definedName>
    <definedName name="_A01" localSheetId="0">#REF!</definedName>
    <definedName name="_A01">#REF!</definedName>
    <definedName name="_A02" localSheetId="0">#REF!</definedName>
    <definedName name="_A02">#REF!</definedName>
    <definedName name="_A03" localSheetId="0">#REF!</definedName>
    <definedName name="_A03">#REF!</definedName>
    <definedName name="_A04" localSheetId="0">#REF!</definedName>
    <definedName name="_A04">#REF!</definedName>
    <definedName name="_A05" localSheetId="0">#REF!</definedName>
    <definedName name="_A05">#REF!</definedName>
    <definedName name="_A100000">#REF!</definedName>
    <definedName name="_A66000">#REF!</definedName>
    <definedName name="_A67000">#REF!</definedName>
    <definedName name="_A68000">#REF!</definedName>
    <definedName name="_A69999">#REF!</definedName>
    <definedName name="_A70000">'[17]4-3 보온 기본물량집계'!#REF!</definedName>
    <definedName name="_A70001">'[17]4-3 보온 기본물량집계'!#REF!</definedName>
    <definedName name="_A80000">#REF!</definedName>
    <definedName name="_A99999">#REF!</definedName>
    <definedName name="_B02" localSheetId="0">#REF!</definedName>
    <definedName name="_B02">#REF!</definedName>
    <definedName name="_b03" localSheetId="0">#REF!</definedName>
    <definedName name="_b03">#REF!</definedName>
    <definedName name="_b05" localSheetId="0">#REF!</definedName>
    <definedName name="_b05">#REF!</definedName>
    <definedName name="_b06" localSheetId="0">#REF!</definedName>
    <definedName name="_b06">#REF!</definedName>
    <definedName name="_b07" localSheetId="0">#REF!</definedName>
    <definedName name="_b07">#REF!</definedName>
    <definedName name="_b08" localSheetId="0">#REF!</definedName>
    <definedName name="_b08">#REF!</definedName>
    <definedName name="_B10" localSheetId="0">#REF!</definedName>
    <definedName name="_B10">#REF!</definedName>
    <definedName name="_B11" localSheetId="0">#REF!</definedName>
    <definedName name="_B11">#REF!</definedName>
    <definedName name="_b12" localSheetId="0">#REF!</definedName>
    <definedName name="_b12">#REF!</definedName>
    <definedName name="_b13" localSheetId="0">#REF!</definedName>
    <definedName name="_b13">#REF!</definedName>
    <definedName name="_B14" localSheetId="0">#REF!</definedName>
    <definedName name="_B14">#REF!</definedName>
    <definedName name="_B140007">[18]집계!#REF!</definedName>
    <definedName name="_b15" localSheetId="0">#REF!</definedName>
    <definedName name="_b15">#REF!</definedName>
    <definedName name="_b17" localSheetId="0">#REF!</definedName>
    <definedName name="_b17">#REF!</definedName>
    <definedName name="_b18" localSheetId="0">#REF!</definedName>
    <definedName name="_b18">#REF!</definedName>
    <definedName name="_b19" localSheetId="0">#REF!</definedName>
    <definedName name="_b19">#REF!</definedName>
    <definedName name="_B20" localSheetId="0">#REF!</definedName>
    <definedName name="_B20">#REF!</definedName>
    <definedName name="_B21" localSheetId="0">#REF!</definedName>
    <definedName name="_B21">#REF!</definedName>
    <definedName name="_B22">[19]일위대가!$1400:$1413=[19]일위대가!$A$1400</definedName>
    <definedName name="_B23" localSheetId="0">#REF!</definedName>
    <definedName name="_B23">#REF!</definedName>
    <definedName name="_B24" localSheetId="0">#REF!</definedName>
    <definedName name="_B24">#REF!</definedName>
    <definedName name="_B25" localSheetId="0">#REF!</definedName>
    <definedName name="_B25">#REF!</definedName>
    <definedName name="_B37" localSheetId="0">#REF!</definedName>
    <definedName name="_B37">#REF!</definedName>
    <definedName name="_B38" localSheetId="0">#REF!</definedName>
    <definedName name="_B38">#REF!</definedName>
    <definedName name="_C01" localSheetId="0">#REF!</definedName>
    <definedName name="_C01">#REF!</definedName>
    <definedName name="_c02" localSheetId="0">#REF!</definedName>
    <definedName name="_c02">#REF!</definedName>
    <definedName name="_D01" localSheetId="0">#REF!</definedName>
    <definedName name="_D01">#REF!</definedName>
    <definedName name="_D02" localSheetId="0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OG1" localSheetId="0">#REF!</definedName>
    <definedName name="_DOG1">#REF!</definedName>
    <definedName name="_DOG2" localSheetId="0">#REF!</definedName>
    <definedName name="_DOG2">#REF!</definedName>
    <definedName name="_DOG22">#REF!</definedName>
    <definedName name="_DOG3" localSheetId="0">#REF!</definedName>
    <definedName name="_DOG3">#REF!</definedName>
    <definedName name="_DOG33">#REF!</definedName>
    <definedName name="_DOG4" localSheetId="0">#REF!</definedName>
    <definedName name="_DOG4">#REF!</definedName>
    <definedName name="_E01" localSheetId="0">#REF!</definedName>
    <definedName name="_E01">#REF!</definedName>
    <definedName name="_E7_E9_E11_E13_">#N/A</definedName>
    <definedName name="_F01" localSheetId="0">#REF!</definedName>
    <definedName name="_F01">#REF!</definedName>
    <definedName name="_F02" localSheetId="0">#REF!</definedName>
    <definedName name="_F02">#REF!</definedName>
    <definedName name="_F03" localSheetId="0">#REF!</definedName>
    <definedName name="_F03">#REF!</definedName>
    <definedName name="_F04" localSheetId="0">#REF!</definedName>
    <definedName name="_F04">#REF!</definedName>
    <definedName name="_F05" localSheetId="0">#REF!</definedName>
    <definedName name="_F05">#REF!</definedName>
    <definedName name="_F06" localSheetId="0">#REF!</definedName>
    <definedName name="_F06">#REF!</definedName>
    <definedName name="_F07" localSheetId="0">#REF!</definedName>
    <definedName name="_F07">#REF!</definedName>
    <definedName name="_F08" localSheetId="0">#REF!</definedName>
    <definedName name="_F08">#REF!</definedName>
    <definedName name="_F09" localSheetId="0">#REF!</definedName>
    <definedName name="_F09">#REF!</definedName>
    <definedName name="_F10" localSheetId="0">#REF!</definedName>
    <definedName name="_F10">#REF!</definedName>
    <definedName name="_F11" localSheetId="0">#REF!</definedName>
    <definedName name="_F11">#REF!</definedName>
    <definedName name="_F12" localSheetId="0">#REF!</definedName>
    <definedName name="_F12">#REF!</definedName>
    <definedName name="_f13" localSheetId="0">#REF!</definedName>
    <definedName name="_f13">#REF!</definedName>
    <definedName name="_f14" localSheetId="0">#REF!</definedName>
    <definedName name="_f14">#REF!</definedName>
    <definedName name="_F15" localSheetId="0">#REF!</definedName>
    <definedName name="_F15">#REF!</definedName>
    <definedName name="_F16" localSheetId="0">#REF!</definedName>
    <definedName name="_F16">#REF!</definedName>
    <definedName name="_F17" localSheetId="0">#REF!</definedName>
    <definedName name="_F17">#REF!</definedName>
    <definedName name="_F18" localSheetId="0">#REF!</definedName>
    <definedName name="_F18">#REF!</definedName>
    <definedName name="_f19" localSheetId="0">#REF!</definedName>
    <definedName name="_f19">#REF!</definedName>
    <definedName name="_f20" localSheetId="0">#REF!</definedName>
    <definedName name="_f20">#REF!</definedName>
    <definedName name="_f21" localSheetId="0">#REF!</definedName>
    <definedName name="_f21">#REF!</definedName>
    <definedName name="_FF1">#REF!</definedName>
    <definedName name="_Fill" localSheetId="13" hidden="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G01" localSheetId="0">#REF!</definedName>
    <definedName name="_G01">#REF!</definedName>
    <definedName name="_G02" localSheetId="0">#REF!</definedName>
    <definedName name="_G02">#REF!</definedName>
    <definedName name="_G03" localSheetId="0">#REF!</definedName>
    <definedName name="_G03">#REF!</definedName>
    <definedName name="_G04" localSheetId="0">#REF!</definedName>
    <definedName name="_G04">#REF!</definedName>
    <definedName name="_G07" localSheetId="0">#REF!</definedName>
    <definedName name="_G07">#REF!</definedName>
    <definedName name="_G08" localSheetId="0">#REF!</definedName>
    <definedName name="_G08">#REF!</definedName>
    <definedName name="_G09" localSheetId="0">#REF!</definedName>
    <definedName name="_G09">#REF!</definedName>
    <definedName name="_g10" localSheetId="0">#REF!</definedName>
    <definedName name="_g10">#REF!</definedName>
    <definedName name="_G11" localSheetId="0">#REF!</definedName>
    <definedName name="_G11">#REF!</definedName>
    <definedName name="_G12" localSheetId="0">#REF!</definedName>
    <definedName name="_G12">#REF!</definedName>
    <definedName name="_G13" localSheetId="0">#REF!</definedName>
    <definedName name="_G13">#REF!</definedName>
    <definedName name="_G640768">#REF!</definedName>
    <definedName name="_H01" localSheetId="0">#REF!</definedName>
    <definedName name="_H01">#REF!</definedName>
    <definedName name="_H02" localSheetId="0">#REF!</definedName>
    <definedName name="_H02">#REF!</definedName>
    <definedName name="_H03" localSheetId="0">#REF!</definedName>
    <definedName name="_H03">#REF!</definedName>
    <definedName name="_H04" localSheetId="0">#REF!</definedName>
    <definedName name="_H04">#REF!</definedName>
    <definedName name="_H06" localSheetId="0">#REF!</definedName>
    <definedName name="_H06">#REF!</definedName>
    <definedName name="_h07" localSheetId="0">#REF!</definedName>
    <definedName name="_h07">#REF!</definedName>
    <definedName name="_h08" localSheetId="0">#REF!</definedName>
    <definedName name="_h08">#REF!</definedName>
    <definedName name="_H09" localSheetId="0">#REF!</definedName>
    <definedName name="_H09">#REF!</definedName>
    <definedName name="_H10" localSheetId="0">#REF!</definedName>
    <definedName name="_H10">#REF!</definedName>
    <definedName name="_H11" localSheetId="0">#REF!</definedName>
    <definedName name="_H11">#REF!</definedName>
    <definedName name="_H12" localSheetId="0">#REF!</definedName>
    <definedName name="_H12">#REF!</definedName>
    <definedName name="_H13" localSheetId="0">#REF!</definedName>
    <definedName name="_H13">#REF!</definedName>
    <definedName name="_H14" localSheetId="0">#REF!</definedName>
    <definedName name="_H14">#REF!</definedName>
    <definedName name="_H15" localSheetId="0">#REF!</definedName>
    <definedName name="_H15">#REF!</definedName>
    <definedName name="_H16" localSheetId="0">#REF!</definedName>
    <definedName name="_H16">#REF!</definedName>
    <definedName name="_h17" localSheetId="0">#REF!</definedName>
    <definedName name="_h17">#REF!</definedName>
    <definedName name="_H18" localSheetId="0">#REF!</definedName>
    <definedName name="_H18">#REF!</definedName>
    <definedName name="_H19" localSheetId="0">#REF!</definedName>
    <definedName name="_H19">#REF!</definedName>
    <definedName name="_H71223">#REF!</definedName>
    <definedName name="_I01" localSheetId="0">#REF!</definedName>
    <definedName name="_I01">#REF!</definedName>
    <definedName name="_IL1">#REF!</definedName>
    <definedName name="_J01" localSheetId="0">#REF!</definedName>
    <definedName name="_J01">#REF!</definedName>
    <definedName name="_JJ1">[20]중기사용료!#REF!</definedName>
    <definedName name="_JJ10">[20]중기사용료!#REF!</definedName>
    <definedName name="_JJ100">[20]중기사용료!#REF!</definedName>
    <definedName name="_JJ101">[20]중기사용료!#REF!</definedName>
    <definedName name="_JJ102">[20]중기사용료!#REF!</definedName>
    <definedName name="_JJ103">[20]중기사용료!#REF!</definedName>
    <definedName name="_JJ104">[20]중기사용료!#REF!</definedName>
    <definedName name="_JJ105">[20]중기사용료!#REF!</definedName>
    <definedName name="_JJ106">[20]중기사용료!#REF!</definedName>
    <definedName name="_JJ107">[20]중기사용료!#REF!</definedName>
    <definedName name="_JJ108">[20]중기사용료!#REF!</definedName>
    <definedName name="_JJ109">[20]중기사용료!#REF!</definedName>
    <definedName name="_JJ11">[20]중기사용료!#REF!</definedName>
    <definedName name="_JJ110">[20]중기사용료!#REF!</definedName>
    <definedName name="_JJ111">[20]중기사용료!#REF!</definedName>
    <definedName name="_JJ112">[20]중기사용료!#REF!</definedName>
    <definedName name="_JJ113">[20]중기사용료!#REF!</definedName>
    <definedName name="_JJ114">[20]중기사용료!#REF!</definedName>
    <definedName name="_JJ115">[20]중기사용료!#REF!</definedName>
    <definedName name="_JJ116">[20]중기사용료!#REF!</definedName>
    <definedName name="_JJ117">[20]중기사용료!#REF!</definedName>
    <definedName name="_JJ118">[20]중기사용료!#REF!</definedName>
    <definedName name="_JJ119">[20]중기사용료!#REF!</definedName>
    <definedName name="_JJ12">[20]중기사용료!#REF!</definedName>
    <definedName name="_JJ120">[20]중기사용료!#REF!</definedName>
    <definedName name="_JJ121">[20]중기사용료!#REF!</definedName>
    <definedName name="_JJ122">[20]중기사용료!#REF!</definedName>
    <definedName name="_JJ123">[20]중기사용료!#REF!</definedName>
    <definedName name="_JJ124">[20]중기사용료!#REF!</definedName>
    <definedName name="_JJ125">[20]중기사용료!#REF!</definedName>
    <definedName name="_JJ126">[20]중기사용료!#REF!</definedName>
    <definedName name="_JJ127">[20]중기사용료!#REF!</definedName>
    <definedName name="_JJ128">[20]중기사용료!#REF!</definedName>
    <definedName name="_JJ129">[20]중기사용료!#REF!</definedName>
    <definedName name="_JJ13">[20]중기사용료!#REF!</definedName>
    <definedName name="_JJ130">[20]중기사용료!#REF!</definedName>
    <definedName name="_JJ131">[20]중기사용료!#REF!</definedName>
    <definedName name="_JJ132">[20]중기사용료!#REF!</definedName>
    <definedName name="_JJ133">[20]중기사용료!#REF!</definedName>
    <definedName name="_JJ134">[20]중기사용료!#REF!</definedName>
    <definedName name="_JJ135">[20]중기사용료!#REF!</definedName>
    <definedName name="_JJ136">[20]중기사용료!#REF!</definedName>
    <definedName name="_JJ137">[20]중기사용료!#REF!</definedName>
    <definedName name="_JJ138">[20]중기사용료!#REF!</definedName>
    <definedName name="_JJ139">[20]중기사용료!#REF!</definedName>
    <definedName name="_JJ14">[20]중기사용료!#REF!</definedName>
    <definedName name="_JJ140">[20]중기사용료!#REF!</definedName>
    <definedName name="_JJ141">[20]중기사용료!#REF!</definedName>
    <definedName name="_JJ142">[20]중기사용료!#REF!</definedName>
    <definedName name="_JJ143">[20]중기사용료!#REF!</definedName>
    <definedName name="_JJ144">[20]중기사용료!#REF!</definedName>
    <definedName name="_JJ145">[20]중기사용료!#REF!</definedName>
    <definedName name="_JJ146">[20]중기사용료!#REF!</definedName>
    <definedName name="_JJ147">[20]중기사용료!#REF!</definedName>
    <definedName name="_JJ148">[20]중기사용료!#REF!</definedName>
    <definedName name="_JJ149">[20]중기사용료!#REF!</definedName>
    <definedName name="_JJ15">[20]중기사용료!#REF!</definedName>
    <definedName name="_JJ150">[20]중기사용료!#REF!</definedName>
    <definedName name="_JJ151">[20]중기사용료!#REF!</definedName>
    <definedName name="_JJ152">[20]중기사용료!#REF!</definedName>
    <definedName name="_JJ153">[20]중기사용료!#REF!</definedName>
    <definedName name="_JJ154">[20]중기사용료!#REF!</definedName>
    <definedName name="_JJ156">[20]중기사용료!#REF!</definedName>
    <definedName name="_JJ157">[20]중기사용료!#REF!</definedName>
    <definedName name="_JJ158">[20]중기사용료!#REF!</definedName>
    <definedName name="_JJ159">[20]중기사용료!#REF!</definedName>
    <definedName name="_JJ16">[20]중기사용료!#REF!</definedName>
    <definedName name="_JJ160">[20]중기사용료!#REF!</definedName>
    <definedName name="_JJ161">[20]중기사용료!#REF!</definedName>
    <definedName name="_JJ162">[20]중기사용료!#REF!</definedName>
    <definedName name="_JJ163">[20]중기사용료!#REF!</definedName>
    <definedName name="_JJ164">[20]중기사용료!#REF!</definedName>
    <definedName name="_JJ165">[20]중기사용료!#REF!</definedName>
    <definedName name="_JJ166">[20]중기사용료!#REF!</definedName>
    <definedName name="_JJ167">[20]중기사용료!#REF!</definedName>
    <definedName name="_JJ168">[20]중기사용료!#REF!</definedName>
    <definedName name="_JJ169">[20]중기사용료!#REF!</definedName>
    <definedName name="_JJ17">[20]중기사용료!#REF!</definedName>
    <definedName name="_JJ170">[20]중기사용료!#REF!</definedName>
    <definedName name="_JJ171">[20]중기사용료!#REF!</definedName>
    <definedName name="_JJ172">[20]중기사용료!#REF!</definedName>
    <definedName name="_JJ173">[20]중기사용료!#REF!</definedName>
    <definedName name="_JJ174">[20]중기사용료!#REF!</definedName>
    <definedName name="_JJ175">[20]중기사용료!#REF!</definedName>
    <definedName name="_JJ176">[20]중기사용료!#REF!</definedName>
    <definedName name="_JJ177">[20]중기사용료!#REF!</definedName>
    <definedName name="_JJ178">[20]중기사용료!#REF!</definedName>
    <definedName name="_JJ179">[20]중기사용료!#REF!</definedName>
    <definedName name="_JJ18">[20]중기사용료!#REF!</definedName>
    <definedName name="_JJ180">[20]중기사용료!#REF!</definedName>
    <definedName name="_JJ181">[20]중기사용료!#REF!</definedName>
    <definedName name="_JJ182">[20]중기사용료!#REF!</definedName>
    <definedName name="_JJ183">[20]중기사용료!#REF!</definedName>
    <definedName name="_JJ184">[20]중기사용료!#REF!</definedName>
    <definedName name="_JJ185">[20]중기사용료!#REF!</definedName>
    <definedName name="_JJ186">[20]중기사용료!#REF!</definedName>
    <definedName name="_JJ187">[20]중기사용료!#REF!</definedName>
    <definedName name="_JJ188">[20]중기사용료!#REF!</definedName>
    <definedName name="_JJ189">[20]중기사용료!#REF!</definedName>
    <definedName name="_JJ19">[20]중기사용료!#REF!</definedName>
    <definedName name="_JJ190">[20]중기사용료!#REF!</definedName>
    <definedName name="_JJ191">[20]중기사용료!#REF!</definedName>
    <definedName name="_JJ192">[20]중기사용료!#REF!</definedName>
    <definedName name="_JJ193">[20]중기사용료!#REF!</definedName>
    <definedName name="_JJ194">[20]중기사용료!#REF!</definedName>
    <definedName name="_JJ195">[20]중기사용료!#REF!</definedName>
    <definedName name="_JJ196">[20]중기사용료!#REF!</definedName>
    <definedName name="_JJ197">[20]중기사용료!#REF!</definedName>
    <definedName name="_JJ198">[20]중기사용료!#REF!</definedName>
    <definedName name="_JJ199">[20]중기사용료!#REF!</definedName>
    <definedName name="_JJ2">[20]중기사용료!#REF!</definedName>
    <definedName name="_JJ20">[20]중기사용료!#REF!</definedName>
    <definedName name="_JJ200">[20]중기사용료!#REF!</definedName>
    <definedName name="_JJ201">[20]중기사용료!#REF!</definedName>
    <definedName name="_JJ202">[20]중기사용료!#REF!</definedName>
    <definedName name="_JJ203">[20]중기사용료!#REF!</definedName>
    <definedName name="_JJ204">[20]중기사용료!#REF!</definedName>
    <definedName name="_JJ205">[20]중기사용료!#REF!</definedName>
    <definedName name="_JJ206">[20]중기사용료!#REF!</definedName>
    <definedName name="_JJ207">[20]중기사용료!#REF!</definedName>
    <definedName name="_JJ208">[20]중기사용료!#REF!</definedName>
    <definedName name="_JJ209">[20]중기사용료!#REF!</definedName>
    <definedName name="_JJ21">[20]중기사용료!#REF!</definedName>
    <definedName name="_JJ210">[20]중기사용료!#REF!</definedName>
    <definedName name="_JJ211">[20]중기사용료!#REF!</definedName>
    <definedName name="_JJ212">[20]중기사용료!#REF!</definedName>
    <definedName name="_JJ213">[20]중기사용료!#REF!</definedName>
    <definedName name="_JJ214">[20]중기사용료!#REF!</definedName>
    <definedName name="_JJ215">[20]중기사용료!#REF!</definedName>
    <definedName name="_JJ216">[20]중기사용료!#REF!</definedName>
    <definedName name="_JJ217">[20]중기사용료!#REF!</definedName>
    <definedName name="_JJ218">[20]중기사용료!#REF!</definedName>
    <definedName name="_JJ219">[20]중기사용료!#REF!</definedName>
    <definedName name="_JJ22">[20]중기사용료!#REF!</definedName>
    <definedName name="_JJ220">[20]중기사용료!#REF!</definedName>
    <definedName name="_JJ221">[20]중기사용료!#REF!</definedName>
    <definedName name="_JJ222">[20]중기사용료!#REF!</definedName>
    <definedName name="_JJ223">[20]중기사용료!#REF!</definedName>
    <definedName name="_JJ224">[20]중기사용료!#REF!</definedName>
    <definedName name="_JJ225">[20]중기사용료!#REF!</definedName>
    <definedName name="_JJ226">[20]중기사용료!#REF!</definedName>
    <definedName name="_JJ227">[20]중기사용료!#REF!</definedName>
    <definedName name="_JJ228">[20]중기사용료!#REF!</definedName>
    <definedName name="_JJ229">[20]중기사용료!#REF!</definedName>
    <definedName name="_JJ23">[20]중기사용료!#REF!</definedName>
    <definedName name="_JJ230">[20]중기사용료!#REF!</definedName>
    <definedName name="_jj231">[20]중기사용료!#REF!</definedName>
    <definedName name="_JJ232">[20]중기사용료!#REF!</definedName>
    <definedName name="_JJ233">[20]중기사용료!#REF!</definedName>
    <definedName name="_JJ234">[20]중기사용료!#REF!</definedName>
    <definedName name="_JJ235">[20]중기사용료!#REF!</definedName>
    <definedName name="_JJ236">[20]중기사용료!#REF!</definedName>
    <definedName name="_JJ237">[20]중기사용료!#REF!</definedName>
    <definedName name="_JJ238">[20]중기사용료!#REF!</definedName>
    <definedName name="_JJ239">[20]중기사용료!#REF!</definedName>
    <definedName name="_JJ24">[20]중기사용료!#REF!</definedName>
    <definedName name="_JJ25">[20]중기사용료!#REF!</definedName>
    <definedName name="_JJ26">[20]중기사용료!#REF!</definedName>
    <definedName name="_JJ27">[20]중기사용료!#REF!</definedName>
    <definedName name="_JJ28">[20]중기사용료!#REF!</definedName>
    <definedName name="_JJ29">[20]중기사용료!#REF!</definedName>
    <definedName name="_JJ3">[20]중기사용료!#REF!</definedName>
    <definedName name="_JJ30">[20]중기사용료!#REF!</definedName>
    <definedName name="_JJ31">[20]중기사용료!#REF!</definedName>
    <definedName name="_JJ32">[20]중기사용료!#REF!</definedName>
    <definedName name="_JJ33">[20]중기사용료!#REF!</definedName>
    <definedName name="_JJ34">[20]중기사용료!#REF!</definedName>
    <definedName name="_JJ35">[20]중기사용료!#REF!</definedName>
    <definedName name="_JJ36">[20]중기사용료!#REF!</definedName>
    <definedName name="_JJ37">[20]중기사용료!#REF!</definedName>
    <definedName name="_JJ38">[20]중기사용료!#REF!</definedName>
    <definedName name="_JJ39">[20]중기사용료!#REF!</definedName>
    <definedName name="_JJ4">[20]중기사용료!#REF!</definedName>
    <definedName name="_JJ40">[20]중기사용료!#REF!</definedName>
    <definedName name="_JJ42">[20]중기사용료!#REF!</definedName>
    <definedName name="_JJ43">[20]중기사용료!#REF!</definedName>
    <definedName name="_JJ44">[20]중기사용료!#REF!</definedName>
    <definedName name="_JJ45">[20]중기사용료!#REF!</definedName>
    <definedName name="_JJ46">[20]중기사용료!#REF!</definedName>
    <definedName name="_JJ47">[20]중기사용료!#REF!</definedName>
    <definedName name="_JJ48">[20]중기사용료!#REF!</definedName>
    <definedName name="_JJ49">[20]중기사용료!#REF!</definedName>
    <definedName name="_JJ5">[20]중기사용료!#REF!</definedName>
    <definedName name="_JJ50">[20]중기사용료!#REF!</definedName>
    <definedName name="_JJ51">[20]중기사용료!#REF!</definedName>
    <definedName name="_JJ52">[20]중기사용료!#REF!</definedName>
    <definedName name="_JJ53">[20]중기사용료!#REF!</definedName>
    <definedName name="_JJ54">[20]중기사용료!#REF!</definedName>
    <definedName name="_JJ55">[20]중기사용료!#REF!</definedName>
    <definedName name="_JJ56">[20]중기사용료!#REF!</definedName>
    <definedName name="_JJ57">[20]중기사용료!#REF!</definedName>
    <definedName name="_JJ58">[20]중기사용료!#REF!</definedName>
    <definedName name="_JJ59">[20]중기사용료!#REF!</definedName>
    <definedName name="_JJ6">[20]중기사용료!#REF!</definedName>
    <definedName name="_JJ60">[20]중기사용료!#REF!</definedName>
    <definedName name="_JJ61">[20]중기사용료!#REF!</definedName>
    <definedName name="_JJ62">[20]중기사용료!#REF!</definedName>
    <definedName name="_JJ63">[20]중기사용료!#REF!</definedName>
    <definedName name="_JJ64">[20]중기사용료!#REF!</definedName>
    <definedName name="_JJ65">[20]중기사용료!#REF!</definedName>
    <definedName name="_JJ66">[20]중기사용료!#REF!</definedName>
    <definedName name="_JJ67">[20]중기사용료!#REF!</definedName>
    <definedName name="_JJ68">[20]중기사용료!#REF!</definedName>
    <definedName name="_JJ69">[20]중기사용료!#REF!</definedName>
    <definedName name="_JJ7">[20]중기사용료!#REF!</definedName>
    <definedName name="_JJ70">[20]중기사용료!#REF!</definedName>
    <definedName name="_JJ71">[20]중기사용료!#REF!</definedName>
    <definedName name="_JJ72">[20]중기사용료!#REF!</definedName>
    <definedName name="_JJ73">[20]중기사용료!#REF!</definedName>
    <definedName name="_JJ74">[20]중기사용료!#REF!</definedName>
    <definedName name="_JJ75">[20]중기사용료!#REF!</definedName>
    <definedName name="_JJ76">[20]중기사용료!#REF!</definedName>
    <definedName name="_JJ77">[20]중기사용료!#REF!</definedName>
    <definedName name="_JJ78">[20]중기사용료!#REF!</definedName>
    <definedName name="_JJ79">[20]중기사용료!#REF!</definedName>
    <definedName name="_JJ8">[20]중기사용료!#REF!</definedName>
    <definedName name="_JJ80">[20]중기사용료!#REF!</definedName>
    <definedName name="_JJ81">[20]중기사용료!#REF!</definedName>
    <definedName name="_JJ82">[20]중기사용료!#REF!</definedName>
    <definedName name="_JJ83">[20]중기사용료!#REF!</definedName>
    <definedName name="_JJ84">[20]중기사용료!#REF!</definedName>
    <definedName name="_JJ85">[20]중기사용료!#REF!</definedName>
    <definedName name="_JJ86">[20]중기사용료!#REF!</definedName>
    <definedName name="_JJ87">[20]중기사용료!#REF!</definedName>
    <definedName name="_JJ88">[20]중기사용료!#REF!</definedName>
    <definedName name="_JJ89">[20]중기사용료!#REF!</definedName>
    <definedName name="_JJ9">[20]중기사용료!#REF!</definedName>
    <definedName name="_JJ90">[20]중기사용료!#REF!</definedName>
    <definedName name="_JJ91">[20]중기사용료!#REF!</definedName>
    <definedName name="_JJ92">[20]중기사용료!#REF!</definedName>
    <definedName name="_JJ93">[20]중기사용료!#REF!</definedName>
    <definedName name="_JJ94">[20]중기사용료!#REF!</definedName>
    <definedName name="_JJ95">[20]중기사용료!#REF!</definedName>
    <definedName name="_JJ96">[20]중기사용료!#REF!</definedName>
    <definedName name="_JJ97">[20]중기사용료!#REF!</definedName>
    <definedName name="_JJ98">[20]중기사용료!#REF!</definedName>
    <definedName name="_JJ99">[20]중기사용료!#REF!</definedName>
    <definedName name="_JJJ1">#REF!</definedName>
    <definedName name="_JK21">[21]중기일위대가!$K$25</definedName>
    <definedName name="_JN21">[21]중기일위대가!$I$25</definedName>
    <definedName name="_K01" localSheetId="0">#REF!</definedName>
    <definedName name="_K01">#REF!</definedName>
    <definedName name="_K02">[19]일위대가!$732:$745=[19]일위대가!$A$732</definedName>
    <definedName name="_K809632">#REF!</definedName>
    <definedName name="_Key1" localSheetId="13" hidden="1">#REF!</definedName>
    <definedName name="_Key1" localSheetId="0" hidden="1">#REF!</definedName>
    <definedName name="_Key1" hidden="1">#REF!</definedName>
    <definedName name="_Key2" localSheetId="13" hidden="1">#REF!</definedName>
    <definedName name="_Key2" localSheetId="0" hidden="1">#REF!</definedName>
    <definedName name="_Key2" hidden="1">#REF!</definedName>
    <definedName name="_Key3" hidden="1">#REF!</definedName>
    <definedName name="_KK1">[20]중기사용료!#REF!</definedName>
    <definedName name="_KK10">[20]중기사용료!#REF!</definedName>
    <definedName name="_KK100">[20]중기사용료!#REF!</definedName>
    <definedName name="_KK101">[20]중기사용료!#REF!</definedName>
    <definedName name="_KK102">[20]중기사용료!#REF!</definedName>
    <definedName name="_KK103">[20]중기사용료!#REF!</definedName>
    <definedName name="_KK104">[20]중기사용료!#REF!</definedName>
    <definedName name="_KK105">[20]중기사용료!#REF!</definedName>
    <definedName name="_KK106">[20]중기사용료!#REF!</definedName>
    <definedName name="_KK107">[20]중기사용료!#REF!</definedName>
    <definedName name="_KK108">[20]중기사용료!#REF!</definedName>
    <definedName name="_KK109">[20]중기사용료!#REF!</definedName>
    <definedName name="_KK11">[20]중기사용료!#REF!</definedName>
    <definedName name="_KK110">[20]중기사용료!#REF!</definedName>
    <definedName name="_KK111">[20]중기사용료!#REF!</definedName>
    <definedName name="_KK112">[20]중기사용료!#REF!</definedName>
    <definedName name="_KK113">[20]중기사용료!#REF!</definedName>
    <definedName name="_KK114">[20]중기사용료!#REF!</definedName>
    <definedName name="_KK115">[20]중기사용료!#REF!</definedName>
    <definedName name="_KK116">[20]중기사용료!#REF!</definedName>
    <definedName name="_KK117">[20]중기사용료!#REF!</definedName>
    <definedName name="_KK118">[20]중기사용료!#REF!</definedName>
    <definedName name="_KK119">[20]중기사용료!#REF!</definedName>
    <definedName name="_KK12">[20]중기사용료!#REF!</definedName>
    <definedName name="_KK120">[20]중기사용료!#REF!</definedName>
    <definedName name="_KK121">[20]중기사용료!#REF!</definedName>
    <definedName name="_KK122">[20]중기사용료!#REF!</definedName>
    <definedName name="_KK123">[20]중기사용료!#REF!</definedName>
    <definedName name="_KK124">[20]중기사용료!#REF!</definedName>
    <definedName name="_KK125">[20]중기사용료!#REF!</definedName>
    <definedName name="_KK126">[20]중기사용료!#REF!</definedName>
    <definedName name="_KK127">[20]중기사용료!#REF!</definedName>
    <definedName name="_KK128">[20]중기사용료!#REF!</definedName>
    <definedName name="_KK129">[20]중기사용료!#REF!</definedName>
    <definedName name="_KK13">[20]중기사용료!#REF!</definedName>
    <definedName name="_KK130">[20]중기사용료!#REF!</definedName>
    <definedName name="_KK131">[20]중기사용료!#REF!</definedName>
    <definedName name="_KK132">[20]중기사용료!#REF!</definedName>
    <definedName name="_KK133">[20]중기사용료!#REF!</definedName>
    <definedName name="_KK134">[20]중기사용료!#REF!</definedName>
    <definedName name="_KK135">[20]중기사용료!#REF!</definedName>
    <definedName name="_KK136">[20]중기사용료!#REF!</definedName>
    <definedName name="_KK137">[20]중기사용료!#REF!</definedName>
    <definedName name="_KK138">[20]중기사용료!#REF!</definedName>
    <definedName name="_KK139">[20]중기사용료!#REF!</definedName>
    <definedName name="_KK14">[20]중기사용료!#REF!</definedName>
    <definedName name="_KK140">[20]중기사용료!#REF!</definedName>
    <definedName name="_KK141">[20]중기사용료!#REF!</definedName>
    <definedName name="_KK142">[20]중기사용료!#REF!</definedName>
    <definedName name="_KK143">[20]중기사용료!#REF!</definedName>
    <definedName name="_KK144">[20]중기사용료!#REF!</definedName>
    <definedName name="_KK145">[20]중기사용료!#REF!</definedName>
    <definedName name="_KK146">[20]중기사용료!#REF!</definedName>
    <definedName name="_KK147">[20]중기사용료!#REF!</definedName>
    <definedName name="_KK148">[20]중기사용료!#REF!</definedName>
    <definedName name="_KK149">[20]중기사용료!#REF!</definedName>
    <definedName name="_KK15">[20]중기사용료!#REF!</definedName>
    <definedName name="_KK150">[20]중기사용료!#REF!</definedName>
    <definedName name="_KK151">[20]중기사용료!#REF!</definedName>
    <definedName name="_KK152">[20]중기사용료!#REF!</definedName>
    <definedName name="_KK153">[20]중기사용료!#REF!</definedName>
    <definedName name="_KK154">[20]중기사용료!#REF!</definedName>
    <definedName name="_KK156">[20]중기사용료!#REF!</definedName>
    <definedName name="_KK157">[20]중기사용료!#REF!</definedName>
    <definedName name="_KK158">[20]중기사용료!#REF!</definedName>
    <definedName name="_KK159">[20]중기사용료!#REF!</definedName>
    <definedName name="_KK16">[20]중기사용료!#REF!</definedName>
    <definedName name="_KK160">[20]중기사용료!#REF!</definedName>
    <definedName name="_KK161">[20]중기사용료!#REF!</definedName>
    <definedName name="_KK162">[20]중기사용료!#REF!</definedName>
    <definedName name="_KK163">[20]중기사용료!#REF!</definedName>
    <definedName name="_KK164">[20]중기사용료!#REF!</definedName>
    <definedName name="_KK165">[20]중기사용료!#REF!</definedName>
    <definedName name="_KK166">[20]중기사용료!#REF!</definedName>
    <definedName name="_KK167">[20]중기사용료!#REF!</definedName>
    <definedName name="_KK168">[20]중기사용료!#REF!</definedName>
    <definedName name="_KK169">[20]중기사용료!#REF!</definedName>
    <definedName name="_KK17">[20]중기사용료!#REF!</definedName>
    <definedName name="_KK170">[20]중기사용료!#REF!</definedName>
    <definedName name="_KK171">[20]중기사용료!#REF!</definedName>
    <definedName name="_KK172">[20]중기사용료!#REF!</definedName>
    <definedName name="_KK173">[20]중기사용료!#REF!</definedName>
    <definedName name="_KK174">[20]중기사용료!#REF!</definedName>
    <definedName name="_KK175">[20]중기사용료!#REF!</definedName>
    <definedName name="_KK176">[20]중기사용료!#REF!</definedName>
    <definedName name="_KK177">[20]중기사용료!#REF!</definedName>
    <definedName name="_KK178">[20]중기사용료!#REF!</definedName>
    <definedName name="_KK179">[20]중기사용료!#REF!</definedName>
    <definedName name="_KK18">[20]중기사용료!#REF!</definedName>
    <definedName name="_KK180">[20]중기사용료!#REF!</definedName>
    <definedName name="_KK181">[20]중기사용료!#REF!</definedName>
    <definedName name="_KK182">[20]중기사용료!#REF!</definedName>
    <definedName name="_KK183">[20]중기사용료!#REF!</definedName>
    <definedName name="_KK184">[20]중기사용료!#REF!</definedName>
    <definedName name="_KK185">[20]중기사용료!#REF!</definedName>
    <definedName name="_KK186">[20]중기사용료!#REF!</definedName>
    <definedName name="_KK187">[20]중기사용료!#REF!</definedName>
    <definedName name="_KK188">[20]중기사용료!#REF!</definedName>
    <definedName name="_KK189">[20]중기사용료!#REF!</definedName>
    <definedName name="_KK19">[20]중기사용료!#REF!</definedName>
    <definedName name="_KK190">[20]중기사용료!#REF!</definedName>
    <definedName name="_KK191">[20]중기사용료!#REF!</definedName>
    <definedName name="_KK192">[20]중기사용료!#REF!</definedName>
    <definedName name="_KK193">[20]중기사용료!#REF!</definedName>
    <definedName name="_KK194">[20]중기사용료!#REF!</definedName>
    <definedName name="_KK195">[20]중기사용료!#REF!</definedName>
    <definedName name="_KK196">[20]중기사용료!#REF!</definedName>
    <definedName name="_KK197">[20]중기사용료!#REF!</definedName>
    <definedName name="_KK198">[20]중기사용료!#REF!</definedName>
    <definedName name="_KK199">[20]중기사용료!#REF!</definedName>
    <definedName name="_KK2">[20]중기사용료!#REF!</definedName>
    <definedName name="_KK20">[20]중기사용료!#REF!</definedName>
    <definedName name="_KK200">[20]중기사용료!#REF!</definedName>
    <definedName name="_KK201">[20]중기사용료!#REF!</definedName>
    <definedName name="_KK202">[20]중기사용료!#REF!</definedName>
    <definedName name="_KK203">[20]중기사용료!#REF!</definedName>
    <definedName name="_KK204">[20]중기사용료!#REF!</definedName>
    <definedName name="_KK205">[20]중기사용료!#REF!</definedName>
    <definedName name="_KK206">[20]중기사용료!#REF!</definedName>
    <definedName name="_KK207">[20]중기사용료!#REF!</definedName>
    <definedName name="_KK208">[20]중기사용료!#REF!</definedName>
    <definedName name="_KK209">[20]중기사용료!#REF!</definedName>
    <definedName name="_KK21">[20]중기사용료!#REF!</definedName>
    <definedName name="_KK210">[20]중기사용료!#REF!</definedName>
    <definedName name="_KK211">[20]중기사용료!#REF!</definedName>
    <definedName name="_KK212">[20]중기사용료!#REF!</definedName>
    <definedName name="_KK213">[20]중기사용료!#REF!</definedName>
    <definedName name="_KK214">[20]중기사용료!#REF!</definedName>
    <definedName name="_KK215">[20]중기사용료!#REF!</definedName>
    <definedName name="_KK216">[20]중기사용료!#REF!</definedName>
    <definedName name="_KK217">[20]중기사용료!#REF!</definedName>
    <definedName name="_KK218">[20]중기사용료!#REF!</definedName>
    <definedName name="_KK219">[20]중기사용료!#REF!</definedName>
    <definedName name="_KK22">[20]중기사용료!#REF!</definedName>
    <definedName name="_KK220">[20]중기사용료!#REF!</definedName>
    <definedName name="_KK221">[20]중기사용료!#REF!</definedName>
    <definedName name="_KK222">[20]중기사용료!#REF!</definedName>
    <definedName name="_KK223">[20]중기사용료!#REF!</definedName>
    <definedName name="_KK224">[20]중기사용료!#REF!</definedName>
    <definedName name="_KK225">[20]중기사용료!#REF!</definedName>
    <definedName name="_KK226">[20]중기사용료!#REF!</definedName>
    <definedName name="_KK227">[20]중기사용료!#REF!</definedName>
    <definedName name="_KK228">[20]중기사용료!#REF!</definedName>
    <definedName name="_KK229">[20]중기사용료!#REF!</definedName>
    <definedName name="_KK23">[20]중기사용료!#REF!</definedName>
    <definedName name="_KK230">[20]중기사용료!#REF!</definedName>
    <definedName name="_kk231">[20]중기사용료!#REF!</definedName>
    <definedName name="_KK232">[20]중기사용료!#REF!</definedName>
    <definedName name="_KK233">[20]중기사용료!#REF!</definedName>
    <definedName name="_KK234">[20]중기사용료!#REF!</definedName>
    <definedName name="_KK235">[20]중기사용료!#REF!</definedName>
    <definedName name="_KK236">[20]중기사용료!#REF!</definedName>
    <definedName name="_KK237">[20]중기사용료!#REF!</definedName>
    <definedName name="_KK238">[20]중기사용료!#REF!</definedName>
    <definedName name="_KK239">[20]중기사용료!#REF!</definedName>
    <definedName name="_KK24">[20]중기사용료!#REF!</definedName>
    <definedName name="_KK25">[20]중기사용료!#REF!</definedName>
    <definedName name="_KK26">[20]중기사용료!#REF!</definedName>
    <definedName name="_KK27">[20]중기사용료!#REF!</definedName>
    <definedName name="_KK28">[20]중기사용료!#REF!</definedName>
    <definedName name="_KK29">[20]중기사용료!#REF!</definedName>
    <definedName name="_KK3">[20]중기사용료!#REF!</definedName>
    <definedName name="_KK30">[20]중기사용료!#REF!</definedName>
    <definedName name="_KK31">[20]중기사용료!#REF!</definedName>
    <definedName name="_KK32">[20]중기사용료!#REF!</definedName>
    <definedName name="_KK33">[20]중기사용료!#REF!</definedName>
    <definedName name="_KK34">[20]중기사용료!#REF!</definedName>
    <definedName name="_KK35">[20]중기사용료!#REF!</definedName>
    <definedName name="_KK36">[20]중기사용료!#REF!</definedName>
    <definedName name="_KK37">[20]중기사용료!#REF!</definedName>
    <definedName name="_KK38">[20]중기사용료!#REF!</definedName>
    <definedName name="_KK39">[20]중기사용료!#REF!</definedName>
    <definedName name="_KK4">[20]중기사용료!#REF!</definedName>
    <definedName name="_KK40">[20]중기사용료!#REF!</definedName>
    <definedName name="_KK42">[20]중기사용료!#REF!</definedName>
    <definedName name="_KK43">[20]중기사용료!#REF!</definedName>
    <definedName name="_KK44">[20]중기사용료!#REF!</definedName>
    <definedName name="_KK45">[20]중기사용료!#REF!</definedName>
    <definedName name="_KK46">[20]중기사용료!#REF!</definedName>
    <definedName name="_KK47">[20]중기사용료!#REF!</definedName>
    <definedName name="_KK48">[20]중기사용료!#REF!</definedName>
    <definedName name="_KK49">[20]중기사용료!#REF!</definedName>
    <definedName name="_KK5">[20]중기사용료!#REF!</definedName>
    <definedName name="_KK50">[20]중기사용료!#REF!</definedName>
    <definedName name="_KK51">[20]중기사용료!#REF!</definedName>
    <definedName name="_KK52">[20]중기사용료!#REF!</definedName>
    <definedName name="_KK53">[20]중기사용료!#REF!</definedName>
    <definedName name="_KK54">[20]중기사용료!#REF!</definedName>
    <definedName name="_KK55">[20]중기사용료!#REF!</definedName>
    <definedName name="_KK56">[20]중기사용료!#REF!</definedName>
    <definedName name="_KK57">[20]중기사용료!#REF!</definedName>
    <definedName name="_KK58">[20]중기사용료!#REF!</definedName>
    <definedName name="_KK59">[20]중기사용료!#REF!</definedName>
    <definedName name="_KK6">[20]중기사용료!#REF!</definedName>
    <definedName name="_KK60">[20]중기사용료!#REF!</definedName>
    <definedName name="_KK61">[20]중기사용료!#REF!</definedName>
    <definedName name="_KK62">[20]중기사용료!#REF!</definedName>
    <definedName name="_KK63">[20]중기사용료!#REF!</definedName>
    <definedName name="_KK64">[20]중기사용료!#REF!</definedName>
    <definedName name="_KK65">[20]중기사용료!#REF!</definedName>
    <definedName name="_KK66">[20]중기사용료!#REF!</definedName>
    <definedName name="_KK67">[20]중기사용료!#REF!</definedName>
    <definedName name="_KK68">[20]중기사용료!#REF!</definedName>
    <definedName name="_KK69">[20]중기사용료!#REF!</definedName>
    <definedName name="_KK7">[20]중기사용료!#REF!</definedName>
    <definedName name="_KK70">[20]중기사용료!#REF!</definedName>
    <definedName name="_KK71">[20]중기사용료!#REF!</definedName>
    <definedName name="_KK72">[20]중기사용료!#REF!</definedName>
    <definedName name="_KK73">[20]중기사용료!#REF!</definedName>
    <definedName name="_KK74">[20]중기사용료!#REF!</definedName>
    <definedName name="_KK75">[20]중기사용료!#REF!</definedName>
    <definedName name="_KK76">[20]중기사용료!#REF!</definedName>
    <definedName name="_KK77">[20]중기사용료!#REF!</definedName>
    <definedName name="_KK78">[20]중기사용료!#REF!</definedName>
    <definedName name="_KK79">[20]중기사용료!#REF!</definedName>
    <definedName name="_KK8">[20]중기사용료!#REF!</definedName>
    <definedName name="_KK80">[20]중기사용료!#REF!</definedName>
    <definedName name="_KK81">[20]중기사용료!#REF!</definedName>
    <definedName name="_KK82">[20]중기사용료!#REF!</definedName>
    <definedName name="_KK83">[20]중기사용료!#REF!</definedName>
    <definedName name="_KK84">[20]중기사용료!#REF!</definedName>
    <definedName name="_KK85">[20]중기사용료!#REF!</definedName>
    <definedName name="_KK86">[20]중기사용료!#REF!</definedName>
    <definedName name="_KK87">[20]중기사용료!#REF!</definedName>
    <definedName name="_KK88">[20]중기사용료!#REF!</definedName>
    <definedName name="_KK89">[20]중기사용료!#REF!</definedName>
    <definedName name="_KK9">[20]중기사용료!#REF!</definedName>
    <definedName name="_KK90">[20]중기사용료!#REF!</definedName>
    <definedName name="_KK91">[20]중기사용료!#REF!</definedName>
    <definedName name="_KK92">[20]중기사용료!#REF!</definedName>
    <definedName name="_KK93">[20]중기사용료!#REF!</definedName>
    <definedName name="_KK94">[20]중기사용료!#REF!</definedName>
    <definedName name="_KK95">[20]중기사용료!#REF!</definedName>
    <definedName name="_KK96">[20]중기사용료!#REF!</definedName>
    <definedName name="_KK97">[20]중기사용료!#REF!</definedName>
    <definedName name="_KK98">[20]중기사용료!#REF!</definedName>
    <definedName name="_KK99">[20]중기사용료!#REF!</definedName>
    <definedName name="_L01" localSheetId="0">#REF!</definedName>
    <definedName name="_L01">#REF!</definedName>
    <definedName name="_L02" localSheetId="0">#REF!</definedName>
    <definedName name="_L02">#REF!</definedName>
    <definedName name="_L03" localSheetId="0">#REF!</definedName>
    <definedName name="_L03">#REF!</definedName>
    <definedName name="_l06" localSheetId="0">#REF!</definedName>
    <definedName name="_l06">#REF!</definedName>
    <definedName name="_l07" localSheetId="0">#REF!</definedName>
    <definedName name="_l07">#REF!</definedName>
    <definedName name="_L08" localSheetId="0">#REF!</definedName>
    <definedName name="_L08">#REF!</definedName>
    <definedName name="_L09" localSheetId="0">#REF!</definedName>
    <definedName name="_L09">#REF!</definedName>
    <definedName name="_l1">[22]내역서!#REF!</definedName>
    <definedName name="_LPB1">[23]부하계산서!#REF!</definedName>
    <definedName name="_LPK1">[23]부하계산서!#REF!</definedName>
    <definedName name="_LU1">'[24]부하(성남)'!#REF!</definedName>
    <definedName name="_LU2">'[24]부하(성남)'!#REF!</definedName>
    <definedName name="_LV01">'[24]부하(성남)'!#REF!</definedName>
    <definedName name="_M01" localSheetId="0">#REF!</definedName>
    <definedName name="_M01">#REF!</definedName>
    <definedName name="_M02" localSheetId="0">#REF!</definedName>
    <definedName name="_M02">#REF!</definedName>
    <definedName name="_M03" localSheetId="0">#REF!</definedName>
    <definedName name="_M03">#REF!</definedName>
    <definedName name="_M04" localSheetId="0">#REF!</definedName>
    <definedName name="_M04">#REF!</definedName>
    <definedName name="_NMB96">#REF!</definedName>
    <definedName name="_NN1">[20]중기사용료!#REF!</definedName>
    <definedName name="_NN10">[20]중기사용료!#REF!</definedName>
    <definedName name="_NN100">[20]중기사용료!#REF!</definedName>
    <definedName name="_NN101">[20]중기사용료!#REF!</definedName>
    <definedName name="_NN102">[20]중기사용료!#REF!</definedName>
    <definedName name="_NN103">[20]중기사용료!#REF!</definedName>
    <definedName name="_NN104">[20]중기사용료!#REF!</definedName>
    <definedName name="_NN105">[20]중기사용료!#REF!</definedName>
    <definedName name="_NN106">[20]중기사용료!#REF!</definedName>
    <definedName name="_NN107">[20]중기사용료!#REF!</definedName>
    <definedName name="_NN108">[20]중기사용료!#REF!</definedName>
    <definedName name="_NN109">[20]중기사용료!#REF!</definedName>
    <definedName name="_NN11">[20]중기사용료!#REF!</definedName>
    <definedName name="_NN110">[20]중기사용료!#REF!</definedName>
    <definedName name="_NN111">[20]중기사용료!#REF!</definedName>
    <definedName name="_NN112">[20]중기사용료!#REF!</definedName>
    <definedName name="_NN113">[20]중기사용료!#REF!</definedName>
    <definedName name="_NN114">[20]중기사용료!#REF!</definedName>
    <definedName name="_NN115">[20]중기사용료!#REF!</definedName>
    <definedName name="_NN116">[20]중기사용료!#REF!</definedName>
    <definedName name="_NN117">[20]중기사용료!#REF!</definedName>
    <definedName name="_NN118">[20]중기사용료!#REF!</definedName>
    <definedName name="_NN119">[20]중기사용료!#REF!</definedName>
    <definedName name="_NN12">[20]중기사용료!#REF!</definedName>
    <definedName name="_NN120">[20]중기사용료!#REF!</definedName>
    <definedName name="_NN121">[20]중기사용료!#REF!</definedName>
    <definedName name="_NN122">[20]중기사용료!#REF!</definedName>
    <definedName name="_NN123">[20]중기사용료!#REF!</definedName>
    <definedName name="_NN124">[20]중기사용료!#REF!</definedName>
    <definedName name="_NN125">[20]중기사용료!#REF!</definedName>
    <definedName name="_NN126">[20]중기사용료!#REF!</definedName>
    <definedName name="_NN127">[20]중기사용료!#REF!</definedName>
    <definedName name="_NN128">[20]중기사용료!#REF!</definedName>
    <definedName name="_NN129">[20]중기사용료!#REF!</definedName>
    <definedName name="_NN13">[20]중기사용료!#REF!</definedName>
    <definedName name="_NN130">[20]중기사용료!#REF!</definedName>
    <definedName name="_NN131">[20]중기사용료!#REF!</definedName>
    <definedName name="_NN132">[20]중기사용료!#REF!</definedName>
    <definedName name="_NN133">[20]중기사용료!#REF!</definedName>
    <definedName name="_NN134">[20]중기사용료!#REF!</definedName>
    <definedName name="_NN135">[20]중기사용료!#REF!</definedName>
    <definedName name="_NN136">[20]중기사용료!#REF!</definedName>
    <definedName name="_NN137">[20]중기사용료!#REF!</definedName>
    <definedName name="_NN138">[20]중기사용료!#REF!</definedName>
    <definedName name="_NN139">[20]중기사용료!#REF!</definedName>
    <definedName name="_NN14">[20]중기사용료!#REF!</definedName>
    <definedName name="_NN140">[20]중기사용료!#REF!</definedName>
    <definedName name="_NN141">[20]중기사용료!#REF!</definedName>
    <definedName name="_NN142">[20]중기사용료!#REF!</definedName>
    <definedName name="_NN143">[20]중기사용료!#REF!</definedName>
    <definedName name="_NN144">[20]중기사용료!#REF!</definedName>
    <definedName name="_NN145">[20]중기사용료!#REF!</definedName>
    <definedName name="_NN146">[20]중기사용료!#REF!</definedName>
    <definedName name="_NN147">[20]중기사용료!#REF!</definedName>
    <definedName name="_NN148">[20]중기사용료!#REF!</definedName>
    <definedName name="_NN149">[20]중기사용료!#REF!</definedName>
    <definedName name="_NN15">[20]중기사용료!#REF!</definedName>
    <definedName name="_NN150">[20]중기사용료!#REF!</definedName>
    <definedName name="_NN151">[20]중기사용료!#REF!</definedName>
    <definedName name="_NN152">[20]중기사용료!#REF!</definedName>
    <definedName name="_NN153">[20]중기사용료!#REF!</definedName>
    <definedName name="_NN154">[20]중기사용료!#REF!</definedName>
    <definedName name="_NN156">[20]중기사용료!#REF!</definedName>
    <definedName name="_NN157">[20]중기사용료!#REF!</definedName>
    <definedName name="_NN158">[20]중기사용료!#REF!</definedName>
    <definedName name="_NN159">[20]중기사용료!#REF!</definedName>
    <definedName name="_NN16">[20]중기사용료!#REF!</definedName>
    <definedName name="_NN160">[20]중기사용료!#REF!</definedName>
    <definedName name="_NN161">[20]중기사용료!#REF!</definedName>
    <definedName name="_NN162">[20]중기사용료!#REF!</definedName>
    <definedName name="_NN163">[20]중기사용료!#REF!</definedName>
    <definedName name="_NN164">[20]중기사용료!#REF!</definedName>
    <definedName name="_NN165">[20]중기사용료!#REF!</definedName>
    <definedName name="_NN166">[20]중기사용료!#REF!</definedName>
    <definedName name="_NN167">[20]중기사용료!#REF!</definedName>
    <definedName name="_NN168">[20]중기사용료!#REF!</definedName>
    <definedName name="_NN169">[20]중기사용료!#REF!</definedName>
    <definedName name="_NN17">[20]중기사용료!#REF!</definedName>
    <definedName name="_NN170">[20]중기사용료!#REF!</definedName>
    <definedName name="_NN171">[20]중기사용료!#REF!</definedName>
    <definedName name="_NN172">[20]중기사용료!#REF!</definedName>
    <definedName name="_NN173">[20]중기사용료!#REF!</definedName>
    <definedName name="_NN174">[20]중기사용료!#REF!</definedName>
    <definedName name="_NN175">[20]중기사용료!#REF!</definedName>
    <definedName name="_NN176">[20]중기사용료!#REF!</definedName>
    <definedName name="_NN177">[20]중기사용료!#REF!</definedName>
    <definedName name="_NN178">[20]중기사용료!#REF!</definedName>
    <definedName name="_NN179">[20]중기사용료!#REF!</definedName>
    <definedName name="_NN18">[20]중기사용료!#REF!</definedName>
    <definedName name="_NN180">[20]중기사용료!#REF!</definedName>
    <definedName name="_NN181">[20]중기사용료!#REF!</definedName>
    <definedName name="_NN182">[20]중기사용료!#REF!</definedName>
    <definedName name="_NN183">[20]중기사용료!#REF!</definedName>
    <definedName name="_NN184">[20]중기사용료!#REF!</definedName>
    <definedName name="_NN185">[20]중기사용료!#REF!</definedName>
    <definedName name="_NN186">[20]중기사용료!#REF!</definedName>
    <definedName name="_NN187">[20]중기사용료!#REF!</definedName>
    <definedName name="_NN188">[20]중기사용료!#REF!</definedName>
    <definedName name="_NN189">[20]중기사용료!#REF!</definedName>
    <definedName name="_NN19">[20]중기사용료!#REF!</definedName>
    <definedName name="_NN190">[20]중기사용료!#REF!</definedName>
    <definedName name="_NN191">[20]중기사용료!#REF!</definedName>
    <definedName name="_NN192">[20]중기사용료!#REF!</definedName>
    <definedName name="_NN193">[20]중기사용료!#REF!</definedName>
    <definedName name="_NN194">[20]중기사용료!#REF!</definedName>
    <definedName name="_NN195">[20]중기사용료!#REF!</definedName>
    <definedName name="_NN196">[20]중기사용료!#REF!</definedName>
    <definedName name="_NN197">[20]중기사용료!#REF!</definedName>
    <definedName name="_NN198">[20]중기사용료!#REF!</definedName>
    <definedName name="_NN199">[20]중기사용료!#REF!</definedName>
    <definedName name="_NN2">[20]중기사용료!#REF!</definedName>
    <definedName name="_NN20">[20]중기사용료!#REF!</definedName>
    <definedName name="_NN200">[20]중기사용료!#REF!</definedName>
    <definedName name="_NN201">[20]중기사용료!#REF!</definedName>
    <definedName name="_NN202">[20]중기사용료!#REF!</definedName>
    <definedName name="_NN203">[20]중기사용료!#REF!</definedName>
    <definedName name="_NN204">[20]중기사용료!#REF!</definedName>
    <definedName name="_NN205">[20]중기사용료!#REF!</definedName>
    <definedName name="_NN206">[20]중기사용료!#REF!</definedName>
    <definedName name="_NN207">[20]중기사용료!#REF!</definedName>
    <definedName name="_NN208">[20]중기사용료!#REF!</definedName>
    <definedName name="_NN209">[20]중기사용료!#REF!</definedName>
    <definedName name="_NN21">[20]중기사용료!#REF!</definedName>
    <definedName name="_NN210">[20]중기사용료!#REF!</definedName>
    <definedName name="_NN211">[20]중기사용료!#REF!</definedName>
    <definedName name="_NN212">[20]중기사용료!#REF!</definedName>
    <definedName name="_NN213">[20]중기사용료!#REF!</definedName>
    <definedName name="_NN214">[20]중기사용료!#REF!</definedName>
    <definedName name="_NN215">[20]중기사용료!#REF!</definedName>
    <definedName name="_NN216">[20]중기사용료!#REF!</definedName>
    <definedName name="_NN217">[20]중기사용료!#REF!</definedName>
    <definedName name="_NN218">[20]중기사용료!#REF!</definedName>
    <definedName name="_NN219">[20]중기사용료!#REF!</definedName>
    <definedName name="_NN22">[20]중기사용료!#REF!</definedName>
    <definedName name="_NN220">[20]중기사용료!#REF!</definedName>
    <definedName name="_NN221">[20]중기사용료!#REF!</definedName>
    <definedName name="_NN222">[20]중기사용료!#REF!</definedName>
    <definedName name="_NN223">[20]중기사용료!#REF!</definedName>
    <definedName name="_NN224">[20]중기사용료!#REF!</definedName>
    <definedName name="_NN225">[20]중기사용료!#REF!</definedName>
    <definedName name="_NN226">[20]중기사용료!#REF!</definedName>
    <definedName name="_NN227">[20]중기사용료!#REF!</definedName>
    <definedName name="_NN228">[20]중기사용료!#REF!</definedName>
    <definedName name="_NN229">[20]중기사용료!#REF!</definedName>
    <definedName name="_NN23">[20]중기사용료!#REF!</definedName>
    <definedName name="_NN230">[20]중기사용료!#REF!</definedName>
    <definedName name="_nn231">[20]중기사용료!#REF!</definedName>
    <definedName name="_NN232">[20]중기사용료!#REF!</definedName>
    <definedName name="_NN233">[20]중기사용료!#REF!</definedName>
    <definedName name="_NN234">[20]중기사용료!#REF!</definedName>
    <definedName name="_NN235">[20]중기사용료!#REF!</definedName>
    <definedName name="_NN236">[20]중기사용료!#REF!</definedName>
    <definedName name="_NN237">[20]중기사용료!#REF!</definedName>
    <definedName name="_NN238">[20]중기사용료!#REF!</definedName>
    <definedName name="_NN239">[20]중기사용료!#REF!</definedName>
    <definedName name="_NN24">[20]중기사용료!#REF!</definedName>
    <definedName name="_NN25">[20]중기사용료!#REF!</definedName>
    <definedName name="_NN26">[20]중기사용료!#REF!</definedName>
    <definedName name="_NN27">[20]중기사용료!#REF!</definedName>
    <definedName name="_NN28">[20]중기사용료!#REF!</definedName>
    <definedName name="_NN29">[20]중기사용료!#REF!</definedName>
    <definedName name="_NN3">[20]중기사용료!#REF!</definedName>
    <definedName name="_NN30">[20]중기사용료!#REF!</definedName>
    <definedName name="_NN31">[20]중기사용료!#REF!</definedName>
    <definedName name="_NN32">[20]중기사용료!#REF!</definedName>
    <definedName name="_NN33">[20]중기사용료!#REF!</definedName>
    <definedName name="_NN34">[20]중기사용료!#REF!</definedName>
    <definedName name="_NN35">[20]중기사용료!#REF!</definedName>
    <definedName name="_NN36">[20]중기사용료!#REF!</definedName>
    <definedName name="_NN37">[20]중기사용료!#REF!</definedName>
    <definedName name="_NN38">[20]중기사용료!#REF!</definedName>
    <definedName name="_NN39">[20]중기사용료!#REF!</definedName>
    <definedName name="_NN4">[20]중기사용료!#REF!</definedName>
    <definedName name="_NN40">[20]중기사용료!#REF!</definedName>
    <definedName name="_NN42">[20]중기사용료!#REF!</definedName>
    <definedName name="_NN43">[20]중기사용료!#REF!</definedName>
    <definedName name="_NN44">[20]중기사용료!#REF!</definedName>
    <definedName name="_NN45">[20]중기사용료!#REF!</definedName>
    <definedName name="_NN46">[20]중기사용료!#REF!</definedName>
    <definedName name="_NN47">[20]중기사용료!#REF!</definedName>
    <definedName name="_NN48">[20]중기사용료!#REF!</definedName>
    <definedName name="_NN49">[20]중기사용료!#REF!</definedName>
    <definedName name="_NN5">[20]중기사용료!#REF!</definedName>
    <definedName name="_NN50">[20]중기사용료!#REF!</definedName>
    <definedName name="_NN51">[20]중기사용료!#REF!</definedName>
    <definedName name="_NN52">[20]중기사용료!#REF!</definedName>
    <definedName name="_NN53">[20]중기사용료!#REF!</definedName>
    <definedName name="_NN54">[20]중기사용료!#REF!</definedName>
    <definedName name="_NN55">[20]중기사용료!#REF!</definedName>
    <definedName name="_NN56">[20]중기사용료!#REF!</definedName>
    <definedName name="_NN57">[20]중기사용료!#REF!</definedName>
    <definedName name="_NN58">[20]중기사용료!#REF!</definedName>
    <definedName name="_NN59">[20]중기사용료!#REF!</definedName>
    <definedName name="_NN6">[20]중기사용료!#REF!</definedName>
    <definedName name="_NN60">[20]중기사용료!#REF!</definedName>
    <definedName name="_NN61">[20]중기사용료!#REF!</definedName>
    <definedName name="_NN62">[20]중기사용료!#REF!</definedName>
    <definedName name="_NN63">[20]중기사용료!#REF!</definedName>
    <definedName name="_NN64">[20]중기사용료!#REF!</definedName>
    <definedName name="_NN65">[20]중기사용료!#REF!</definedName>
    <definedName name="_NN66">[20]중기사용료!#REF!</definedName>
    <definedName name="_NN67">[20]중기사용료!#REF!</definedName>
    <definedName name="_NN68">[20]중기사용료!#REF!</definedName>
    <definedName name="_NN69">[20]중기사용료!#REF!</definedName>
    <definedName name="_NN7">[20]중기사용료!#REF!</definedName>
    <definedName name="_NN70">[20]중기사용료!#REF!</definedName>
    <definedName name="_NN71">[20]중기사용료!#REF!</definedName>
    <definedName name="_NN72">[20]중기사용료!#REF!</definedName>
    <definedName name="_NN73">[20]중기사용료!#REF!</definedName>
    <definedName name="_NN74">[20]중기사용료!#REF!</definedName>
    <definedName name="_NN75">[20]중기사용료!#REF!</definedName>
    <definedName name="_NN76">[20]중기사용료!#REF!</definedName>
    <definedName name="_NN77">[20]중기사용료!#REF!</definedName>
    <definedName name="_NN78">[20]중기사용료!#REF!</definedName>
    <definedName name="_NN79">[20]중기사용료!#REF!</definedName>
    <definedName name="_NN8">[20]중기사용료!#REF!</definedName>
    <definedName name="_NN80">[20]중기사용료!#REF!</definedName>
    <definedName name="_NN81">[20]중기사용료!#REF!</definedName>
    <definedName name="_NN82">[20]중기사용료!#REF!</definedName>
    <definedName name="_NN83">[20]중기사용료!#REF!</definedName>
    <definedName name="_NN84">[20]중기사용료!#REF!</definedName>
    <definedName name="_NN85">[20]중기사용료!#REF!</definedName>
    <definedName name="_NN86">[20]중기사용료!#REF!</definedName>
    <definedName name="_NN87">[20]중기사용료!#REF!</definedName>
    <definedName name="_NN88">[20]중기사용료!#REF!</definedName>
    <definedName name="_NN89">[20]중기사용료!#REF!</definedName>
    <definedName name="_NN9">[20]중기사용료!#REF!</definedName>
    <definedName name="_NN90">[20]중기사용료!#REF!</definedName>
    <definedName name="_NN91">[20]중기사용료!#REF!</definedName>
    <definedName name="_NN92">[20]중기사용료!#REF!</definedName>
    <definedName name="_NN93">[20]중기사용료!#REF!</definedName>
    <definedName name="_NN94">[20]중기사용료!#REF!</definedName>
    <definedName name="_NN95">[20]중기사용료!#REF!</definedName>
    <definedName name="_NN96">[20]중기사용료!#REF!</definedName>
    <definedName name="_NN97">[20]중기사용료!#REF!</definedName>
    <definedName name="_NN98">[20]중기사용료!#REF!</definedName>
    <definedName name="_NN99">[20]중기사용료!#REF!</definedName>
    <definedName name="_NO1">[20]중기사용료!#REF!</definedName>
    <definedName name="_NO10">[20]중기사용료!#REF!</definedName>
    <definedName name="_NO100">[20]중기사용료!#REF!</definedName>
    <definedName name="_NO101">[20]중기사용료!#REF!</definedName>
    <definedName name="_NO102">[20]중기사용료!#REF!</definedName>
    <definedName name="_NO103">[20]중기사용료!#REF!</definedName>
    <definedName name="_NO104">[20]중기사용료!#REF!</definedName>
    <definedName name="_NO105">[20]중기사용료!#REF!</definedName>
    <definedName name="_NO106">[20]중기사용료!#REF!</definedName>
    <definedName name="_NO107">[20]중기사용료!#REF!</definedName>
    <definedName name="_NO108">[20]중기사용료!#REF!</definedName>
    <definedName name="_NO109">[20]중기사용료!#REF!</definedName>
    <definedName name="_NO11">[20]중기사용료!#REF!</definedName>
    <definedName name="_NO110">[20]중기사용료!#REF!</definedName>
    <definedName name="_NO111">[20]중기사용료!#REF!</definedName>
    <definedName name="_NO112">[20]중기사용료!#REF!</definedName>
    <definedName name="_NO113">[20]중기사용료!#REF!</definedName>
    <definedName name="_NO114">[20]중기사용료!#REF!</definedName>
    <definedName name="_NO115">[20]중기사용료!#REF!</definedName>
    <definedName name="_NO116">[20]중기사용료!#REF!</definedName>
    <definedName name="_NO117">[20]중기사용료!#REF!</definedName>
    <definedName name="_NO118">[20]중기사용료!#REF!</definedName>
    <definedName name="_NO119">[20]중기사용료!#REF!</definedName>
    <definedName name="_NO12">[20]중기사용료!#REF!</definedName>
    <definedName name="_NO120">[20]중기사용료!#REF!</definedName>
    <definedName name="_NO121">[20]중기사용료!#REF!</definedName>
    <definedName name="_NO122">[20]중기사용료!#REF!</definedName>
    <definedName name="_NO123">[20]중기사용료!#REF!</definedName>
    <definedName name="_NO124">[20]중기사용료!#REF!</definedName>
    <definedName name="_NO125">[20]중기사용료!#REF!</definedName>
    <definedName name="_NO126">[20]중기사용료!#REF!</definedName>
    <definedName name="_NO127">[20]중기사용료!#REF!</definedName>
    <definedName name="_NO128">[20]중기사용료!#REF!</definedName>
    <definedName name="_NO129">[20]중기사용료!#REF!</definedName>
    <definedName name="_NO13">[20]중기사용료!#REF!</definedName>
    <definedName name="_NO130">[20]중기사용료!#REF!</definedName>
    <definedName name="_NO131">[20]중기사용료!#REF!</definedName>
    <definedName name="_NO132">[20]중기사용료!#REF!</definedName>
    <definedName name="_NO133">[20]중기사용료!#REF!</definedName>
    <definedName name="_NO134">[20]중기사용료!#REF!</definedName>
    <definedName name="_NO135">[20]중기사용료!#REF!</definedName>
    <definedName name="_NO136">[20]중기사용료!#REF!</definedName>
    <definedName name="_NO137">[20]중기사용료!#REF!</definedName>
    <definedName name="_NO138">[20]중기사용료!#REF!</definedName>
    <definedName name="_NO139">[20]중기사용료!#REF!</definedName>
    <definedName name="_NO14">[20]중기사용료!#REF!</definedName>
    <definedName name="_NO140">[20]중기사용료!#REF!</definedName>
    <definedName name="_NO141">[20]중기사용료!#REF!</definedName>
    <definedName name="_NO142">[20]중기사용료!#REF!</definedName>
    <definedName name="_NO143">[20]중기사용료!#REF!</definedName>
    <definedName name="_NO144">[20]중기사용료!#REF!</definedName>
    <definedName name="_NO145">[20]중기사용료!#REF!</definedName>
    <definedName name="_NO146">[20]중기사용료!#REF!</definedName>
    <definedName name="_NO147">[20]중기사용료!#REF!</definedName>
    <definedName name="_NO148">[20]중기사용료!#REF!</definedName>
    <definedName name="_NO149">[20]중기사용료!#REF!</definedName>
    <definedName name="_NO15">[20]중기사용료!#REF!</definedName>
    <definedName name="_NO150">[20]중기사용료!#REF!</definedName>
    <definedName name="_NO151">[20]중기사용료!#REF!</definedName>
    <definedName name="_NO152">[20]중기사용료!#REF!</definedName>
    <definedName name="_NO153">[20]중기사용료!#REF!</definedName>
    <definedName name="_NO154">[20]중기사용료!#REF!</definedName>
    <definedName name="_NO156">[20]중기사용료!#REF!</definedName>
    <definedName name="_NO157">[20]중기사용료!#REF!</definedName>
    <definedName name="_NO158">[20]중기사용료!#REF!</definedName>
    <definedName name="_NO159">[20]중기사용료!#REF!</definedName>
    <definedName name="_NO16">[20]중기사용료!#REF!</definedName>
    <definedName name="_NO160">[20]중기사용료!#REF!</definedName>
    <definedName name="_NO161">[20]중기사용료!#REF!</definedName>
    <definedName name="_NO162">[20]중기사용료!#REF!</definedName>
    <definedName name="_NO163">[20]중기사용료!#REF!</definedName>
    <definedName name="_NO164">[20]중기사용료!#REF!</definedName>
    <definedName name="_NO165">[20]중기사용료!#REF!</definedName>
    <definedName name="_NO166">[20]중기사용료!#REF!</definedName>
    <definedName name="_NO167">[20]중기사용료!#REF!</definedName>
    <definedName name="_NO168">[20]중기사용료!#REF!</definedName>
    <definedName name="_NO169">[20]중기사용료!#REF!</definedName>
    <definedName name="_NO17">[20]중기사용료!#REF!</definedName>
    <definedName name="_NO170">[20]중기사용료!#REF!</definedName>
    <definedName name="_NO171">[20]중기사용료!#REF!</definedName>
    <definedName name="_NO172">[20]중기사용료!#REF!</definedName>
    <definedName name="_NO173">[20]중기사용료!#REF!</definedName>
    <definedName name="_NO174">[20]중기사용료!#REF!</definedName>
    <definedName name="_NO175">[20]중기사용료!#REF!</definedName>
    <definedName name="_NO176">[20]중기사용료!#REF!</definedName>
    <definedName name="_NO177">[20]중기사용료!#REF!</definedName>
    <definedName name="_NO178">[20]중기사용료!#REF!</definedName>
    <definedName name="_NO179">[20]중기사용료!#REF!</definedName>
    <definedName name="_NO18">[20]중기사용료!#REF!</definedName>
    <definedName name="_NO180">[20]중기사용료!#REF!</definedName>
    <definedName name="_NO181">[20]중기사용료!#REF!</definedName>
    <definedName name="_NO182">[20]중기사용료!#REF!</definedName>
    <definedName name="_NO183">[20]중기사용료!#REF!</definedName>
    <definedName name="_NO184">[20]중기사용료!#REF!</definedName>
    <definedName name="_NO185">[20]중기사용료!#REF!</definedName>
    <definedName name="_NO186">[20]중기사용료!#REF!</definedName>
    <definedName name="_NO187">[20]중기사용료!#REF!</definedName>
    <definedName name="_NO188">[20]중기사용료!#REF!</definedName>
    <definedName name="_NO189">[20]중기사용료!#REF!</definedName>
    <definedName name="_NO19">[20]중기사용료!#REF!</definedName>
    <definedName name="_NO190">[20]중기사용료!#REF!</definedName>
    <definedName name="_NO191">[20]중기사용료!#REF!</definedName>
    <definedName name="_NO192">[20]중기사용료!#REF!</definedName>
    <definedName name="_NO193">[20]중기사용료!#REF!</definedName>
    <definedName name="_NO194">[20]중기사용료!#REF!</definedName>
    <definedName name="_NO195">[20]중기사용료!#REF!</definedName>
    <definedName name="_NO196">[20]중기사용료!#REF!</definedName>
    <definedName name="_NO197">[20]중기사용료!#REF!</definedName>
    <definedName name="_NO198">[20]중기사용료!#REF!</definedName>
    <definedName name="_NO199">[20]중기사용료!#REF!</definedName>
    <definedName name="_NO2">[20]중기사용료!#REF!</definedName>
    <definedName name="_NO20">[20]중기사용료!#REF!</definedName>
    <definedName name="_NO200">[20]중기사용료!#REF!</definedName>
    <definedName name="_NO201">[20]중기사용료!#REF!</definedName>
    <definedName name="_NO202">[20]중기사용료!#REF!</definedName>
    <definedName name="_NO203">[20]중기사용료!#REF!</definedName>
    <definedName name="_NO204">[20]중기사용료!#REF!</definedName>
    <definedName name="_NO205">[20]중기사용료!#REF!</definedName>
    <definedName name="_NO206">[20]중기사용료!#REF!</definedName>
    <definedName name="_NO207">[20]중기사용료!#REF!</definedName>
    <definedName name="_NO208">[20]중기사용료!#REF!</definedName>
    <definedName name="_NO209">[20]중기사용료!#REF!</definedName>
    <definedName name="_NO21">[20]중기사용료!#REF!</definedName>
    <definedName name="_NO210">[20]중기사용료!#REF!</definedName>
    <definedName name="_NO211">[20]중기사용료!#REF!</definedName>
    <definedName name="_NO212">[20]중기사용료!#REF!</definedName>
    <definedName name="_NO213">[20]중기사용료!#REF!</definedName>
    <definedName name="_NO214">[20]중기사용료!#REF!</definedName>
    <definedName name="_NO215">[20]중기사용료!#REF!</definedName>
    <definedName name="_NO216">[20]중기사용료!#REF!</definedName>
    <definedName name="_NO217">[20]중기사용료!#REF!</definedName>
    <definedName name="_NO218">[20]중기사용료!#REF!</definedName>
    <definedName name="_NO219">[20]중기사용료!#REF!</definedName>
    <definedName name="_NO22">[20]중기사용료!#REF!</definedName>
    <definedName name="_NO220">[20]중기사용료!#REF!</definedName>
    <definedName name="_NO221">[20]중기사용료!#REF!</definedName>
    <definedName name="_NO222">[20]중기사용료!#REF!</definedName>
    <definedName name="_NO223">[20]중기사용료!#REF!</definedName>
    <definedName name="_NO224">[20]중기사용료!#REF!</definedName>
    <definedName name="_NO225">[20]중기사용료!#REF!</definedName>
    <definedName name="_NO226">[20]중기사용료!#REF!</definedName>
    <definedName name="_NO227">[20]중기사용료!#REF!</definedName>
    <definedName name="_NO228">[20]중기사용료!#REF!</definedName>
    <definedName name="_NO229">[20]중기사용료!#REF!</definedName>
    <definedName name="_NO23">[20]중기사용료!#REF!</definedName>
    <definedName name="_NO230">[20]중기사용료!#REF!</definedName>
    <definedName name="_no231">[20]중기사용료!#REF!</definedName>
    <definedName name="_NO232">[20]중기사용료!#REF!</definedName>
    <definedName name="_NO233">[20]중기사용료!#REF!</definedName>
    <definedName name="_NO234">[20]중기사용료!#REF!</definedName>
    <definedName name="_NO235">[20]중기사용료!#REF!</definedName>
    <definedName name="_NO236">[20]중기사용료!#REF!</definedName>
    <definedName name="_NO237">[20]중기사용료!#REF!</definedName>
    <definedName name="_NO238">[20]중기사용료!#REF!</definedName>
    <definedName name="_NO239">[20]중기사용료!#REF!</definedName>
    <definedName name="_NO24">[20]중기사용료!#REF!</definedName>
    <definedName name="_NO25">[20]중기사용료!#REF!</definedName>
    <definedName name="_NO26">[20]중기사용료!#REF!</definedName>
    <definedName name="_NO27">[20]중기사용료!#REF!</definedName>
    <definedName name="_NO28">[20]중기사용료!#REF!</definedName>
    <definedName name="_NO29">[20]중기사용료!#REF!</definedName>
    <definedName name="_NO3">[20]중기사용료!#REF!</definedName>
    <definedName name="_NO30">[20]중기사용료!#REF!</definedName>
    <definedName name="_NO31">[20]중기사용료!#REF!</definedName>
    <definedName name="_NO32">[20]중기사용료!#REF!</definedName>
    <definedName name="_NO33">[20]중기사용료!#REF!</definedName>
    <definedName name="_NO34">[20]중기사용료!#REF!</definedName>
    <definedName name="_NO35">[20]중기사용료!#REF!</definedName>
    <definedName name="_NO36">[20]중기사용료!#REF!</definedName>
    <definedName name="_NO37">[20]중기사용료!#REF!</definedName>
    <definedName name="_NO38">[20]중기사용료!#REF!</definedName>
    <definedName name="_NO39">[20]중기사용료!#REF!</definedName>
    <definedName name="_NO4">[20]중기사용료!#REF!</definedName>
    <definedName name="_NO40">[20]중기사용료!#REF!</definedName>
    <definedName name="_NO42">[20]중기사용료!#REF!</definedName>
    <definedName name="_NO43">[20]중기사용료!#REF!</definedName>
    <definedName name="_NO44">[20]중기사용료!#REF!</definedName>
    <definedName name="_NO45">[20]중기사용료!#REF!</definedName>
    <definedName name="_NO46">[20]중기사용료!#REF!</definedName>
    <definedName name="_NO47">[20]중기사용료!#REF!</definedName>
    <definedName name="_NO48">[20]중기사용료!#REF!</definedName>
    <definedName name="_NO49">[20]중기사용료!#REF!</definedName>
    <definedName name="_NO5">[20]중기사용료!#REF!</definedName>
    <definedName name="_NO50">[20]중기사용료!#REF!</definedName>
    <definedName name="_NO51">[20]중기사용료!#REF!</definedName>
    <definedName name="_NO52">[20]중기사용료!#REF!</definedName>
    <definedName name="_NO53">[20]중기사용료!#REF!</definedName>
    <definedName name="_NO54">[20]중기사용료!#REF!</definedName>
    <definedName name="_NO55">[20]중기사용료!#REF!</definedName>
    <definedName name="_NO56">[20]중기사용료!#REF!</definedName>
    <definedName name="_NO57">[20]중기사용료!#REF!</definedName>
    <definedName name="_NO58">[20]중기사용료!#REF!</definedName>
    <definedName name="_NO59">[20]중기사용료!#REF!</definedName>
    <definedName name="_NO6">[20]중기사용료!#REF!</definedName>
    <definedName name="_NO60">[20]중기사용료!#REF!</definedName>
    <definedName name="_NO61">[20]중기사용료!#REF!</definedName>
    <definedName name="_NO62">[20]중기사용료!#REF!</definedName>
    <definedName name="_NO63">[20]중기사용료!#REF!</definedName>
    <definedName name="_NO64">[20]중기사용료!#REF!</definedName>
    <definedName name="_NO65">[20]중기사용료!#REF!</definedName>
    <definedName name="_NO66">[20]중기사용료!#REF!</definedName>
    <definedName name="_NO67">[20]중기사용료!#REF!</definedName>
    <definedName name="_NO68">[20]중기사용료!#REF!</definedName>
    <definedName name="_NO69">[20]중기사용료!#REF!</definedName>
    <definedName name="_NO7">[20]중기사용료!#REF!</definedName>
    <definedName name="_NO70">[20]중기사용료!#REF!</definedName>
    <definedName name="_NO71">[20]중기사용료!#REF!</definedName>
    <definedName name="_NO72">[20]중기사용료!#REF!</definedName>
    <definedName name="_NO73">[20]중기사용료!#REF!</definedName>
    <definedName name="_NO74">[20]중기사용료!#REF!</definedName>
    <definedName name="_NO75">[20]중기사용료!#REF!</definedName>
    <definedName name="_NO76">[20]중기사용료!#REF!</definedName>
    <definedName name="_NO77">[20]중기사용료!#REF!</definedName>
    <definedName name="_NO78">[20]중기사용료!#REF!</definedName>
    <definedName name="_NO79">[20]중기사용료!#REF!</definedName>
    <definedName name="_NO8">[20]중기사용료!#REF!</definedName>
    <definedName name="_NO80">[20]중기사용료!#REF!</definedName>
    <definedName name="_NO81">[20]중기사용료!#REF!</definedName>
    <definedName name="_NO82">[20]중기사용료!#REF!</definedName>
    <definedName name="_NO83">[20]중기사용료!#REF!</definedName>
    <definedName name="_NO84">[20]중기사용료!#REF!</definedName>
    <definedName name="_NO85">[20]중기사용료!#REF!</definedName>
    <definedName name="_NO86">[20]중기사용료!#REF!</definedName>
    <definedName name="_NO87">[20]중기사용료!#REF!</definedName>
    <definedName name="_NO88">[20]중기사용료!#REF!</definedName>
    <definedName name="_NO89">[20]중기사용료!#REF!</definedName>
    <definedName name="_NO9">[20]중기사용료!#REF!</definedName>
    <definedName name="_NO90">[20]중기사용료!#REF!</definedName>
    <definedName name="_NO91">[20]중기사용료!#REF!</definedName>
    <definedName name="_NO92">[20]중기사용료!#REF!</definedName>
    <definedName name="_NO93">[20]중기사용료!#REF!</definedName>
    <definedName name="_NO94">[20]중기사용료!#REF!</definedName>
    <definedName name="_NO95">[20]중기사용료!#REF!</definedName>
    <definedName name="_NO96">[20]중기사용료!#REF!</definedName>
    <definedName name="_NO97">[20]중기사용료!#REF!</definedName>
    <definedName name="_NO98">[20]중기사용료!#REF!</definedName>
    <definedName name="_NO99">[20]중기사용료!#REF!</definedName>
    <definedName name="_O01" localSheetId="0">#REF!</definedName>
    <definedName name="_O01">#REF!</definedName>
    <definedName name="_O02" localSheetId="0">#REF!</definedName>
    <definedName name="_O02">#REF!</definedName>
    <definedName name="_O03">[19]일위대가!$1516:$1529=[19]일위대가!$A$1516</definedName>
    <definedName name="_O04" localSheetId="0">#REF!</definedName>
    <definedName name="_O04">#REF!</definedName>
    <definedName name="_O05" localSheetId="0">#REF!</definedName>
    <definedName name="_O05">#REF!</definedName>
    <definedName name="_O08" localSheetId="0">#REF!</definedName>
    <definedName name="_O08">#REF!</definedName>
    <definedName name="_O09" localSheetId="0">#REF!</definedName>
    <definedName name="_O09">#REF!</definedName>
    <definedName name="_O10" localSheetId="0">#REF!</definedName>
    <definedName name="_O10">#REF!</definedName>
    <definedName name="_O11" localSheetId="0">#REF!</definedName>
    <definedName name="_O11">#REF!</definedName>
    <definedName name="_O12" localSheetId="0">#REF!</definedName>
    <definedName name="_O12">#REF!</definedName>
    <definedName name="_O13" localSheetId="0">#REF!</definedName>
    <definedName name="_O13">#REF!</definedName>
    <definedName name="_O14" localSheetId="0">#REF!</definedName>
    <definedName name="_O14">#REF!</definedName>
    <definedName name="_O15" localSheetId="0">#REF!</definedName>
    <definedName name="_O15">#REF!</definedName>
    <definedName name="_Order1" localSheetId="13" hidden="1">0</definedName>
    <definedName name="_Order1" hidden="1">255</definedName>
    <definedName name="_Order2" hidden="1">255</definedName>
    <definedName name="_p01" localSheetId="0">#REF!</definedName>
    <definedName name="_p01">#REF!</definedName>
    <definedName name="_Parse_Out" hidden="1">[25]설비원가!#REF!</definedName>
    <definedName name="_PB1">[26]工완성공사율!$A$1:$J$45</definedName>
    <definedName name="_PB2">[26]工완성공사율!$K$1:$T$45</definedName>
    <definedName name="_PB3">[26]工완성공사율!$U$1:$AD$45</definedName>
    <definedName name="_PI48" localSheetId="0">#REF!</definedName>
    <definedName name="_PI48">#REF!</definedName>
    <definedName name="_PI60" localSheetId="0">#REF!</definedName>
    <definedName name="_PI60">#REF!</definedName>
    <definedName name="_q01" localSheetId="0">#REF!</definedName>
    <definedName name="_q01">#REF!</definedName>
    <definedName name="_Regression_Int" hidden="1">1</definedName>
    <definedName name="_RO110" localSheetId="0">#REF!</definedName>
    <definedName name="_RO110">#REF!</definedName>
    <definedName name="_RO22" localSheetId="0">#REF!</definedName>
    <definedName name="_RO22">#REF!</definedName>
    <definedName name="_RO35" localSheetId="0">#REF!</definedName>
    <definedName name="_RO35">#REF!</definedName>
    <definedName name="_RO45">#REF!</definedName>
    <definedName name="_RO60" localSheetId="0">#REF!</definedName>
    <definedName name="_RO60">#REF!</definedName>
    <definedName name="_RO80" localSheetId="0">#REF!</definedName>
    <definedName name="_RO80">#REF!</definedName>
    <definedName name="_sn0001">[27]도!#REF!</definedName>
    <definedName name="_Sort" localSheetId="13" hidden="1">#REF!</definedName>
    <definedName name="_Sort" localSheetId="0" hidden="1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[1]EP0618!#REF!</definedName>
    <definedName name="_SUM10">[1]EP0618!#REF!</definedName>
    <definedName name="_SUM11">[1]EP0618!#REF!</definedName>
    <definedName name="_SUM12">[1]EP0618!#REF!</definedName>
    <definedName name="_SUM13">[1]EP0618!#REF!</definedName>
    <definedName name="_SUM14">[1]EP0618!#REF!</definedName>
    <definedName name="_SUM15">[1]EP0618!#REF!</definedName>
    <definedName name="_SUM16">[1]EP0618!#REF!</definedName>
    <definedName name="_SUM17">[1]EP0618!#REF!</definedName>
    <definedName name="_SUM18">[1]EP0618!#REF!</definedName>
    <definedName name="_SUM19">[1]EP0618!#REF!</definedName>
    <definedName name="_SUM2">[1]EP0618!#REF!</definedName>
    <definedName name="_SUM3">[1]EP0618!#REF!</definedName>
    <definedName name="_SUM4">[1]EP0618!#REF!</definedName>
    <definedName name="_SUM5">[1]EP0618!#REF!</definedName>
    <definedName name="_SUM6">[1]EP0618!#REF!</definedName>
    <definedName name="_SUM7">[1]EP0618!#REF!</definedName>
    <definedName name="_SUM8">[1]EP0618!#REF!</definedName>
    <definedName name="_SUM9">[1]EP0618!#REF!</definedName>
    <definedName name="_Table1_In1" hidden="1">[28]시행후면적!$O$59:$O$59</definedName>
    <definedName name="_Table1_Out" hidden="1">[28]시행후면적!$O$6006:$O$6006</definedName>
    <definedName name="_TON1" localSheetId="0">#REF!</definedName>
    <definedName name="_TON1">#REF!</definedName>
    <definedName name="_TON2" localSheetId="0">#REF!</definedName>
    <definedName name="_TON2">#REF!</definedName>
    <definedName name="_TRE1">'[4]TRE TABLE'!$A$4:$X$9,'[4]TRE TABLE'!$A$15:$X$22,'[4]TRE TABLE'!$A$36:$X$48</definedName>
    <definedName name="_TRE2">#REF!</definedName>
    <definedName name="_TRE3">#REF!</definedName>
    <definedName name="_TY5">'[29]제-노임'!#REF!</definedName>
    <definedName name="_UP1">[23]부하계산서!#REF!</definedName>
    <definedName name="_UP2">[23]부하계산서!#REF!</definedName>
    <definedName name="_wo1">'[30]예정(3)'!#REF!</definedName>
    <definedName name="_WW2" localSheetId="0">#REF!</definedName>
    <definedName name="_WW2">#REF!</definedName>
    <definedName name="_WW3">#REF!</definedName>
    <definedName name="_WW6" localSheetId="0">#REF!</definedName>
    <definedName name="_WW6">#REF!</definedName>
    <definedName name="_WW7">#REF!</definedName>
    <definedName name="_WW8">#REF!</definedName>
    <definedName name="_zz1">#REF!</definedName>
    <definedName name="¤?315">#REF!</definedName>
    <definedName name="¤±8529">'[31]일위대가(가설)'!#REF!</definedName>
    <definedName name="¤C315" localSheetId="0">#REF!</definedName>
    <definedName name="¤C315">#REF!</definedName>
    <definedName name="¤Ç315" localSheetId="0">#REF!</definedName>
    <definedName name="¤Ç315">#REF!</definedName>
    <definedName name="\\O">'[32]1단계'!#REF!</definedName>
    <definedName name="\0" localSheetId="0">#REF!</definedName>
    <definedName name="\0">#REF!</definedName>
    <definedName name="\a">#N/A</definedName>
    <definedName name="\B">'[33]9GNG운반'!#REF!</definedName>
    <definedName name="\c">#N/A</definedName>
    <definedName name="\d">#N/A</definedName>
    <definedName name="\e">[34]약품설비!#REF!</definedName>
    <definedName name="\f">#N/A</definedName>
    <definedName name="\g">#N/A</definedName>
    <definedName name="\h">'[32]1단계'!#REF!</definedName>
    <definedName name="\i" localSheetId="0">#REF!</definedName>
    <definedName name="\i">#REF!</definedName>
    <definedName name="\j">[34]약품설비!#REF!</definedName>
    <definedName name="\k">[35]약품공급2!#REF!</definedName>
    <definedName name="\l">[35]약품공급2!#REF!</definedName>
    <definedName name="\m">'[32]1단계'!#REF!</definedName>
    <definedName name="\n" localSheetId="0">#REF!</definedName>
    <definedName name="\n">#REF!</definedName>
    <definedName name="\O">'[33]9GNG운반'!#REF!</definedName>
    <definedName name="\P">'[33]9GNG운반'!#REF!</definedName>
    <definedName name="\q">#N/A</definedName>
    <definedName name="\r">#N/A</definedName>
    <definedName name="\s">#N/A</definedName>
    <definedName name="\u">[34]약품설비!#REF!</definedName>
    <definedName name="\v">'[32]1단계'!#REF!</definedName>
    <definedName name="\w">#N/A</definedName>
    <definedName name="\x">#N/A</definedName>
    <definedName name="\y">[34]약품설비!#REF!</definedName>
    <definedName name="\z">#N/A</definedName>
    <definedName name="▣_이책자_문의시는_항공사업단_정보통신사업처에_연락바람.">'[36]k-103경고문'!$C$13</definedName>
    <definedName name="A">[37]내역서!#REF!</definedName>
    <definedName name="A_">#REF!</definedName>
    <definedName name="A_HH">'[38]IMPEADENCE MAP 취수장'!#REF!,'[38]IMPEADENCE MAP 취수장'!#REF!,'[38]IMPEADENCE MAP 취수장'!#REF!,'[38]IMPEADENCE MAP 취수장'!#REF!,'[38]IMPEADENCE MAP 취수장'!$Q$19,'[38]IMPEADENCE MAP 취수장'!$R$19,'[38]IMPEADENCE MAP 취수장'!$S$19,'[38]IMPEADENCE MAP 취수장'!$T$19:$X$19,'[38]IMPEADENCE MAP 취수장'!$Z$19:$AA$19,'[38]IMPEADENCE MAP 취수장'!$AC$19</definedName>
    <definedName name="a0">'[39]POL6차-PIPING'!$J$41</definedName>
    <definedName name="A12." localSheetId="0">#REF!</definedName>
    <definedName name="A12.">#REF!</definedName>
    <definedName name="A1A1">#REF!</definedName>
    <definedName name="A1C1" hidden="1">#REF!</definedName>
    <definedName name="a1F2">#REF!</definedName>
    <definedName name="AA" localSheetId="0">#REF!</definedName>
    <definedName name="aa" hidden="1">[40]내역서!#REF!</definedName>
    <definedName name="AAA" localSheetId="0">#REF!</definedName>
    <definedName name="AAA">#REF!</definedName>
    <definedName name="AAAA" localSheetId="0">#REF!</definedName>
    <definedName name="AAAA">#REF!</definedName>
    <definedName name="AAAAA">[41]내역서!#REF!</definedName>
    <definedName name="AAAAAAA" localSheetId="0">#REF!</definedName>
    <definedName name="AAAAAAA">#REF!</definedName>
    <definedName name="AAAAAAAAAAA" localSheetId="0">#REF!</definedName>
    <definedName name="AAAAAAAAAAA">#REF!</definedName>
    <definedName name="AAAAAAAAAAAAAAA" localSheetId="0">#REF!</definedName>
    <definedName name="AAAAAAAAAAAAAAA">#REF!</definedName>
    <definedName name="AAD" localSheetId="0">#REF!,#REF!</definedName>
    <definedName name="AAD">#REF!,#REF!</definedName>
    <definedName name="AAW" localSheetId="14">[0]!SAF</definedName>
    <definedName name="AAW" localSheetId="13">[0]!SAF</definedName>
    <definedName name="AAW" localSheetId="15">[0]!SAF</definedName>
    <definedName name="AAW" localSheetId="20">[0]!SAF</definedName>
    <definedName name="AAW" localSheetId="0">설계서!SAF</definedName>
    <definedName name="AAW">[0]!SAF</definedName>
    <definedName name="AB">#REF!</definedName>
    <definedName name="ABC" localSheetId="0">#REF!,#REF!</definedName>
    <definedName name="ABC">#REF!,#REF!</definedName>
    <definedName name="ABS" localSheetId="14" hidden="1">{#N/A,#N/A,FALSE,"전력간선"}</definedName>
    <definedName name="ABS" localSheetId="13" hidden="1">{#N/A,#N/A,FALSE,"전력간선"}</definedName>
    <definedName name="ABS" localSheetId="15" hidden="1">{#N/A,#N/A,FALSE,"전력간선"}</definedName>
    <definedName name="ABS" localSheetId="20" hidden="1">{#N/A,#N/A,FALSE,"전력간선"}</definedName>
    <definedName name="ABS" localSheetId="0" hidden="1">{#N/A,#N/A,FALSE,"전력간선"}</definedName>
    <definedName name="ABS" hidden="1">{#N/A,#N/A,FALSE,"전력간선"}</definedName>
    <definedName name="AC">[42]내역서!#REF!</definedName>
    <definedName name="ACB" localSheetId="0">#REF!,#REF!</definedName>
    <definedName name="ACB">#REF!,#REF!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localSheetId="0" hidden="1">"C:\My Documents\견적서.mdb"</definedName>
    <definedName name="AccessDatabase" hidden="1">"D:\공무jaje\98년품의-수불\98146.mdb"</definedName>
    <definedName name="ACD">#REF!</definedName>
    <definedName name="acz">#REF!</definedName>
    <definedName name="AD">#REF!</definedName>
    <definedName name="ADC" localSheetId="0">#REF!,#REF!</definedName>
    <definedName name="ADC">#REF!,#REF!</definedName>
    <definedName name="AE">#REF!</definedName>
    <definedName name="AED">#REF!</definedName>
    <definedName name="aer" localSheetId="0">#REF!,#REF!</definedName>
    <definedName name="aer">#REF!,#REF!</definedName>
    <definedName name="aervbgr" localSheetId="14">[0]!EGERG</definedName>
    <definedName name="aervbgr" localSheetId="13">[0]!EGERG</definedName>
    <definedName name="aervbgr" localSheetId="15">[0]!EGERG</definedName>
    <definedName name="aervbgr" localSheetId="20">[0]!EGERG</definedName>
    <definedName name="aervbgr" localSheetId="0">설계서!EGERG</definedName>
    <definedName name="aervbgr">[0]!EGERG</definedName>
    <definedName name="AF">[43]DATA!$B$4:$C$15</definedName>
    <definedName name="afa">#N/A</definedName>
    <definedName name="afafas">#REF!</definedName>
    <definedName name="AFC설비">#REF!</definedName>
    <definedName name="AFF">#REF!</definedName>
    <definedName name="AFS">[44]!Macro5</definedName>
    <definedName name="AFSA">#N/A</definedName>
    <definedName name="afsfa">'[45]설직재-1'!#REF!</definedName>
    <definedName name="AG">#REF!</definedName>
    <definedName name="AGD">#REF!</definedName>
    <definedName name="AHN" localSheetId="0">#REF!,#REF!</definedName>
    <definedName name="AHN">#REF!,#REF!</definedName>
    <definedName name="AI">#REF!</definedName>
    <definedName name="AID">#REF!</definedName>
    <definedName name="aifjoweidmcx">#REF!</definedName>
    <definedName name="AJHD">#REF!</definedName>
    <definedName name="AJSL" localSheetId="14">[0]!ㅗㅠㅎㄹ</definedName>
    <definedName name="AJSL" localSheetId="13">[0]!ㅗㅠㅎㄹ</definedName>
    <definedName name="AJSL" localSheetId="15">[0]!ㅗㅠㅎㄹ</definedName>
    <definedName name="AJSL" localSheetId="20">[0]!ㅗㅠㅎㄹ</definedName>
    <definedName name="AJSL" localSheetId="0">설계서!ㅗㅠㅎㄹ</definedName>
    <definedName name="AJSL">[0]!ㅗㅠㅎㄹ</definedName>
    <definedName name="AK">#REF!</definedName>
    <definedName name="AKD">#REF!</definedName>
    <definedName name="akdmf" localSheetId="14">BlankMacro1</definedName>
    <definedName name="akdmf" localSheetId="13">BlankMacro1</definedName>
    <definedName name="akdmf" localSheetId="15">BlankMacro1</definedName>
    <definedName name="akdmf" localSheetId="20">BlankMacro1</definedName>
    <definedName name="akdmf" localSheetId="0">BlankMacro1</definedName>
    <definedName name="akdmf">BlankMacro1</definedName>
    <definedName name="akfj">#REF!</definedName>
    <definedName name="AKJFD">#REF!</definedName>
    <definedName name="AKJFL">#REF!</definedName>
    <definedName name="aldfkuxp">#REF!</definedName>
    <definedName name="alpha">#REF!</definedName>
    <definedName name="AM">#REF!</definedName>
    <definedName name="AMD">#REF!</definedName>
    <definedName name="ANFRK2">#REF!</definedName>
    <definedName name="ANFRK3">#REF!</definedName>
    <definedName name="anfrkk">#REF!</definedName>
    <definedName name="AO">#REF!</definedName>
    <definedName name="AOD">#REF!</definedName>
    <definedName name="AQ">#REF!</definedName>
    <definedName name="AQD">#REF!</definedName>
    <definedName name="AQZSD" localSheetId="14">BlankMacro1</definedName>
    <definedName name="AQZSD" localSheetId="13">BlankMacro1</definedName>
    <definedName name="AQZSD" localSheetId="15">BlankMacro1</definedName>
    <definedName name="AQZSD" localSheetId="20">BlankMacro1</definedName>
    <definedName name="AQZSD" localSheetId="0">BlankMacro1</definedName>
    <definedName name="AQZSD">BlankMacro1</definedName>
    <definedName name="ARE" localSheetId="14">'관급단가(급속충전기)'!ARE</definedName>
    <definedName name="ARE" localSheetId="13">관급자재!ARE</definedName>
    <definedName name="ARE" localSheetId="15">별도공사비!ARE</definedName>
    <definedName name="ARE" localSheetId="20">#N/A</definedName>
    <definedName name="ARE" localSheetId="0">설계서!ARE</definedName>
    <definedName name="ARE">#N/A</definedName>
    <definedName name="AREA">[46]케이블및전선관규격표!$M$100:$N$113</definedName>
    <definedName name="as">[41]내역서!#REF!</definedName>
    <definedName name="AS1.0">[47]포장복구집계!#REF!</definedName>
    <definedName name="AS12.5" localSheetId="0">#REF!</definedName>
    <definedName name="AS12.5">#REF!</definedName>
    <definedName name="ASA">[48]I一般比!#REF!</definedName>
    <definedName name="asaasa" localSheetId="0">#REF!</definedName>
    <definedName name="asaasa">#REF!</definedName>
    <definedName name="asas" localSheetId="14">BlankMacro1</definedName>
    <definedName name="asas" localSheetId="13">BlankMacro1</definedName>
    <definedName name="asas" localSheetId="15">BlankMacro1</definedName>
    <definedName name="asas" localSheetId="20">BlankMacro1</definedName>
    <definedName name="asas" localSheetId="0">BlankMacro1</definedName>
    <definedName name="asas">BlankMacro1</definedName>
    <definedName name="asd" localSheetId="14">[0]!REEG</definedName>
    <definedName name="asd" localSheetId="13">[0]!REEG</definedName>
    <definedName name="asd" localSheetId="15">[0]!REEG</definedName>
    <definedName name="asd" localSheetId="20">[0]!REEG</definedName>
    <definedName name="asd" localSheetId="0">설계서!REEG</definedName>
    <definedName name="asd">[0]!REEG</definedName>
    <definedName name="asda" localSheetId="14">BlankMacro1</definedName>
    <definedName name="asda" localSheetId="13">BlankMacro1</definedName>
    <definedName name="asda" localSheetId="15">BlankMacro1</definedName>
    <definedName name="asda" localSheetId="20">BlankMacro1</definedName>
    <definedName name="asda" localSheetId="0">BlankMacro1</definedName>
    <definedName name="asda">BlankMacro1</definedName>
    <definedName name="asdasd" localSheetId="14">BlankMacro1</definedName>
    <definedName name="asdasd" localSheetId="13">BlankMacro1</definedName>
    <definedName name="asdasd" localSheetId="15">BlankMacro1</definedName>
    <definedName name="asdasd" localSheetId="20">BlankMacro1</definedName>
    <definedName name="asdasd" localSheetId="0">BlankMacro1</definedName>
    <definedName name="asdasd">BlankMacro1</definedName>
    <definedName name="asddsfds" localSheetId="14">BlankMacro1</definedName>
    <definedName name="asddsfds" localSheetId="13">BlankMacro1</definedName>
    <definedName name="asddsfds" localSheetId="15">BlankMacro1</definedName>
    <definedName name="asddsfds" localSheetId="20">BlankMacro1</definedName>
    <definedName name="asddsfds" localSheetId="0">BlankMacro1</definedName>
    <definedName name="asddsfds">BlankMacro1</definedName>
    <definedName name="asdf" localSheetId="0">#REF!</definedName>
    <definedName name="asdf">#REF!</definedName>
    <definedName name="asdfa">'[49]N賃率-職'!#REF!</definedName>
    <definedName name="asdfasdf">#N/A</definedName>
    <definedName name="ASDFEW" localSheetId="14">BlankMacro1</definedName>
    <definedName name="ASDFEW" localSheetId="13">BlankMacro1</definedName>
    <definedName name="ASDFEW" localSheetId="15">BlankMacro1</definedName>
    <definedName name="ASDFEW" localSheetId="20">BlankMacro1</definedName>
    <definedName name="ASDFEW" localSheetId="0">BlankMacro1</definedName>
    <definedName name="ASDFEW">BlankMacro1</definedName>
    <definedName name="ASDFWA" localSheetId="14">BlankMacro1</definedName>
    <definedName name="ASDFWA" localSheetId="13">BlankMacro1</definedName>
    <definedName name="ASDFWA" localSheetId="15">BlankMacro1</definedName>
    <definedName name="ASDFWA" localSheetId="20">BlankMacro1</definedName>
    <definedName name="ASDFWA" localSheetId="0">BlankMacro1</definedName>
    <definedName name="ASDFWA">BlankMacro1</definedName>
    <definedName name="asdhf">#REF!</definedName>
    <definedName name="ASDSAFSD" localSheetId="14">BlankMacro1</definedName>
    <definedName name="ASDSAFSD" localSheetId="13">BlankMacro1</definedName>
    <definedName name="ASDSAFSD" localSheetId="15">BlankMacro1</definedName>
    <definedName name="ASDSAFSD" localSheetId="20">BlankMacro1</definedName>
    <definedName name="ASDSAFSD" localSheetId="0">BlankMacro1</definedName>
    <definedName name="ASDSAFSD">BlankMacro1</definedName>
    <definedName name="asdw" localSheetId="14">BlankMacro1</definedName>
    <definedName name="asdw" localSheetId="13">BlankMacro1</definedName>
    <definedName name="asdw" localSheetId="15">BlankMacro1</definedName>
    <definedName name="asdw" localSheetId="20">BlankMacro1</definedName>
    <definedName name="asdw" localSheetId="0">BlankMacro1</definedName>
    <definedName name="asdw">BlankMacro1</definedName>
    <definedName name="ASS" localSheetId="14">[0]!TRR</definedName>
    <definedName name="ASS" localSheetId="13">[0]!TRR</definedName>
    <definedName name="ASS" localSheetId="15">[0]!TRR</definedName>
    <definedName name="ASS" localSheetId="20">[0]!TRR</definedName>
    <definedName name="ASS" localSheetId="0">설계서!TRR</definedName>
    <definedName name="ASS">[0]!TRR</definedName>
    <definedName name="asss" localSheetId="14">[0]!jhg</definedName>
    <definedName name="asss" localSheetId="13">[0]!jhg</definedName>
    <definedName name="asss" localSheetId="15">[0]!jhg</definedName>
    <definedName name="asss" localSheetId="20">[0]!jhg</definedName>
    <definedName name="asss" localSheetId="0">설계서!jhg</definedName>
    <definedName name="asss">[0]!jhg</definedName>
    <definedName name="asw" localSheetId="14">[0]!juyjuy</definedName>
    <definedName name="asw" localSheetId="13">[0]!juyjuy</definedName>
    <definedName name="asw" localSheetId="15">[0]!juyjuy</definedName>
    <definedName name="asw" localSheetId="20">[0]!juyjuy</definedName>
    <definedName name="asw" localSheetId="0">설계서!juyjuy</definedName>
    <definedName name="asw">[0]!juyjuy</definedName>
    <definedName name="asx" localSheetId="14">[0]!ㄹ퓰</definedName>
    <definedName name="asx" localSheetId="13">[0]!ㄹ퓰</definedName>
    <definedName name="asx" localSheetId="15">[0]!ㄹ퓰</definedName>
    <definedName name="asx" localSheetId="20">[0]!ㄹ퓰</definedName>
    <definedName name="asx" localSheetId="0">설계서!ㄹ퓰</definedName>
    <definedName name="asx">[0]!ㄹ퓰</definedName>
    <definedName name="AT">[43]DATA!$E$4:$F$29</definedName>
    <definedName name="ATT">#REF!</definedName>
    <definedName name="AU">#REF!</definedName>
    <definedName name="AUAcºn">[50]교통대책내역!#REF!</definedName>
    <definedName name="AUD">#REF!</definedName>
    <definedName name="autoloader" localSheetId="14">ErrorHandler_1</definedName>
    <definedName name="autoloader" localSheetId="13">ErrorHandler_1</definedName>
    <definedName name="autoloader" localSheetId="15">ErrorHandler_1</definedName>
    <definedName name="autoloader" localSheetId="20">ErrorHandler_1</definedName>
    <definedName name="autoloader" localSheetId="0">ErrorHandler_1</definedName>
    <definedName name="autoloader">ErrorHandler_1</definedName>
    <definedName name="AV_1">#REF!</definedName>
    <definedName name="AVGHBD" localSheetId="14">'관급단가(급속충전기)'!AVGHBD</definedName>
    <definedName name="AVGHBD" localSheetId="13">관급자재!AVGHBD</definedName>
    <definedName name="AVGHBD" localSheetId="15">별도공사비!AVGHBD</definedName>
    <definedName name="AVGHBD" localSheetId="20">#N/A</definedName>
    <definedName name="AVGHBD" localSheetId="0">설계서!AVGHBD</definedName>
    <definedName name="AVGHBD">#N/A</definedName>
    <definedName name="AW">#REF!</definedName>
    <definedName name="AWA" localSheetId="0">#REF!,#REF!</definedName>
    <definedName name="AWA">#REF!,#REF!</definedName>
    <definedName name="AWD" localSheetId="0">#REF!,#REF!</definedName>
    <definedName name="AWD">#REF!,#REF!</definedName>
    <definedName name="AWDSF" localSheetId="0">#REF!</definedName>
    <definedName name="AWDSF">#REF!</definedName>
    <definedName name="awe" localSheetId="14">[0]!ret</definedName>
    <definedName name="awe" localSheetId="13">[0]!ret</definedName>
    <definedName name="awe" localSheetId="15">[0]!ret</definedName>
    <definedName name="awe" localSheetId="20">[0]!ret</definedName>
    <definedName name="awe" localSheetId="0">설계서!ret</definedName>
    <definedName name="awe">[0]!ret</definedName>
    <definedName name="AXC">[29]제직재!#REF!</definedName>
    <definedName name="AZX" localSheetId="0">#REF!,#REF!</definedName>
    <definedName name="AZX">#REF!,#REF!</definedName>
    <definedName name="AZZ" localSheetId="0">#REF!,#REF!</definedName>
    <definedName name="AZZ">#REF!,#REF!</definedName>
    <definedName name="A머캐중층10불량">[51]AS복구!#REF!</definedName>
    <definedName name="A머캐중층15불량">[51]AS복구!#REF!</definedName>
    <definedName name="A머캐중층20불량">[51]AS복구!#REF!</definedName>
    <definedName name="A머캐표층15불량">[51]AS복구!#REF!</definedName>
    <definedName name="A머캐표층5불량">[51]AS복구!#REF!</definedName>
    <definedName name="A머캐표층7불량">[51]AS복구!#REF!</definedName>
    <definedName name="B">[37]내역서!#REF!</definedName>
    <definedName name="B_">#REF!</definedName>
    <definedName name="BB" localSheetId="0">#REF!</definedName>
    <definedName name="bb" hidden="1">[40]내역서!#REF!</definedName>
    <definedName name="BBB" localSheetId="0">#REF!</definedName>
    <definedName name="BBB">#REF!</definedName>
    <definedName name="BBC" localSheetId="14">[0]!SSR</definedName>
    <definedName name="BBC" localSheetId="13">[0]!SSR</definedName>
    <definedName name="BBC" localSheetId="15">[0]!SSR</definedName>
    <definedName name="BBC" localSheetId="20">[0]!SSR</definedName>
    <definedName name="BBC" localSheetId="0">설계서!SSR</definedName>
    <definedName name="BBC">[0]!SSR</definedName>
    <definedName name="BBJ" localSheetId="14">'관급단가(급속충전기)'!BBJ</definedName>
    <definedName name="BBJ" localSheetId="13">관급자재!BBJ</definedName>
    <definedName name="BBJ" localSheetId="15">별도공사비!BBJ</definedName>
    <definedName name="BBJ" localSheetId="20">#N/A</definedName>
    <definedName name="BBJ" localSheetId="0">설계서!BBJ</definedName>
    <definedName name="BBJ">#N/A</definedName>
    <definedName name="BC">#REF!</definedName>
    <definedName name="BCD">#REF!</definedName>
    <definedName name="bcx">'[52]설직재-1'!#REF!</definedName>
    <definedName name="bdsxzhds">#REF!</definedName>
    <definedName name="BE">#REF!</definedName>
    <definedName name="BED">#REF!</definedName>
    <definedName name="BFDFBGFB">[53]Macro!$J$1</definedName>
    <definedName name="BGGRBTRBTHRB">#REF!</definedName>
    <definedName name="bhg" localSheetId="14">[0]!ytjuy</definedName>
    <definedName name="bhg" localSheetId="13">[0]!ytjuy</definedName>
    <definedName name="bhg" localSheetId="15">[0]!ytjuy</definedName>
    <definedName name="bhg" localSheetId="20">[0]!ytjuy</definedName>
    <definedName name="bhg" localSheetId="0">설계서!ytjuy</definedName>
    <definedName name="bhg">[0]!ytjuy</definedName>
    <definedName name="BHJ" localSheetId="14">[0]!SAF</definedName>
    <definedName name="BHJ" localSheetId="13">[0]!SAF</definedName>
    <definedName name="BHJ" localSheetId="15">[0]!SAF</definedName>
    <definedName name="BHJ" localSheetId="20">[0]!SAF</definedName>
    <definedName name="BHJ" localSheetId="0">설계서!SAF</definedName>
    <definedName name="BHJ">[0]!SAF</definedName>
    <definedName name="BHK" localSheetId="0">#REF!,#REF!</definedName>
    <definedName name="BHK">#REF!,#REF!</definedName>
    <definedName name="BKI" localSheetId="14">[0]!홁ㅎ</definedName>
    <definedName name="BKI" localSheetId="13">[0]!홁ㅎ</definedName>
    <definedName name="BKI" localSheetId="15">[0]!홁ㅎ</definedName>
    <definedName name="BKI" localSheetId="20">[0]!홁ㅎ</definedName>
    <definedName name="BKI" localSheetId="0">설계서!홁ㅎ</definedName>
    <definedName name="BKI">[0]!홁ㅎ</definedName>
    <definedName name="BLDG">[54]LEGEND!$D$8</definedName>
    <definedName name="bnfghrt" localSheetId="14">BlankMacro1</definedName>
    <definedName name="bnfghrt" localSheetId="13">BlankMacro1</definedName>
    <definedName name="bnfghrt" localSheetId="15">BlankMacro1</definedName>
    <definedName name="bnfghrt" localSheetId="20">BlankMacro1</definedName>
    <definedName name="bnfghrt" localSheetId="0">BlankMacro1</definedName>
    <definedName name="bnfghrt">BlankMacro1</definedName>
    <definedName name="BNH" localSheetId="14">'관급단가(급속충전기)'!BNH</definedName>
    <definedName name="BNH" localSheetId="13">관급자재!BNH</definedName>
    <definedName name="BNH" localSheetId="15">별도공사비!BNH</definedName>
    <definedName name="BNH" localSheetId="20">#N/A</definedName>
    <definedName name="BNH" localSheetId="0">설계서!BNH</definedName>
    <definedName name="BNH">#N/A</definedName>
    <definedName name="BNM" localSheetId="14">[0]!ㅈㅂㄷㄹ</definedName>
    <definedName name="BNM" localSheetId="13">[0]!ㅈㅂㄷㄹ</definedName>
    <definedName name="BNM" localSheetId="15">[0]!ㅈㅂㄷㄹ</definedName>
    <definedName name="BNM" localSheetId="20">[0]!ㅈㅂㄷㄹ</definedName>
    <definedName name="BNM" localSheetId="0">설계서!ㅈㅂㄷㄹ</definedName>
    <definedName name="BNM">[0]!ㅈㅂㄷㄹ</definedName>
    <definedName name="bnv" localSheetId="14">[0]!ghgfh</definedName>
    <definedName name="bnv" localSheetId="13">[0]!ghgfh</definedName>
    <definedName name="bnv" localSheetId="15">[0]!ghgfh</definedName>
    <definedName name="bnv" localSheetId="20">[0]!ghgfh</definedName>
    <definedName name="bnv" localSheetId="0">설계서!ghgfh</definedName>
    <definedName name="bnv">[0]!ghgfh</definedName>
    <definedName name="BOB" localSheetId="14">[0]!WWF</definedName>
    <definedName name="BOB" localSheetId="13">[0]!WWF</definedName>
    <definedName name="BOB" localSheetId="15">[0]!WWF</definedName>
    <definedName name="BOB" localSheetId="20">[0]!WWF</definedName>
    <definedName name="BOB" localSheetId="0">설계서!WWF</definedName>
    <definedName name="BOB">[0]!WWF</definedName>
    <definedName name="BOM_OF_ECP">#REF!</definedName>
    <definedName name="bpipgo">#REF!</definedName>
    <definedName name="BRG">[44]!Macro7</definedName>
    <definedName name="Button3_누르기" localSheetId="14">'관급단가(급속충전기)'!Button3_누르기</definedName>
    <definedName name="Button3_누르기" localSheetId="13">관급자재!Button3_누르기</definedName>
    <definedName name="Button3_누르기" localSheetId="15">별도공사비!Button3_누르기</definedName>
    <definedName name="Button3_누르기" localSheetId="20">#N/A</definedName>
    <definedName name="Button3_누르기" localSheetId="0">설계서!Button3_누르기</definedName>
    <definedName name="Button3_누르기">#N/A</definedName>
    <definedName name="BVF" localSheetId="14">[0]!ㅇㄴㄿ</definedName>
    <definedName name="BVF" localSheetId="13">[0]!ㅇㄴㄿ</definedName>
    <definedName name="BVF" localSheetId="15">[0]!ㅇㄴㄿ</definedName>
    <definedName name="BVF" localSheetId="20">[0]!ㅇㄴㄿ</definedName>
    <definedName name="BVF" localSheetId="0">설계서!ㅇㄴㄿ</definedName>
    <definedName name="BVF">[0]!ㅇㄴㄿ</definedName>
    <definedName name="bvvc" localSheetId="14">'관급단가(급속충전기)'!bvvc</definedName>
    <definedName name="bvvc" localSheetId="13">관급자재!bvvc</definedName>
    <definedName name="bvvc" localSheetId="15">별도공사비!bvvc</definedName>
    <definedName name="bvvc" localSheetId="20">#N/A</definedName>
    <definedName name="bvvc" localSheetId="0">설계서!bvvc</definedName>
    <definedName name="bvvc">#N/A</definedName>
    <definedName name="C_" localSheetId="0">#REF!</definedName>
    <definedName name="C_">#REF!</definedName>
    <definedName name="CA" localSheetId="0">#REF!</definedName>
    <definedName name="CA">#REF!</definedName>
    <definedName name="CAB">#REF!</definedName>
    <definedName name="cable" localSheetId="0">#REF!</definedName>
    <definedName name="cable">#REF!</definedName>
    <definedName name="Carepaq_PN">[55]Carepack!$C:$C</definedName>
    <definedName name="Carepaq_TOTAL">[55]Carepack!$A:$G</definedName>
    <definedName name="CB_AF">#REF!</definedName>
    <definedName name="CB_AT">#REF!</definedName>
    <definedName name="cbb" localSheetId="14">BlankMacro1</definedName>
    <definedName name="cbb" localSheetId="13">BlankMacro1</definedName>
    <definedName name="cbb" localSheetId="15">BlankMacro1</definedName>
    <definedName name="cbb" localSheetId="20">BlankMacro1</definedName>
    <definedName name="cbb" localSheetId="0">BlankMacro1</definedName>
    <definedName name="cbb">BlankMacro1</definedName>
    <definedName name="CBVCB" localSheetId="14">'관급단가(급속충전기)'!CBVCB</definedName>
    <definedName name="CBVCB" localSheetId="13">관급자재!CBVCB</definedName>
    <definedName name="CBVCB" localSheetId="15">별도공사비!CBVCB</definedName>
    <definedName name="CBVCB" localSheetId="20">#N/A</definedName>
    <definedName name="CBVCB" localSheetId="0">설계서!CBVCB</definedName>
    <definedName name="CBVCB">#N/A</definedName>
    <definedName name="CC" localSheetId="0">#REF!</definedName>
    <definedName name="CC">#REF!</definedName>
    <definedName name="CCC">[56]내역서!#REF!</definedName>
    <definedName name="ccdc" localSheetId="0">#REF!</definedName>
    <definedName name="ccdc">#REF!</definedName>
    <definedName name="CCF" localSheetId="14">'관급단가(급속충전기)'!CCF</definedName>
    <definedName name="CCF" localSheetId="13">관급자재!CCF</definedName>
    <definedName name="CCF" localSheetId="15">별도공사비!CCF</definedName>
    <definedName name="CCF" localSheetId="20">#N/A</definedName>
    <definedName name="CCF" localSheetId="0">설계서!CCF</definedName>
    <definedName name="CCF">#N/A</definedName>
    <definedName name="CCTV" localSheetId="14" hidden="1">{#N/A,#N/A,FALSE,"전력간선"}</definedName>
    <definedName name="CCTV" localSheetId="13" hidden="1">{#N/A,#N/A,FALSE,"전력간선"}</definedName>
    <definedName name="CCTV" localSheetId="15" hidden="1">{#N/A,#N/A,FALSE,"전력간선"}</definedName>
    <definedName name="CCTV" localSheetId="20" hidden="1">{#N/A,#N/A,FALSE,"전력간선"}</definedName>
    <definedName name="CCTV" localSheetId="0" hidden="1">{#N/A,#N/A,FALSE,"전력간선"}</definedName>
    <definedName name="CCTV" hidden="1">{#N/A,#N/A,FALSE,"전력간선"}</definedName>
    <definedName name="CCTV관급" localSheetId="0">#REF!</definedName>
    <definedName name="CCTV관급">#REF!</definedName>
    <definedName name="CCTV설비">#REF!</definedName>
    <definedName name="CDD" localSheetId="14">'관급단가(급속충전기)'!CDD</definedName>
    <definedName name="CDD" localSheetId="13">관급자재!CDD</definedName>
    <definedName name="CDD" localSheetId="15">별도공사비!CDD</definedName>
    <definedName name="CDD" localSheetId="20">#N/A</definedName>
    <definedName name="CDD" localSheetId="0">설계서!CDD</definedName>
    <definedName name="CDD">#N/A</definedName>
    <definedName name="CDE" localSheetId="0">#REF!,#REF!</definedName>
    <definedName name="CDE">#REF!,#REF!</definedName>
    <definedName name="cfg" localSheetId="14">'관급단가(급속충전기)'!bvvc</definedName>
    <definedName name="cfg" localSheetId="13">관급자재!bvvc</definedName>
    <definedName name="cfg" localSheetId="15">별도공사비!bvvc</definedName>
    <definedName name="cfg" localSheetId="20">비교젼적서!bvvc</definedName>
    <definedName name="cfg" localSheetId="0">설계서!bvvc</definedName>
    <definedName name="cfg">[0]!bvvc</definedName>
    <definedName name="CFR">[44]!Macro14</definedName>
    <definedName name="chd">[18]직노!#REF!</definedName>
    <definedName name="CLIENT">[54]LEGEND!$D$6</definedName>
    <definedName name="CM">#REF!</definedName>
    <definedName name="CO">[47]포장복구집계!#REF!</definedName>
    <definedName name="CO0.6" localSheetId="0">#REF!</definedName>
    <definedName name="CO0.6">#REF!</definedName>
    <definedName name="CO1.0" localSheetId="0">#REF!</definedName>
    <definedName name="CO1.0">#REF!</definedName>
    <definedName name="CO20.0" localSheetId="0">#REF!</definedName>
    <definedName name="CO20.0">#REF!</definedName>
    <definedName name="COC" localSheetId="14">[0]!ㅠㅜㅎ</definedName>
    <definedName name="COC" localSheetId="13">[0]!ㅠㅜㅎ</definedName>
    <definedName name="COC" localSheetId="15">[0]!ㅠㅜㅎ</definedName>
    <definedName name="COC" localSheetId="20">[0]!ㅠㅜㅎ</definedName>
    <definedName name="COC" localSheetId="0">설계서!ㅠㅜㅎ</definedName>
    <definedName name="COC">[0]!ㅠㅜㅎ</definedName>
    <definedName name="CODE" localSheetId="0">#REF!</definedName>
    <definedName name="CODE">#REF!</definedName>
    <definedName name="CODE1" localSheetId="0">#REF!</definedName>
    <definedName name="CODE1">#REF!</definedName>
    <definedName name="CODE2" localSheetId="0">#REF!</definedName>
    <definedName name="CODE2">#REF!</definedName>
    <definedName name="CODE3" localSheetId="0">#REF!</definedName>
    <definedName name="CODE3">#REF!</definedName>
    <definedName name="CODE4" localSheetId="0">#REF!</definedName>
    <definedName name="CODE4">#REF!</definedName>
    <definedName name="CODE5" localSheetId="0">#REF!</definedName>
    <definedName name="CODE5">#REF!</definedName>
    <definedName name="CODE6" localSheetId="0">#REF!</definedName>
    <definedName name="CODE6">#REF!</definedName>
    <definedName name="CODE7" localSheetId="0">#REF!</definedName>
    <definedName name="CODE7">#REF!</definedName>
    <definedName name="CON_1">#REF!</definedName>
    <definedName name="CON_3">#REF!</definedName>
    <definedName name="COND">#REF!</definedName>
    <definedName name="COND_1">#REF!</definedName>
    <definedName name="COND_3">#REF!</definedName>
    <definedName name="CONDUIT" localSheetId="0">#REF!</definedName>
    <definedName name="CONDUIT">#REF!</definedName>
    <definedName name="COPY990" localSheetId="0">#REF!</definedName>
    <definedName name="COPY990">#REF!</definedName>
    <definedName name="COVER">#REF!</definedName>
    <definedName name="_xlnm.Criteria">#REF!</definedName>
    <definedName name="Criteria_MI">#REF!</definedName>
    <definedName name="csn">#REF!</definedName>
    <definedName name="CURRENT_1">#REF!</definedName>
    <definedName name="CURRENT_2">#REF!</definedName>
    <definedName name="CURRENT_3">#REF!</definedName>
    <definedName name="CV" localSheetId="0">#REF!,#REF!</definedName>
    <definedName name="CV">#REF!,#REF!</definedName>
    <definedName name="CV_SIZE_1C">[46]케이블및전선관규격표!$G$101:$M$114</definedName>
    <definedName name="CV_SIZE_3C">[46]케이블및전선관규격표!$F$106:$L$114</definedName>
    <definedName name="CV14_2C">[57]단가!#REF!</definedName>
    <definedName name="CV14_4C">[57]단가!#REF!</definedName>
    <definedName name="CV5.5_2">[57]단가!#REF!</definedName>
    <definedName name="CV5.5_4C">[57]단가!#REF!</definedName>
    <definedName name="CV8_2C">[57]단가!#REF!</definedName>
    <definedName name="CV8_4C">[57]단가!#REF!</definedName>
    <definedName name="CVB" localSheetId="0">#REF!,#REF!</definedName>
    <definedName name="CVB">#REF!,#REF!</definedName>
    <definedName name="cvbdf" localSheetId="14">BlankMacro1</definedName>
    <definedName name="cvbdf" localSheetId="13">BlankMacro1</definedName>
    <definedName name="cvbdf" localSheetId="15">BlankMacro1</definedName>
    <definedName name="cvbdf" localSheetId="20">BlankMacro1</definedName>
    <definedName name="cvbdf" localSheetId="0">BlankMacro1</definedName>
    <definedName name="cvbdf">BlankMacro1</definedName>
    <definedName name="cvbrg" localSheetId="14">BlankMacro1</definedName>
    <definedName name="cvbrg" localSheetId="13">BlankMacro1</definedName>
    <definedName name="cvbrg" localSheetId="15">BlankMacro1</definedName>
    <definedName name="cvbrg" localSheetId="20">BlankMacro1</definedName>
    <definedName name="cvbrg" localSheetId="0">BlankMacro1</definedName>
    <definedName name="cvbrg">BlankMacro1</definedName>
    <definedName name="cvbsdfg">'[58]N賃率-職'!#REF!</definedName>
    <definedName name="cvd" localSheetId="14">[0]!홁ㅎ</definedName>
    <definedName name="cvd" localSheetId="13">[0]!홁ㅎ</definedName>
    <definedName name="cvd" localSheetId="15">[0]!홁ㅎ</definedName>
    <definedName name="cvd" localSheetId="20">[0]!홁ㅎ</definedName>
    <definedName name="cvd" localSheetId="0">설계서!홁ㅎ</definedName>
    <definedName name="cvd">[0]!홁ㅎ</definedName>
    <definedName name="CVDSD" localSheetId="14">'관급단가(급속충전기)'!CVDSD</definedName>
    <definedName name="CVDSD" localSheetId="13">관급자재!CVDSD</definedName>
    <definedName name="CVDSD" localSheetId="15">별도공사비!CVDSD</definedName>
    <definedName name="CVDSD" localSheetId="20">#N/A</definedName>
    <definedName name="CVDSD" localSheetId="0">설계서!CVDSD</definedName>
    <definedName name="CVDSD">#N/A</definedName>
    <definedName name="CVG" localSheetId="0">#REF!,#REF!</definedName>
    <definedName name="CVG">#REF!,#REF!</definedName>
    <definedName name="cvnx">'[59]N賃率-職'!#REF!</definedName>
    <definedName name="CVV" localSheetId="14">'관급단가(급속충전기)'!CVV</definedName>
    <definedName name="CVV" localSheetId="13">관급자재!CVV</definedName>
    <definedName name="CVV" localSheetId="15">별도공사비!CVV</definedName>
    <definedName name="CVV" localSheetId="20">#N/A</definedName>
    <definedName name="CVV" localSheetId="0">설계서!CVV</definedName>
    <definedName name="CVV">#N/A</definedName>
    <definedName name="cvx" localSheetId="14">[0]!ㅗㅠㅎㄹ</definedName>
    <definedName name="cvx" localSheetId="13">[0]!ㅗㅠㅎㄹ</definedName>
    <definedName name="cvx" localSheetId="15">[0]!ㅗㅠㅎㄹ</definedName>
    <definedName name="cvx" localSheetId="20">[0]!ㅗㅠㅎㄹ</definedName>
    <definedName name="cvx" localSheetId="0">설계서!ㅗㅠㅎㄹ</definedName>
    <definedName name="cvx">[0]!ㅗㅠㅎㄹ</definedName>
    <definedName name="cxbvcx">[60]I一般比!#REF!</definedName>
    <definedName name="cxhgsd">#REF!</definedName>
    <definedName name="cxvdvc" localSheetId="14">BlankMacro1</definedName>
    <definedName name="cxvdvc" localSheetId="13">BlankMacro1</definedName>
    <definedName name="cxvdvc" localSheetId="15">BlankMacro1</definedName>
    <definedName name="cxvdvc" localSheetId="20">BlankMacro1</definedName>
    <definedName name="cxvdvc" localSheetId="0">BlankMacro1</definedName>
    <definedName name="cxvdvc">BlankMacro1</definedName>
    <definedName name="cxvxcv" localSheetId="14">BlankMacro1</definedName>
    <definedName name="cxvxcv" localSheetId="13">BlankMacro1</definedName>
    <definedName name="cxvxcv" localSheetId="15">BlankMacro1</definedName>
    <definedName name="cxvxcv" localSheetId="20">BlankMacro1</definedName>
    <definedName name="cxvxcv" localSheetId="0">BlankMacro1</definedName>
    <definedName name="cxvxcv">BlankMacro1</definedName>
    <definedName name="CXXV" localSheetId="14">BlankMacro1</definedName>
    <definedName name="CXXV" localSheetId="13">BlankMacro1</definedName>
    <definedName name="CXXV" localSheetId="15">BlankMacro1</definedName>
    <definedName name="CXXV" localSheetId="20">BlankMacro1</definedName>
    <definedName name="CXXV" localSheetId="0">BlankMacro1</definedName>
    <definedName name="CXXV">BlankMacro1</definedName>
    <definedName name="CZSVX" localSheetId="14">[0]!REEG</definedName>
    <definedName name="CZSVX" localSheetId="13">[0]!REEG</definedName>
    <definedName name="CZSVX" localSheetId="15">[0]!REEG</definedName>
    <definedName name="CZSVX" localSheetId="20">[0]!REEG</definedName>
    <definedName name="CZSVX" localSheetId="0">설계서!REEG</definedName>
    <definedName name="CZSVX">[0]!REEG</definedName>
    <definedName name="czxcas" localSheetId="14">BlankMacro1</definedName>
    <definedName name="czxcas" localSheetId="13">BlankMacro1</definedName>
    <definedName name="czxcas" localSheetId="15">BlankMacro1</definedName>
    <definedName name="czxcas" localSheetId="20">BlankMacro1</definedName>
    <definedName name="czxcas" localSheetId="0">BlankMacro1</definedName>
    <definedName name="czxcas">BlankMacro1</definedName>
    <definedName name="D">[61]내역서!#REF!</definedName>
    <definedName name="DAA">'[48]N賃率-職'!#REF!</definedName>
    <definedName name="DAN" localSheetId="0">#REF!</definedName>
    <definedName name="DAN">#REF!</definedName>
    <definedName name="danba" localSheetId="0">#REF!,#REF!</definedName>
    <definedName name="danba">#REF!,#REF!</definedName>
    <definedName name="DANGA" localSheetId="0">#REF!,#REF!</definedName>
    <definedName name="DANGA">#REF!,#REF!</definedName>
    <definedName name="DANGA1" localSheetId="0">#REF!</definedName>
    <definedName name="DANGA1">#REF!</definedName>
    <definedName name="DANGA10" localSheetId="0">#REF!</definedName>
    <definedName name="DANGA10">#REF!</definedName>
    <definedName name="DANGA100" localSheetId="0">#REF!</definedName>
    <definedName name="DANGA100">#REF!</definedName>
    <definedName name="DANGA101" localSheetId="0">#REF!</definedName>
    <definedName name="DANGA101">#REF!</definedName>
    <definedName name="DANGA102" localSheetId="0">#REF!</definedName>
    <definedName name="DANGA102">#REF!</definedName>
    <definedName name="DANGA103" localSheetId="0">#REF!</definedName>
    <definedName name="DANGA103">#REF!</definedName>
    <definedName name="DANGA104" localSheetId="0">#REF!</definedName>
    <definedName name="DANGA104">#REF!</definedName>
    <definedName name="DANGA105" localSheetId="0">#REF!</definedName>
    <definedName name="DANGA105">#REF!</definedName>
    <definedName name="DANGA106" localSheetId="0">#REF!</definedName>
    <definedName name="DANGA106">#REF!</definedName>
    <definedName name="DANGA107" localSheetId="0">#REF!</definedName>
    <definedName name="DANGA107">#REF!</definedName>
    <definedName name="DANGA108" localSheetId="0">#REF!</definedName>
    <definedName name="DANGA108">#REF!</definedName>
    <definedName name="DANGA109" localSheetId="0">#REF!</definedName>
    <definedName name="DANGA109">#REF!</definedName>
    <definedName name="DANGA11" localSheetId="0">#REF!</definedName>
    <definedName name="DANGA11">#REF!</definedName>
    <definedName name="DANGA110" localSheetId="0">#REF!</definedName>
    <definedName name="DANGA110">#REF!</definedName>
    <definedName name="DANGA111" localSheetId="0">#REF!</definedName>
    <definedName name="DANGA111">#REF!</definedName>
    <definedName name="DANGA112" localSheetId="0">#REF!</definedName>
    <definedName name="DANGA112">#REF!</definedName>
    <definedName name="DANGA113" localSheetId="0">#REF!</definedName>
    <definedName name="DANGA113">#REF!</definedName>
    <definedName name="DANGA114" localSheetId="0">#REF!</definedName>
    <definedName name="DANGA114">#REF!</definedName>
    <definedName name="DANGA115" localSheetId="0">#REF!</definedName>
    <definedName name="DANGA115">#REF!</definedName>
    <definedName name="DANGA116" localSheetId="0">#REF!</definedName>
    <definedName name="DANGA116">#REF!</definedName>
    <definedName name="DANGA117" localSheetId="0">#REF!</definedName>
    <definedName name="DANGA117">#REF!</definedName>
    <definedName name="DANGA118" localSheetId="0">#REF!</definedName>
    <definedName name="DANGA118">#REF!</definedName>
    <definedName name="DANGA119" localSheetId="0">#REF!</definedName>
    <definedName name="DANGA119">#REF!</definedName>
    <definedName name="DANGA12" localSheetId="0">#REF!</definedName>
    <definedName name="DANGA12">#REF!</definedName>
    <definedName name="DANGA120" localSheetId="0">#REF!</definedName>
    <definedName name="DANGA120">#REF!</definedName>
    <definedName name="DANGA121" localSheetId="0">#REF!</definedName>
    <definedName name="DANGA121">#REF!</definedName>
    <definedName name="DANGA122" localSheetId="0">#REF!</definedName>
    <definedName name="DANGA122">#REF!</definedName>
    <definedName name="DANGA123" localSheetId="0">#REF!</definedName>
    <definedName name="DANGA123">#REF!</definedName>
    <definedName name="DANGA124" localSheetId="0">#REF!</definedName>
    <definedName name="DANGA124">#REF!</definedName>
    <definedName name="DANGA125" localSheetId="0">#REF!</definedName>
    <definedName name="DANGA125">#REF!</definedName>
    <definedName name="DANGA126" localSheetId="0">#REF!</definedName>
    <definedName name="DANGA126">#REF!</definedName>
    <definedName name="DANGA127" localSheetId="0">#REF!</definedName>
    <definedName name="DANGA127">#REF!</definedName>
    <definedName name="DANGA128" localSheetId="0">#REF!</definedName>
    <definedName name="DANGA128">#REF!</definedName>
    <definedName name="DANGA129" localSheetId="0">#REF!</definedName>
    <definedName name="DANGA129">#REF!</definedName>
    <definedName name="DANGA13" localSheetId="0">#REF!</definedName>
    <definedName name="DANGA13">#REF!</definedName>
    <definedName name="DANGA130" localSheetId="0">#REF!</definedName>
    <definedName name="DANGA130">#REF!</definedName>
    <definedName name="DANGA131" localSheetId="0">#REF!</definedName>
    <definedName name="DANGA131">#REF!</definedName>
    <definedName name="DANGA132" localSheetId="0">#REF!</definedName>
    <definedName name="DANGA132">#REF!</definedName>
    <definedName name="DANGA133" localSheetId="0">#REF!</definedName>
    <definedName name="DANGA133">#REF!</definedName>
    <definedName name="DANGA134" localSheetId="0">#REF!</definedName>
    <definedName name="DANGA134">#REF!</definedName>
    <definedName name="DANGA135" localSheetId="0">#REF!</definedName>
    <definedName name="DANGA135">#REF!</definedName>
    <definedName name="DANGA136" localSheetId="0">#REF!</definedName>
    <definedName name="DANGA136">#REF!</definedName>
    <definedName name="DANGA137" localSheetId="0">#REF!</definedName>
    <definedName name="DANGA137">#REF!</definedName>
    <definedName name="DANGA138" localSheetId="0">#REF!</definedName>
    <definedName name="DANGA138">#REF!</definedName>
    <definedName name="DANGA139" localSheetId="0">#REF!</definedName>
    <definedName name="DANGA139">#REF!</definedName>
    <definedName name="DANGA14" localSheetId="0">#REF!</definedName>
    <definedName name="DANGA14">#REF!</definedName>
    <definedName name="DANGA140" localSheetId="0">#REF!</definedName>
    <definedName name="DANGA140">#REF!</definedName>
    <definedName name="DANGA141" localSheetId="0">#REF!</definedName>
    <definedName name="DANGA141">#REF!</definedName>
    <definedName name="DANGA142" localSheetId="0">#REF!</definedName>
    <definedName name="DANGA142">#REF!</definedName>
    <definedName name="DANGA143" localSheetId="0">#REF!</definedName>
    <definedName name="DANGA143">#REF!</definedName>
    <definedName name="DANGA144" localSheetId="0">#REF!</definedName>
    <definedName name="DANGA144">#REF!</definedName>
    <definedName name="DANGA145" localSheetId="0">#REF!</definedName>
    <definedName name="DANGA145">#REF!</definedName>
    <definedName name="DANGA146" localSheetId="0">#REF!</definedName>
    <definedName name="DANGA146">#REF!</definedName>
    <definedName name="DANGA147" localSheetId="0">#REF!</definedName>
    <definedName name="DANGA147">#REF!</definedName>
    <definedName name="DANGA148" localSheetId="0">#REF!</definedName>
    <definedName name="DANGA148">#REF!</definedName>
    <definedName name="DANGA149" localSheetId="0">#REF!</definedName>
    <definedName name="DANGA149">#REF!</definedName>
    <definedName name="DANGA15" localSheetId="0">#REF!</definedName>
    <definedName name="DANGA15">#REF!</definedName>
    <definedName name="DANGA150" localSheetId="0">#REF!</definedName>
    <definedName name="DANGA150">#REF!</definedName>
    <definedName name="DANGA151" localSheetId="0">#REF!</definedName>
    <definedName name="DANGA151">#REF!</definedName>
    <definedName name="DANGA152" localSheetId="0">#REF!</definedName>
    <definedName name="DANGA152">#REF!</definedName>
    <definedName name="DANGA153" localSheetId="0">#REF!</definedName>
    <definedName name="DANGA153">#REF!</definedName>
    <definedName name="DANGA154" localSheetId="0">#REF!</definedName>
    <definedName name="DANGA154">#REF!</definedName>
    <definedName name="DANGA155" localSheetId="0">#REF!</definedName>
    <definedName name="DANGA155">#REF!</definedName>
    <definedName name="DANGA156" localSheetId="0">#REF!</definedName>
    <definedName name="DANGA156">#REF!</definedName>
    <definedName name="DANGA157" localSheetId="0">#REF!</definedName>
    <definedName name="DANGA157">#REF!</definedName>
    <definedName name="DANGA158" localSheetId="0">#REF!</definedName>
    <definedName name="DANGA158">#REF!</definedName>
    <definedName name="DANGA159" localSheetId="0">#REF!</definedName>
    <definedName name="DANGA159">#REF!</definedName>
    <definedName name="DANGA16" localSheetId="0">#REF!</definedName>
    <definedName name="DANGA16">#REF!</definedName>
    <definedName name="DANGA160" localSheetId="0">#REF!</definedName>
    <definedName name="DANGA160">#REF!</definedName>
    <definedName name="DANGA161" localSheetId="0">#REF!</definedName>
    <definedName name="DANGA161">#REF!</definedName>
    <definedName name="DANGA162" localSheetId="0">#REF!</definedName>
    <definedName name="DANGA162">#REF!</definedName>
    <definedName name="DANGA163" localSheetId="0">#REF!</definedName>
    <definedName name="DANGA163">#REF!</definedName>
    <definedName name="DANGA164" localSheetId="0">#REF!</definedName>
    <definedName name="DANGA164">#REF!</definedName>
    <definedName name="DANGA165" localSheetId="0">#REF!</definedName>
    <definedName name="DANGA165">#REF!</definedName>
    <definedName name="DANGA166" localSheetId="0">#REF!</definedName>
    <definedName name="DANGA166">#REF!</definedName>
    <definedName name="DANGA167" localSheetId="0">#REF!</definedName>
    <definedName name="DANGA167">#REF!</definedName>
    <definedName name="DANGA168" localSheetId="0">#REF!</definedName>
    <definedName name="DANGA168">#REF!</definedName>
    <definedName name="DANGA169" localSheetId="0">#REF!</definedName>
    <definedName name="DANGA169">#REF!</definedName>
    <definedName name="DANGA17" localSheetId="0">#REF!</definedName>
    <definedName name="DANGA17">#REF!</definedName>
    <definedName name="DANGA170" localSheetId="0">#REF!</definedName>
    <definedName name="DANGA170">#REF!</definedName>
    <definedName name="DANGA171" localSheetId="0">#REF!</definedName>
    <definedName name="DANGA171">#REF!</definedName>
    <definedName name="DANGA172" localSheetId="0">#REF!</definedName>
    <definedName name="DANGA172">#REF!</definedName>
    <definedName name="DANGA173" localSheetId="0">#REF!</definedName>
    <definedName name="DANGA173">#REF!</definedName>
    <definedName name="DANGA174" localSheetId="0">#REF!</definedName>
    <definedName name="DANGA174">#REF!</definedName>
    <definedName name="DANGA175" localSheetId="0">#REF!</definedName>
    <definedName name="DANGA175">#REF!</definedName>
    <definedName name="DANGA176" localSheetId="0">#REF!</definedName>
    <definedName name="DANGA176">#REF!</definedName>
    <definedName name="DANGA177" localSheetId="0">#REF!</definedName>
    <definedName name="DANGA177">#REF!</definedName>
    <definedName name="DANGA178" localSheetId="0">#REF!</definedName>
    <definedName name="DANGA178">#REF!</definedName>
    <definedName name="DANGA179" localSheetId="0">#REF!</definedName>
    <definedName name="DANGA179">#REF!</definedName>
    <definedName name="DANGA18" localSheetId="0">#REF!</definedName>
    <definedName name="DANGA18">#REF!</definedName>
    <definedName name="DANGA180" localSheetId="0">#REF!</definedName>
    <definedName name="DANGA180">#REF!</definedName>
    <definedName name="DANGA181" localSheetId="0">#REF!</definedName>
    <definedName name="DANGA181">#REF!</definedName>
    <definedName name="DANGA182" localSheetId="0">#REF!</definedName>
    <definedName name="DANGA182">#REF!</definedName>
    <definedName name="DANGA183" localSheetId="0">#REF!</definedName>
    <definedName name="DANGA183">#REF!</definedName>
    <definedName name="DANGA184" localSheetId="0">#REF!</definedName>
    <definedName name="DANGA184">#REF!</definedName>
    <definedName name="DANGA185" localSheetId="0">#REF!</definedName>
    <definedName name="DANGA185">#REF!</definedName>
    <definedName name="DANGA186" localSheetId="0">#REF!</definedName>
    <definedName name="DANGA186">#REF!</definedName>
    <definedName name="DANGA187" localSheetId="0">#REF!</definedName>
    <definedName name="DANGA187">#REF!</definedName>
    <definedName name="DANGA188" localSheetId="0">#REF!</definedName>
    <definedName name="DANGA188">#REF!</definedName>
    <definedName name="DANGA189" localSheetId="0">#REF!</definedName>
    <definedName name="DANGA189">#REF!</definedName>
    <definedName name="DANGA19" localSheetId="0">#REF!</definedName>
    <definedName name="DANGA19">#REF!</definedName>
    <definedName name="DANGA190" localSheetId="0">#REF!</definedName>
    <definedName name="DANGA190">#REF!</definedName>
    <definedName name="DANGA191" localSheetId="0">#REF!</definedName>
    <definedName name="DANGA191">#REF!</definedName>
    <definedName name="DANGA192" localSheetId="0">#REF!</definedName>
    <definedName name="DANGA192">#REF!</definedName>
    <definedName name="DANGA193" localSheetId="0">#REF!</definedName>
    <definedName name="DANGA193">#REF!</definedName>
    <definedName name="DANGA194" localSheetId="0">#REF!</definedName>
    <definedName name="DANGA194">#REF!</definedName>
    <definedName name="DANGA195" localSheetId="0">#REF!</definedName>
    <definedName name="DANGA195">#REF!</definedName>
    <definedName name="DANGA196" localSheetId="0">#REF!</definedName>
    <definedName name="DANGA196">#REF!</definedName>
    <definedName name="DANGA197" localSheetId="0">#REF!</definedName>
    <definedName name="DANGA197">#REF!</definedName>
    <definedName name="DANGA198" localSheetId="0">#REF!</definedName>
    <definedName name="DANGA198">#REF!</definedName>
    <definedName name="DANGA199" localSheetId="0">#REF!</definedName>
    <definedName name="DANGA199">#REF!</definedName>
    <definedName name="DANGA2" localSheetId="0">#REF!</definedName>
    <definedName name="DANGA2">#REF!</definedName>
    <definedName name="DANGA20" localSheetId="0">#REF!</definedName>
    <definedName name="DANGA20">#REF!</definedName>
    <definedName name="DANGA200" localSheetId="0">#REF!</definedName>
    <definedName name="DANGA200">#REF!</definedName>
    <definedName name="DANGA201" localSheetId="0">#REF!</definedName>
    <definedName name="DANGA201">#REF!</definedName>
    <definedName name="DANGA202" localSheetId="0">#REF!</definedName>
    <definedName name="DANGA202">#REF!</definedName>
    <definedName name="DANGA203" localSheetId="0">#REF!</definedName>
    <definedName name="DANGA203">#REF!</definedName>
    <definedName name="DANGA204" localSheetId="0">#REF!</definedName>
    <definedName name="DANGA204">#REF!</definedName>
    <definedName name="DANGA205" localSheetId="0">#REF!</definedName>
    <definedName name="DANGA205">#REF!</definedName>
    <definedName name="DANGA206" localSheetId="0">#REF!</definedName>
    <definedName name="DANGA206">#REF!</definedName>
    <definedName name="DANGA207" localSheetId="0">#REF!</definedName>
    <definedName name="DANGA207">#REF!</definedName>
    <definedName name="DANGA208" localSheetId="0">#REF!</definedName>
    <definedName name="DANGA208">#REF!</definedName>
    <definedName name="DANGA209" localSheetId="0">#REF!</definedName>
    <definedName name="DANGA209">#REF!</definedName>
    <definedName name="DANGA21" localSheetId="0">#REF!</definedName>
    <definedName name="DANGA21">#REF!</definedName>
    <definedName name="DANGA210" localSheetId="0">#REF!</definedName>
    <definedName name="DANGA210">#REF!</definedName>
    <definedName name="DANGA211" localSheetId="0">#REF!</definedName>
    <definedName name="DANGA211">#REF!</definedName>
    <definedName name="DANGA212" localSheetId="0">#REF!</definedName>
    <definedName name="DANGA212">#REF!</definedName>
    <definedName name="DANGA213" localSheetId="0">#REF!</definedName>
    <definedName name="DANGA213">#REF!</definedName>
    <definedName name="DANGA214" localSheetId="0">#REF!</definedName>
    <definedName name="DANGA214">#REF!</definedName>
    <definedName name="DANGA215" localSheetId="0">#REF!</definedName>
    <definedName name="DANGA215">#REF!</definedName>
    <definedName name="DANGA216" localSheetId="0">#REF!</definedName>
    <definedName name="DANGA216">#REF!</definedName>
    <definedName name="DANGA217" localSheetId="0">#REF!</definedName>
    <definedName name="DANGA217">#REF!</definedName>
    <definedName name="DANGA218" localSheetId="0">#REF!</definedName>
    <definedName name="DANGA218">#REF!</definedName>
    <definedName name="DANGA219" localSheetId="0">#REF!</definedName>
    <definedName name="DANGA219">#REF!</definedName>
    <definedName name="DANGA22" localSheetId="0">#REF!</definedName>
    <definedName name="DANGA22">#REF!</definedName>
    <definedName name="DANGA220" localSheetId="0">#REF!</definedName>
    <definedName name="DANGA220">#REF!</definedName>
    <definedName name="DANGA221" localSheetId="0">#REF!</definedName>
    <definedName name="DANGA221">#REF!</definedName>
    <definedName name="DANGA222" localSheetId="0">#REF!</definedName>
    <definedName name="DANGA222">#REF!</definedName>
    <definedName name="DANGA223" localSheetId="0">#REF!</definedName>
    <definedName name="DANGA223">#REF!</definedName>
    <definedName name="DANGA224" localSheetId="0">#REF!</definedName>
    <definedName name="DANGA224">#REF!</definedName>
    <definedName name="DANGA225" localSheetId="0">#REF!</definedName>
    <definedName name="DANGA225">#REF!</definedName>
    <definedName name="DANGA226" localSheetId="0">#REF!</definedName>
    <definedName name="DANGA226">#REF!</definedName>
    <definedName name="DANGA227" localSheetId="0">#REF!</definedName>
    <definedName name="DANGA227">#REF!</definedName>
    <definedName name="DANGA228" localSheetId="0">#REF!</definedName>
    <definedName name="DANGA228">#REF!</definedName>
    <definedName name="DANGA23" localSheetId="0">#REF!</definedName>
    <definedName name="DANGA23">#REF!</definedName>
    <definedName name="DANGA24" localSheetId="0">#REF!</definedName>
    <definedName name="DANGA24">#REF!</definedName>
    <definedName name="DANGA25" localSheetId="0">#REF!</definedName>
    <definedName name="DANGA25">#REF!</definedName>
    <definedName name="DANGA26" localSheetId="0">#REF!</definedName>
    <definedName name="DANGA26">#REF!</definedName>
    <definedName name="DANGA27" localSheetId="0">#REF!</definedName>
    <definedName name="DANGA27">#REF!</definedName>
    <definedName name="DANGA28" localSheetId="0">#REF!</definedName>
    <definedName name="DANGA28">#REF!</definedName>
    <definedName name="DANGA29" localSheetId="0">#REF!</definedName>
    <definedName name="DANGA29">#REF!</definedName>
    <definedName name="DANGA3" localSheetId="0">#REF!</definedName>
    <definedName name="DANGA3">#REF!</definedName>
    <definedName name="DANGA30" localSheetId="0">#REF!</definedName>
    <definedName name="DANGA30">#REF!</definedName>
    <definedName name="DANGA31" localSheetId="0">#REF!</definedName>
    <definedName name="DANGA31">#REF!</definedName>
    <definedName name="DANGA32" localSheetId="0">#REF!</definedName>
    <definedName name="DANGA32">#REF!</definedName>
    <definedName name="DANGA33" localSheetId="0">#REF!</definedName>
    <definedName name="DANGA33">#REF!</definedName>
    <definedName name="DANGA34" localSheetId="0">#REF!</definedName>
    <definedName name="DANGA34">#REF!</definedName>
    <definedName name="DANGA35" localSheetId="0">#REF!</definedName>
    <definedName name="DANGA35">#REF!</definedName>
    <definedName name="DANGA36" localSheetId="0">#REF!</definedName>
    <definedName name="DANGA36">#REF!</definedName>
    <definedName name="DANGA37" localSheetId="0">#REF!</definedName>
    <definedName name="DANGA37">#REF!</definedName>
    <definedName name="DANGA38" localSheetId="0">#REF!</definedName>
    <definedName name="DANGA38">#REF!</definedName>
    <definedName name="DANGA39" localSheetId="0">#REF!</definedName>
    <definedName name="DANGA39">#REF!</definedName>
    <definedName name="DANGA4" localSheetId="0">#REF!</definedName>
    <definedName name="DANGA4">#REF!</definedName>
    <definedName name="DANGA40" localSheetId="0">#REF!</definedName>
    <definedName name="DANGA40">#REF!</definedName>
    <definedName name="DANGA41" localSheetId="0">#REF!</definedName>
    <definedName name="DANGA41">#REF!</definedName>
    <definedName name="DANGA42" localSheetId="0">#REF!</definedName>
    <definedName name="DANGA42">#REF!</definedName>
    <definedName name="DANGA43" localSheetId="0">#REF!</definedName>
    <definedName name="DANGA43">#REF!</definedName>
    <definedName name="DANGA44" localSheetId="0">#REF!</definedName>
    <definedName name="DANGA44">#REF!</definedName>
    <definedName name="DANGA45" localSheetId="0">#REF!</definedName>
    <definedName name="DANGA45">#REF!</definedName>
    <definedName name="DANGA46" localSheetId="0">#REF!</definedName>
    <definedName name="DANGA46">#REF!</definedName>
    <definedName name="DANGA47" localSheetId="0">#REF!</definedName>
    <definedName name="DANGA47">#REF!</definedName>
    <definedName name="DANGA48" localSheetId="0">#REF!</definedName>
    <definedName name="DANGA48">#REF!</definedName>
    <definedName name="DANGA49" localSheetId="0">#REF!</definedName>
    <definedName name="DANGA49">#REF!</definedName>
    <definedName name="DANGA5" localSheetId="0">#REF!</definedName>
    <definedName name="DANGA5">#REF!</definedName>
    <definedName name="DANGA50" localSheetId="0">#REF!</definedName>
    <definedName name="DANGA50">#REF!</definedName>
    <definedName name="DANGA51" localSheetId="0">#REF!</definedName>
    <definedName name="DANGA51">#REF!</definedName>
    <definedName name="DANGA52" localSheetId="0">#REF!</definedName>
    <definedName name="DANGA52">#REF!</definedName>
    <definedName name="DANGA53" localSheetId="0">#REF!</definedName>
    <definedName name="DANGA53">#REF!</definedName>
    <definedName name="DANGA54" localSheetId="0">#REF!</definedName>
    <definedName name="DANGA54">#REF!</definedName>
    <definedName name="DANGA55" localSheetId="0">#REF!</definedName>
    <definedName name="DANGA55">#REF!</definedName>
    <definedName name="DANGA56" localSheetId="0">#REF!</definedName>
    <definedName name="DANGA56">#REF!</definedName>
    <definedName name="DANGA57" localSheetId="0">#REF!</definedName>
    <definedName name="DANGA57">#REF!</definedName>
    <definedName name="DANGA58" localSheetId="0">#REF!</definedName>
    <definedName name="DANGA58">#REF!</definedName>
    <definedName name="DANGA59" localSheetId="0">#REF!</definedName>
    <definedName name="DANGA59">#REF!</definedName>
    <definedName name="DANGA6" localSheetId="0">#REF!</definedName>
    <definedName name="DANGA6">#REF!</definedName>
    <definedName name="DANGA60" localSheetId="0">#REF!</definedName>
    <definedName name="DANGA60">#REF!</definedName>
    <definedName name="DANGA61" localSheetId="0">#REF!</definedName>
    <definedName name="DANGA61">#REF!</definedName>
    <definedName name="DANGA62" localSheetId="0">#REF!</definedName>
    <definedName name="DANGA62">#REF!</definedName>
    <definedName name="DANGA63" localSheetId="0">#REF!</definedName>
    <definedName name="DANGA63">#REF!</definedName>
    <definedName name="DANGA64" localSheetId="0">#REF!</definedName>
    <definedName name="DANGA64">#REF!</definedName>
    <definedName name="DANGA65" localSheetId="0">#REF!</definedName>
    <definedName name="DANGA65">#REF!</definedName>
    <definedName name="DANGA66" localSheetId="0">#REF!</definedName>
    <definedName name="DANGA66">#REF!</definedName>
    <definedName name="DANGA67" localSheetId="0">#REF!</definedName>
    <definedName name="DANGA67">#REF!</definedName>
    <definedName name="DANGA68" localSheetId="0">#REF!</definedName>
    <definedName name="DANGA68">#REF!</definedName>
    <definedName name="DANGA69" localSheetId="0">#REF!</definedName>
    <definedName name="DANGA69">#REF!</definedName>
    <definedName name="DANGA7" localSheetId="0">#REF!</definedName>
    <definedName name="DANGA7">#REF!</definedName>
    <definedName name="DANGA70" localSheetId="0">#REF!</definedName>
    <definedName name="DANGA70">#REF!</definedName>
    <definedName name="DANGA71" localSheetId="0">#REF!</definedName>
    <definedName name="DANGA71">#REF!</definedName>
    <definedName name="DANGA72" localSheetId="0">#REF!</definedName>
    <definedName name="DANGA72">#REF!</definedName>
    <definedName name="DANGA73" localSheetId="0">#REF!</definedName>
    <definedName name="DANGA73">#REF!</definedName>
    <definedName name="DANGA74" localSheetId="0">#REF!</definedName>
    <definedName name="DANGA74">#REF!</definedName>
    <definedName name="DANGA75" localSheetId="0">#REF!</definedName>
    <definedName name="DANGA75">#REF!</definedName>
    <definedName name="DANGA76" localSheetId="0">#REF!</definedName>
    <definedName name="DANGA76">#REF!</definedName>
    <definedName name="DANGA77" localSheetId="0">#REF!</definedName>
    <definedName name="DANGA77">#REF!</definedName>
    <definedName name="DANGA78" localSheetId="0">#REF!</definedName>
    <definedName name="DANGA78">#REF!</definedName>
    <definedName name="DANGA79" localSheetId="0">#REF!</definedName>
    <definedName name="DANGA79">#REF!</definedName>
    <definedName name="DANGA8" localSheetId="0">#REF!</definedName>
    <definedName name="DANGA8">#REF!</definedName>
    <definedName name="DANGA80" localSheetId="0">#REF!</definedName>
    <definedName name="DANGA80">#REF!</definedName>
    <definedName name="DANGA81" localSheetId="0">#REF!</definedName>
    <definedName name="DANGA81">#REF!</definedName>
    <definedName name="DANGA82" localSheetId="0">#REF!</definedName>
    <definedName name="DANGA82">#REF!</definedName>
    <definedName name="DANGA83" localSheetId="0">#REF!</definedName>
    <definedName name="DANGA83">#REF!</definedName>
    <definedName name="DANGA84" localSheetId="0">#REF!</definedName>
    <definedName name="DANGA84">#REF!</definedName>
    <definedName name="DANGA85" localSheetId="0">#REF!</definedName>
    <definedName name="DANGA85">#REF!</definedName>
    <definedName name="DANGA86" localSheetId="0">#REF!</definedName>
    <definedName name="DANGA86">#REF!</definedName>
    <definedName name="DANGA87" localSheetId="0">#REF!</definedName>
    <definedName name="DANGA87">#REF!</definedName>
    <definedName name="DANGA88" localSheetId="0">#REF!</definedName>
    <definedName name="DANGA88">#REF!</definedName>
    <definedName name="DANGA89" localSheetId="0">#REF!</definedName>
    <definedName name="DANGA89">#REF!</definedName>
    <definedName name="DANGA9" localSheetId="0">#REF!</definedName>
    <definedName name="DANGA9">#REF!</definedName>
    <definedName name="DANGA90" localSheetId="0">#REF!</definedName>
    <definedName name="DANGA90">#REF!</definedName>
    <definedName name="DANGA91" localSheetId="0">#REF!</definedName>
    <definedName name="DANGA91">#REF!</definedName>
    <definedName name="DANGA92" localSheetId="0">#REF!</definedName>
    <definedName name="DANGA92">#REF!</definedName>
    <definedName name="DANGA93" localSheetId="0">#REF!</definedName>
    <definedName name="DANGA93">#REF!</definedName>
    <definedName name="DANGA94" localSheetId="0">#REF!</definedName>
    <definedName name="DANGA94">#REF!</definedName>
    <definedName name="DANGA95" localSheetId="0">#REF!</definedName>
    <definedName name="DANGA95">#REF!</definedName>
    <definedName name="DANGA96" localSheetId="0">#REF!</definedName>
    <definedName name="DANGA96">#REF!</definedName>
    <definedName name="DANGA97" localSheetId="0">#REF!</definedName>
    <definedName name="DANGA97">#REF!</definedName>
    <definedName name="DANGA98" localSheetId="0">#REF!</definedName>
    <definedName name="DANGA98">#REF!</definedName>
    <definedName name="DANGA99" localSheetId="0">#REF!</definedName>
    <definedName name="DANGA99">#REF!</definedName>
    <definedName name="DAT">#REF!</definedName>
    <definedName name="DATA" localSheetId="0">#REF!</definedName>
    <definedName name="DATA">#REF!</definedName>
    <definedName name="DATA_CONTROL_SYSTEM">'[62]견적대비 견적서'!#REF!</definedName>
    <definedName name="datab">'[63]1.우편집중내역서'!$A$3:$D$566</definedName>
    <definedName name="_xlnm.Database" localSheetId="0">#REF!</definedName>
    <definedName name="_xlnm.Database">#REF!</definedName>
    <definedName name="Database_MI">#REF!</definedName>
    <definedName name="DATABASE1">#REF!</definedName>
    <definedName name="database2">#REF!</definedName>
    <definedName name="Date_Bidding">#REF!</definedName>
    <definedName name="DC">'[64]LH3 동양시스템'!$J$35</definedName>
    <definedName name="DC.PIPE">#REF!</definedName>
    <definedName name="dcc" localSheetId="14">'관급단가(급속충전기)'!dcc</definedName>
    <definedName name="dcc" localSheetId="13">관급자재!dcc</definedName>
    <definedName name="dcc" localSheetId="15">별도공사비!dcc</definedName>
    <definedName name="dcc" localSheetId="20">#N/A</definedName>
    <definedName name="dcc" localSheetId="0">설계서!dcc</definedName>
    <definedName name="dcc">#N/A</definedName>
    <definedName name="DD">[65]공사원가계산서!#REF!</definedName>
    <definedName name="DDC" localSheetId="14">'관급단가(급속충전기)'!DDC</definedName>
    <definedName name="DDC" localSheetId="13">관급자재!DDC</definedName>
    <definedName name="DDC" localSheetId="15">별도공사비!DDC</definedName>
    <definedName name="DDC" localSheetId="20">#N/A</definedName>
    <definedName name="DDC" localSheetId="0">설계서!DDC</definedName>
    <definedName name="DDC">#N/A</definedName>
    <definedName name="DDD" localSheetId="13" hidden="1">#REF!</definedName>
    <definedName name="DDD" localSheetId="0">#REF!</definedName>
    <definedName name="DDD" hidden="1">#REF!</definedName>
    <definedName name="DDDD" localSheetId="0">#REF!</definedName>
    <definedName name="DDDD">#REF!</definedName>
    <definedName name="ddddd" localSheetId="0" hidden="1">#REF!</definedName>
    <definedName name="ddddd" hidden="1">#REF!</definedName>
    <definedName name="DDDDDDD" localSheetId="14">'관급단가(급속충전기)'!DDDDDDD</definedName>
    <definedName name="DDDDDDD" localSheetId="13">관급자재!DDDDDDD</definedName>
    <definedName name="DDDDDDD" localSheetId="15">별도공사비!DDDDDDD</definedName>
    <definedName name="DDDDDDD" localSheetId="20">#N/A</definedName>
    <definedName name="DDDDDDD" localSheetId="0">설계서!DDDDDDD</definedName>
    <definedName name="DDDDDDD">#N/A</definedName>
    <definedName name="DDDDDDDDDD" localSheetId="0">#REF!</definedName>
    <definedName name="DDDDDDDDDD">#REF!</definedName>
    <definedName name="DDDDDDDDDDDDD">#REF!</definedName>
    <definedName name="DDE" localSheetId="14">'관급단가(급속충전기)'!DDC</definedName>
    <definedName name="DDE" localSheetId="13">관급자재!DDC</definedName>
    <definedName name="DDE" localSheetId="15">별도공사비!DDC</definedName>
    <definedName name="DDE" localSheetId="20">비교젼적서!DDC</definedName>
    <definedName name="DDE" localSheetId="0">설계서!DDC</definedName>
    <definedName name="DDE">[0]!DDC</definedName>
    <definedName name="ddf" localSheetId="14">[0]!xcf</definedName>
    <definedName name="ddf" localSheetId="13">[0]!xcf</definedName>
    <definedName name="ddf" localSheetId="15">[0]!xcf</definedName>
    <definedName name="ddf" localSheetId="20">[0]!xcf</definedName>
    <definedName name="ddf" localSheetId="0">설계서!xcf</definedName>
    <definedName name="ddf">[0]!xcf</definedName>
    <definedName name="DDR">[66]!Macro8</definedName>
    <definedName name="DDS" localSheetId="14">[0]!ㅠㅜㅎ</definedName>
    <definedName name="DDS" localSheetId="13">[0]!ㅠㅜㅎ</definedName>
    <definedName name="DDS" localSheetId="15">[0]!ㅠㅜㅎ</definedName>
    <definedName name="DDS" localSheetId="20">[0]!ㅠㅜㅎ</definedName>
    <definedName name="DDS" localSheetId="0">설계서!ㅠㅜㅎ</definedName>
    <definedName name="DDS">[0]!ㅠㅜㅎ</definedName>
    <definedName name="DDW" localSheetId="14">BlankMacro1</definedName>
    <definedName name="DDW" localSheetId="13">BlankMacro1</definedName>
    <definedName name="DDW" localSheetId="15">BlankMacro1</definedName>
    <definedName name="DDW" localSheetId="20">BlankMacro1</definedName>
    <definedName name="DDW" localSheetId="0">BlankMacro1</definedName>
    <definedName name="DDW">BlankMacro1</definedName>
    <definedName name="de">#REF!</definedName>
    <definedName name="DEMO">#REF!</definedName>
    <definedName name="DF" localSheetId="14" hidden="1">{#N/A,#N/A,FALSE,"현장 NCR 분석";#N/A,#N/A,FALSE,"현장품질감사";#N/A,#N/A,FALSE,"현장품질감사"}</definedName>
    <definedName name="DF" localSheetId="13" hidden="1">{#N/A,#N/A,FALSE,"현장 NCR 분석";#N/A,#N/A,FALSE,"현장품질감사";#N/A,#N/A,FALSE,"현장품질감사"}</definedName>
    <definedName name="DF" localSheetId="15" hidden="1">{#N/A,#N/A,FALSE,"현장 NCR 분석";#N/A,#N/A,FALSE,"현장품질감사";#N/A,#N/A,FALSE,"현장품질감사"}</definedName>
    <definedName name="DF" localSheetId="20" hidden="1">{#N/A,#N/A,FALSE,"현장 NCR 분석";#N/A,#N/A,FALSE,"현장품질감사";#N/A,#N/A,FALSE,"현장품질감사"}</definedName>
    <definedName name="DF" localSheetId="0" hidden="1">{#N/A,#N/A,FALSE,"현장 NCR 분석";#N/A,#N/A,FALSE,"현장품질감사";#N/A,#N/A,FALSE,"현장품질감사"}</definedName>
    <definedName name="DF" hidden="1">{#N/A,#N/A,FALSE,"현장 NCR 분석";#N/A,#N/A,FALSE,"현장품질감사";#N/A,#N/A,FALSE,"현장품질감사"}</definedName>
    <definedName name="DFASDF" localSheetId="14">BlankMacro1</definedName>
    <definedName name="DFASDF" localSheetId="13">BlankMacro1</definedName>
    <definedName name="DFASDF" localSheetId="15">BlankMacro1</definedName>
    <definedName name="DFASDF" localSheetId="20">BlankMacro1</definedName>
    <definedName name="DFASDF" localSheetId="0">BlankMacro1</definedName>
    <definedName name="DFASDF">BlankMacro1</definedName>
    <definedName name="DFASF" localSheetId="14">BlankMacro1</definedName>
    <definedName name="DFASF" localSheetId="13">BlankMacro1</definedName>
    <definedName name="DFASF" localSheetId="15">BlankMacro1</definedName>
    <definedName name="DFASF" localSheetId="20">BlankMacro1</definedName>
    <definedName name="DFASF" localSheetId="0">BlankMacro1</definedName>
    <definedName name="DFASF">BlankMacro1</definedName>
    <definedName name="dfdsgfhgfh" localSheetId="14">BlankMacro1</definedName>
    <definedName name="dfdsgfhgfh" localSheetId="13">BlankMacro1</definedName>
    <definedName name="dfdsgfhgfh" localSheetId="15">BlankMacro1</definedName>
    <definedName name="dfdsgfhgfh" localSheetId="20">BlankMacro1</definedName>
    <definedName name="dfdsgfhgfh" localSheetId="0">BlankMacro1</definedName>
    <definedName name="dfdsgfhgfh">BlankMacro1</definedName>
    <definedName name="dfesdfsdf" localSheetId="14">BlankMacro1</definedName>
    <definedName name="dfesdfsdf" localSheetId="13">BlankMacro1</definedName>
    <definedName name="dfesdfsdf" localSheetId="15">BlankMacro1</definedName>
    <definedName name="dfesdfsdf" localSheetId="20">BlankMacro1</definedName>
    <definedName name="dfesdfsdf" localSheetId="0">BlankMacro1</definedName>
    <definedName name="dfesdfsdf">BlankMacro1</definedName>
    <definedName name="dff" localSheetId="14">BlankMacro1</definedName>
    <definedName name="dff" localSheetId="13">BlankMacro1</definedName>
    <definedName name="dff" localSheetId="15">BlankMacro1</definedName>
    <definedName name="dff" localSheetId="20">BlankMacro1</definedName>
    <definedName name="dff" localSheetId="0">BlankMacro1</definedName>
    <definedName name="dff">BlankMacro1</definedName>
    <definedName name="DFG" localSheetId="0">#REF!,#REF!,#REF!</definedName>
    <definedName name="DFG">#REF!,#REF!,#REF!</definedName>
    <definedName name="dfgas">[67]I一般比!#REF!</definedName>
    <definedName name="dfgdfgdfg" localSheetId="14">BlankMacro1</definedName>
    <definedName name="dfgdfgdfg" localSheetId="13">BlankMacro1</definedName>
    <definedName name="dfgdfgdfg" localSheetId="15">BlankMacro1</definedName>
    <definedName name="dfgdfgdfg" localSheetId="20">BlankMacro1</definedName>
    <definedName name="dfgdfgdfg" localSheetId="0">BlankMacro1</definedName>
    <definedName name="dfgdfgdfg">BlankMacro1</definedName>
    <definedName name="dfgdsfgdfg" localSheetId="14">BlankMacro1</definedName>
    <definedName name="dfgdsfgdfg" localSheetId="13">BlankMacro1</definedName>
    <definedName name="dfgdsfgdfg" localSheetId="15">BlankMacro1</definedName>
    <definedName name="dfgdsfgdfg" localSheetId="20">BlankMacro1</definedName>
    <definedName name="dfgdsfgdfg" localSheetId="0">BlankMacro1</definedName>
    <definedName name="dfgdsfgdfg">BlankMacro1</definedName>
    <definedName name="DFGERGREG" localSheetId="14">BlankMacro1</definedName>
    <definedName name="DFGERGREG" localSheetId="13">BlankMacro1</definedName>
    <definedName name="DFGERGREG" localSheetId="15">BlankMacro1</definedName>
    <definedName name="DFGERGREG" localSheetId="20">BlankMacro1</definedName>
    <definedName name="DFGERGREG" localSheetId="0">BlankMacro1</definedName>
    <definedName name="DFGERGREG">BlankMacro1</definedName>
    <definedName name="DFGG" localSheetId="0">#REF!,#REF!</definedName>
    <definedName name="DFGG">#REF!,#REF!</definedName>
    <definedName name="DFGGDF" localSheetId="14">BlankMacro1</definedName>
    <definedName name="DFGGDF" localSheetId="13">BlankMacro1</definedName>
    <definedName name="DFGGDF" localSheetId="15">BlankMacro1</definedName>
    <definedName name="DFGGDF" localSheetId="20">BlankMacro1</definedName>
    <definedName name="DFGGDF" localSheetId="0">BlankMacro1</definedName>
    <definedName name="DFGGDF">BlankMacro1</definedName>
    <definedName name="dfghgds">[68]I一般比!#REF!</definedName>
    <definedName name="dfghr" localSheetId="14">BlankMacro1</definedName>
    <definedName name="dfghr" localSheetId="13">BlankMacro1</definedName>
    <definedName name="dfghr" localSheetId="15">BlankMacro1</definedName>
    <definedName name="dfghr" localSheetId="20">BlankMacro1</definedName>
    <definedName name="dfghr" localSheetId="0">BlankMacro1</definedName>
    <definedName name="dfghr">BlankMacro1</definedName>
    <definedName name="DFGSD" localSheetId="14">BlankMacro1</definedName>
    <definedName name="DFGSD" localSheetId="13">BlankMacro1</definedName>
    <definedName name="DFGSD" localSheetId="15">BlankMacro1</definedName>
    <definedName name="DFGSD" localSheetId="20">BlankMacro1</definedName>
    <definedName name="DFGSD" localSheetId="0">BlankMacro1</definedName>
    <definedName name="DFGSD">BlankMacro1</definedName>
    <definedName name="DFGWEAG" localSheetId="14">BlankMacro1</definedName>
    <definedName name="DFGWEAG" localSheetId="13">BlankMacro1</definedName>
    <definedName name="DFGWEAG" localSheetId="15">BlankMacro1</definedName>
    <definedName name="DFGWEAG" localSheetId="20">BlankMacro1</definedName>
    <definedName name="DFGWEAG" localSheetId="0">BlankMacro1</definedName>
    <definedName name="DFGWEAG">BlankMacro1</definedName>
    <definedName name="dfhao">#REF!</definedName>
    <definedName name="DFHB">[44]특별교실!Macro9</definedName>
    <definedName name="dfhd">'[69]설직재-1'!#REF!</definedName>
    <definedName name="dfhgd">'[70]N賃率-職'!#REF!</definedName>
    <definedName name="dfjalk">#REF!</definedName>
    <definedName name="DFJKSLAEO">#REF!</definedName>
    <definedName name="DFR" localSheetId="0">#REF!,#REF!</definedName>
    <definedName name="DFR">#REF!,#REF!</definedName>
    <definedName name="DFRGS">#N/A</definedName>
    <definedName name="DFS">#REF!</definedName>
    <definedName name="DFSAFG" localSheetId="14">'관급단가(급속충전기)'!DFSAFG</definedName>
    <definedName name="DFSAFG" localSheetId="13">관급자재!DFSAFG</definedName>
    <definedName name="DFSAFG" localSheetId="15">별도공사비!DFSAFG</definedName>
    <definedName name="DFSAFG" localSheetId="20">#N/A</definedName>
    <definedName name="DFSAFG" localSheetId="0">설계서!DFSAFG</definedName>
    <definedName name="DFSAFG">#N/A</definedName>
    <definedName name="dfsdf" localSheetId="14">BlankMacro1</definedName>
    <definedName name="dfsdf" localSheetId="13">BlankMacro1</definedName>
    <definedName name="dfsdf" localSheetId="15">BlankMacro1</definedName>
    <definedName name="dfsdf" localSheetId="20">BlankMacro1</definedName>
    <definedName name="dfsdf" localSheetId="0">BlankMacro1</definedName>
    <definedName name="dfsdf">BlankMacro1</definedName>
    <definedName name="dfsgas">'[59]N賃率-職'!#REF!</definedName>
    <definedName name="dfshdt">#REF!</definedName>
    <definedName name="dfshrtsh">[71]I一般比!#REF!</definedName>
    <definedName name="dfshsdh">'[72]설직재-1'!#REF!</definedName>
    <definedName name="DFVGD" localSheetId="14">[0]!MMM</definedName>
    <definedName name="DFVGD" localSheetId="13">[0]!MMM</definedName>
    <definedName name="DFVGD" localSheetId="15">[0]!MMM</definedName>
    <definedName name="DFVGD" localSheetId="20">[0]!MMM</definedName>
    <definedName name="DFVGD" localSheetId="0">설계서!MMM</definedName>
    <definedName name="DFVGD">[0]!MMM</definedName>
    <definedName name="dg">[73]제직재!#REF!</definedName>
    <definedName name="dgdsfdg">#REF!</definedName>
    <definedName name="DGF">#REF!</definedName>
    <definedName name="DGFD" localSheetId="0">#REF!</definedName>
    <definedName name="DGFD">#REF!</definedName>
    <definedName name="dgfdgdf">[74]J直材4!$F$5:$G$5</definedName>
    <definedName name="dgfsgfs">'[52]설직재-1'!#REF!</definedName>
    <definedName name="dgh" localSheetId="14">'관급단가(급속충전기)'!dgh</definedName>
    <definedName name="dgh" localSheetId="13">관급자재!dgh</definedName>
    <definedName name="dgh" localSheetId="15">별도공사비!dgh</definedName>
    <definedName name="dgh" localSheetId="20">#N/A</definedName>
    <definedName name="dgh" localSheetId="0">설계서!dgh</definedName>
    <definedName name="dgh">#N/A</definedName>
    <definedName name="DGRT" localSheetId="14">'관급단가(급속충전기)'!DGRT</definedName>
    <definedName name="DGRT" localSheetId="13">관급자재!DGRT</definedName>
    <definedName name="DGRT" localSheetId="15">별도공사비!DGRT</definedName>
    <definedName name="DGRT" localSheetId="20">#N/A</definedName>
    <definedName name="DGRT" localSheetId="0">설계서!DGRT</definedName>
    <definedName name="DGRT">#N/A</definedName>
    <definedName name="dgsd">#REF!</definedName>
    <definedName name="DGV" localSheetId="14">[0]!vnb</definedName>
    <definedName name="DGV" localSheetId="13">[0]!vnb</definedName>
    <definedName name="DGV" localSheetId="15">[0]!vnb</definedName>
    <definedName name="DGV" localSheetId="20">[0]!vnb</definedName>
    <definedName name="DGV" localSheetId="0">설계서!vnb</definedName>
    <definedName name="DGV">[0]!vnb</definedName>
    <definedName name="DGVAFD" localSheetId="14">[0]!REGSVTEB</definedName>
    <definedName name="DGVAFD" localSheetId="13">[0]!REGSVTEB</definedName>
    <definedName name="DGVAFD" localSheetId="15">[0]!REGSVTEB</definedName>
    <definedName name="DGVAFD" localSheetId="20">[0]!REGSVTEB</definedName>
    <definedName name="DGVAFD" localSheetId="0">설계서!REGSVTEB</definedName>
    <definedName name="DGVAFD">[0]!REGSVTEB</definedName>
    <definedName name="dhfsz">'[75]20관리비율'!$A$1:$D$25</definedName>
    <definedName name="dhshs">#REF!</definedName>
    <definedName name="DIA" localSheetId="0">#REF!</definedName>
    <definedName name="DIA">#REF!</definedName>
    <definedName name="DISTANCE">#REF!</definedName>
    <definedName name="DJAJSL" localSheetId="0">#REF!,#REF!</definedName>
    <definedName name="DJAJSL">#REF!,#REF!</definedName>
    <definedName name="djfhka">#REF!</definedName>
    <definedName name="DJHFJ">#REF!</definedName>
    <definedName name="djhfs">#REF!</definedName>
    <definedName name="DJKC" localSheetId="0">#REF!,#REF!</definedName>
    <definedName name="DJKC">#REF!,#REF!</definedName>
    <definedName name="DJKFJ">#REF!</definedName>
    <definedName name="djkfslkjapoapei93">#REF!</definedName>
    <definedName name="DJKNHVF" localSheetId="14">[0]!MATRO</definedName>
    <definedName name="DJKNHVF" localSheetId="13">[0]!MATRO</definedName>
    <definedName name="DJKNHVF" localSheetId="15">[0]!MATRO</definedName>
    <definedName name="DJKNHVF" localSheetId="20">[0]!MATRO</definedName>
    <definedName name="DJKNHVF" localSheetId="0">설계서!MATRO</definedName>
    <definedName name="DJKNHVF">[0]!MATRO</definedName>
    <definedName name="DKD" localSheetId="14">BlankMacro1</definedName>
    <definedName name="DKD" localSheetId="13">BlankMacro1</definedName>
    <definedName name="DKD" localSheetId="15">BlankMacro1</definedName>
    <definedName name="DKD" localSheetId="20">BlankMacro1</definedName>
    <definedName name="DKD" localSheetId="0">BlankMacro1</definedName>
    <definedName name="DKD">BlankMacro1</definedName>
    <definedName name="DKDK">[76]수량산출!#REF!</definedName>
    <definedName name="DKE" localSheetId="14">BlankMacro1</definedName>
    <definedName name="DKE" localSheetId="13">BlankMacro1</definedName>
    <definedName name="DKE" localSheetId="15">BlankMacro1</definedName>
    <definedName name="DKE" localSheetId="20">BlankMacro1</definedName>
    <definedName name="DKE" localSheetId="0">BlankMacro1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d">[77]내역서!#REF!</definedName>
    <definedName name="dlf">[78]일위대가!#REF!</definedName>
    <definedName name="DLFDML12" localSheetId="14">BlankMacro1</definedName>
    <definedName name="DLFDML12" localSheetId="13">BlankMacro1</definedName>
    <definedName name="DLFDML12" localSheetId="15">BlankMacro1</definedName>
    <definedName name="DLFDML12" localSheetId="20">BlankMacro1</definedName>
    <definedName name="DLFDML12">BlankMacro1</definedName>
    <definedName name="dlkfjls">#REF!</definedName>
    <definedName name="DLKJDAOJD">[79]신우!#REF!</definedName>
    <definedName name="DMZ" localSheetId="0">#REF!,#REF!</definedName>
    <definedName name="DMZ">#REF!,#REF!</definedName>
    <definedName name="dnddddd" localSheetId="0">#REF!</definedName>
    <definedName name="dnddddd">#REF!</definedName>
    <definedName name="DNH" localSheetId="14">[0]!EGERG</definedName>
    <definedName name="DNH" localSheetId="13">[0]!EGERG</definedName>
    <definedName name="DNH" localSheetId="15">[0]!EGERG</definedName>
    <definedName name="DNH" localSheetId="20">[0]!EGERG</definedName>
    <definedName name="DNH" localSheetId="0">설계서!EGERG</definedName>
    <definedName name="DNH">[0]!EGERG</definedName>
    <definedName name="DNS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RO" localSheetId="0">#REF!,#REF!</definedName>
    <definedName name="DORO">#REF!,#REF!</definedName>
    <definedName name="DRDRSSF" localSheetId="14">[0]!NBBV</definedName>
    <definedName name="DRDRSSF" localSheetId="13">[0]!NBBV</definedName>
    <definedName name="DRDRSSF" localSheetId="15">[0]!NBBV</definedName>
    <definedName name="DRDRSSF" localSheetId="20">[0]!NBBV</definedName>
    <definedName name="DRDRSSF" localSheetId="0">설계서!NBBV</definedName>
    <definedName name="DRDRSSF">[0]!NBBV</definedName>
    <definedName name="DRIVE" localSheetId="0">#REF!</definedName>
    <definedName name="DRIVE">#REF!</definedName>
    <definedName name="DROW">#N/A</definedName>
    <definedName name="drsg" localSheetId="0">#REF!</definedName>
    <definedName name="drsg">#REF!</definedName>
    <definedName name="drt">[44]!Macro14</definedName>
    <definedName name="DS" localSheetId="14">BlankMacro1</definedName>
    <definedName name="DS" localSheetId="13">BlankMacro1</definedName>
    <definedName name="DS" localSheetId="15">BlankMacro1</definedName>
    <definedName name="DS" localSheetId="20">BlankMacro1</definedName>
    <definedName name="DS" localSheetId="0">BlankMacro1</definedName>
    <definedName name="DS">BlankMacro1</definedName>
    <definedName name="dsa" localSheetId="14">BlankMacro1</definedName>
    <definedName name="dsa" localSheetId="13">BlankMacro1</definedName>
    <definedName name="dsa" localSheetId="15">BlankMacro1</definedName>
    <definedName name="dsa" localSheetId="20">BlankMacro1</definedName>
    <definedName name="dsa" localSheetId="0">BlankMacro1</definedName>
    <definedName name="dsa">BlankMacro1</definedName>
    <definedName name="DSAF">#N/A</definedName>
    <definedName name="dsaghh">#REF!</definedName>
    <definedName name="dsargda">#REF!</definedName>
    <definedName name="DSC" localSheetId="14">[0]!NND</definedName>
    <definedName name="DSC" localSheetId="13">[0]!NND</definedName>
    <definedName name="DSC" localSheetId="15">[0]!NND</definedName>
    <definedName name="DSC" localSheetId="20">[0]!NND</definedName>
    <definedName name="DSC" localSheetId="0">설계서!NND</definedName>
    <definedName name="DSC">[0]!NND</definedName>
    <definedName name="DSD">#N/A</definedName>
    <definedName name="DSF" localSheetId="14">BlankMacro1</definedName>
    <definedName name="DSF" localSheetId="13">BlankMacro1</definedName>
    <definedName name="DSF" localSheetId="15">BlankMacro1</definedName>
    <definedName name="DSF" localSheetId="20">BlankMacro1</definedName>
    <definedName name="DSF" localSheetId="0">BlankMacro1</definedName>
    <definedName name="DSF">BlankMacro1</definedName>
    <definedName name="dsfaa" localSheetId="14">BlankMacro1</definedName>
    <definedName name="dsfaa" localSheetId="13">BlankMacro1</definedName>
    <definedName name="dsfaa" localSheetId="15">BlankMacro1</definedName>
    <definedName name="dsfaa" localSheetId="20">BlankMacro1</definedName>
    <definedName name="dsfaa" localSheetId="0">BlankMacro1</definedName>
    <definedName name="dsfaa">BlankMacro1</definedName>
    <definedName name="DSFAESF" localSheetId="14">BlankMacro1</definedName>
    <definedName name="DSFAESF" localSheetId="13">BlankMacro1</definedName>
    <definedName name="DSFAESF" localSheetId="15">BlankMacro1</definedName>
    <definedName name="DSFAESF" localSheetId="20">BlankMacro1</definedName>
    <definedName name="DSFAESF" localSheetId="0">BlankMacro1</definedName>
    <definedName name="DSFAESF">BlankMacro1</definedName>
    <definedName name="dsfasddsf" localSheetId="14">BlankMacro1</definedName>
    <definedName name="dsfasddsf" localSheetId="13">BlankMacro1</definedName>
    <definedName name="dsfasddsf" localSheetId="15">BlankMacro1</definedName>
    <definedName name="dsfasddsf" localSheetId="20">BlankMacro1</definedName>
    <definedName name="dsfasddsf" localSheetId="0">BlankMacro1</definedName>
    <definedName name="dsfasddsf">BlankMacro1</definedName>
    <definedName name="DSFC" localSheetId="14">[0]!NNF</definedName>
    <definedName name="DSFC" localSheetId="13">[0]!NNF</definedName>
    <definedName name="DSFC" localSheetId="15">[0]!NNF</definedName>
    <definedName name="DSFC" localSheetId="20">[0]!NNF</definedName>
    <definedName name="DSFC" localSheetId="0">설계서!NNF</definedName>
    <definedName name="DSFC">[0]!NNF</definedName>
    <definedName name="DSFD" localSheetId="14">[0]!SSX</definedName>
    <definedName name="DSFD" localSheetId="13">[0]!SSX</definedName>
    <definedName name="DSFD" localSheetId="15">[0]!SSX</definedName>
    <definedName name="DSFD" localSheetId="20">[0]!SSX</definedName>
    <definedName name="DSFD" localSheetId="0">설계서!SSX</definedName>
    <definedName name="DSFD">[0]!SSX</definedName>
    <definedName name="dsfdgs">'[80]N賃率-職'!#REF!</definedName>
    <definedName name="dsfds" localSheetId="14">BlankMacro1</definedName>
    <definedName name="dsfds" localSheetId="13">BlankMacro1</definedName>
    <definedName name="dsfds" localSheetId="15">BlankMacro1</definedName>
    <definedName name="dsfds" localSheetId="20">BlankMacro1</definedName>
    <definedName name="dsfds" localSheetId="0">BlankMacro1</definedName>
    <definedName name="dsfds">BlankMacro1</definedName>
    <definedName name="dsfew" localSheetId="14">BlankMacro1</definedName>
    <definedName name="dsfew" localSheetId="13">BlankMacro1</definedName>
    <definedName name="dsfew" localSheetId="15">BlankMacro1</definedName>
    <definedName name="dsfew" localSheetId="20">BlankMacro1</definedName>
    <definedName name="dsfew" localSheetId="0">BlankMacro1</definedName>
    <definedName name="dsfew">BlankMacro1</definedName>
    <definedName name="dsfgs">[81]직재!#REF!</definedName>
    <definedName name="dsfsdf" localSheetId="14">BlankMacro1</definedName>
    <definedName name="dsfsdf" localSheetId="13">BlankMacro1</definedName>
    <definedName name="dsfsdf" localSheetId="15">BlankMacro1</definedName>
    <definedName name="dsfsdf" localSheetId="20">BlankMacro1</definedName>
    <definedName name="dsfsdf" localSheetId="0">BlankMacro1</definedName>
    <definedName name="dsfsdf">BlankMacro1</definedName>
    <definedName name="dsfwsdf" localSheetId="14">BlankMacro1</definedName>
    <definedName name="dsfwsdf" localSheetId="13">BlankMacro1</definedName>
    <definedName name="dsfwsdf" localSheetId="15">BlankMacro1</definedName>
    <definedName name="dsfwsdf" localSheetId="20">BlankMacro1</definedName>
    <definedName name="dsfwsdf" localSheetId="0">BlankMacro1</definedName>
    <definedName name="dsfwsdf">BlankMacro1</definedName>
    <definedName name="dsgfdf">'[82]N賃率-職'!#REF!</definedName>
    <definedName name="dsgfhs">'[52]설직재-1'!#REF!</definedName>
    <definedName name="dsgsfd">'[83]20관리비율'!$A$1:$D$25</definedName>
    <definedName name="dshdfs">[84]일위!#REF!</definedName>
    <definedName name="dshds">'[85]제-노임'!#REF!</definedName>
    <definedName name="DSKFJL">#REF!</definedName>
    <definedName name="DSS" localSheetId="14">[0]!MATRO</definedName>
    <definedName name="DSS" localSheetId="13">[0]!MATRO</definedName>
    <definedName name="DSS" localSheetId="15">[0]!MATRO</definedName>
    <definedName name="DSS" localSheetId="20">[0]!MATRO</definedName>
    <definedName name="DSS" localSheetId="0">설계서!MATRO</definedName>
    <definedName name="DSS">[0]!MATRO</definedName>
    <definedName name="dsv" localSheetId="14">[0]!jyt</definedName>
    <definedName name="dsv" localSheetId="13">[0]!jyt</definedName>
    <definedName name="dsv" localSheetId="15">[0]!jyt</definedName>
    <definedName name="dsv" localSheetId="20">[0]!jyt</definedName>
    <definedName name="dsv" localSheetId="0">설계서!jyt</definedName>
    <definedName name="dsv">[0]!jyt</definedName>
    <definedName name="DT">'[86]인건-측정'!#REF!</definedName>
    <definedName name="DUCT_GONG">#REF!</definedName>
    <definedName name="DVGDFS" localSheetId="14">[0]!FFC</definedName>
    <definedName name="DVGDFS" localSheetId="13">[0]!FFC</definedName>
    <definedName name="DVGDFS" localSheetId="15">[0]!FFC</definedName>
    <definedName name="DVGDFS" localSheetId="20">[0]!FFC</definedName>
    <definedName name="DVGDFS" localSheetId="0">설계서!FFC</definedName>
    <definedName name="DVGDFS">[0]!FFC</definedName>
    <definedName name="DVZZ" localSheetId="14">'관급단가(급속충전기)'!DFSAFG</definedName>
    <definedName name="DVZZ" localSheetId="13">관급자재!DFSAFG</definedName>
    <definedName name="DVZZ" localSheetId="15">별도공사비!DFSAFG</definedName>
    <definedName name="DVZZ" localSheetId="20">비교젼적서!DFSAFG</definedName>
    <definedName name="DVZZ" localSheetId="0">설계서!DFSAFG</definedName>
    <definedName name="DVZZ">[0]!DFSAFG</definedName>
    <definedName name="DWD" localSheetId="14" hidden="1">{#N/A,#N/A,FALSE,"전력간선"}</definedName>
    <definedName name="DWD" localSheetId="13" hidden="1">{#N/A,#N/A,FALSE,"전력간선"}</definedName>
    <definedName name="DWD" localSheetId="15" hidden="1">{#N/A,#N/A,FALSE,"전력간선"}</definedName>
    <definedName name="DWD" localSheetId="20" hidden="1">{#N/A,#N/A,FALSE,"전력간선"}</definedName>
    <definedName name="DWD" localSheetId="0" hidden="1">{#N/A,#N/A,FALSE,"전력간선"}</definedName>
    <definedName name="DWD" hidden="1">{#N/A,#N/A,FALSE,"전력간선"}</definedName>
    <definedName name="DWS" localSheetId="14">BlankMacro1</definedName>
    <definedName name="DWS" localSheetId="13">BlankMacro1</definedName>
    <definedName name="DWS" localSheetId="15">BlankMacro1</definedName>
    <definedName name="DWS" localSheetId="20">BlankMacro1</definedName>
    <definedName name="DWS" localSheetId="0">BlankMacro1</definedName>
    <definedName name="DWS">BlankMacro1</definedName>
    <definedName name="dx" localSheetId="14">'관급단가(급속충전기)'!dx</definedName>
    <definedName name="dx" localSheetId="13">관급자재!dx</definedName>
    <definedName name="dx" localSheetId="15">별도공사비!dx</definedName>
    <definedName name="dx" localSheetId="20">#N/A</definedName>
    <definedName name="dx" localSheetId="0">설계서!dx</definedName>
    <definedName name="dx">#N/A</definedName>
    <definedName name="dxbdrge">[87]일위!#REF!</definedName>
    <definedName name="dy">#N/A</definedName>
    <definedName name="DZGD" localSheetId="14">[0]!NHGF</definedName>
    <definedName name="DZGD" localSheetId="13">[0]!NHGF</definedName>
    <definedName name="DZGD" localSheetId="15">[0]!NHGF</definedName>
    <definedName name="DZGD" localSheetId="20">[0]!NHGF</definedName>
    <definedName name="DZGD" localSheetId="0">설계서!NHGF</definedName>
    <definedName name="DZGD">[0]!NHGF</definedName>
    <definedName name="E">[61]내역서!#REF!</definedName>
    <definedName name="E_IV">#REF!</definedName>
    <definedName name="E10M" localSheetId="0">#REF!</definedName>
    <definedName name="E10M">#REF!</definedName>
    <definedName name="E10P" localSheetId="0">#REF!</definedName>
    <definedName name="E10P">#REF!</definedName>
    <definedName name="E11M" localSheetId="0">#REF!</definedName>
    <definedName name="E11M">#REF!</definedName>
    <definedName name="E11P" localSheetId="0">#REF!</definedName>
    <definedName name="E11P">#REF!</definedName>
    <definedName name="E12M" localSheetId="0">#REF!</definedName>
    <definedName name="E12M">#REF!</definedName>
    <definedName name="E12P" localSheetId="0">#REF!</definedName>
    <definedName name="E12P">#REF!</definedName>
    <definedName name="E13M" localSheetId="0">#REF!</definedName>
    <definedName name="E13M">#REF!</definedName>
    <definedName name="E13P" localSheetId="0">#REF!</definedName>
    <definedName name="E13P">#REF!</definedName>
    <definedName name="E14M" localSheetId="0">#REF!</definedName>
    <definedName name="E14M">#REF!</definedName>
    <definedName name="E14P" localSheetId="0">#REF!</definedName>
    <definedName name="E14P">#REF!</definedName>
    <definedName name="E14S1">[88]Sheet1!$E$14</definedName>
    <definedName name="E15M" localSheetId="0">#REF!</definedName>
    <definedName name="E15M">#REF!</definedName>
    <definedName name="E15P" localSheetId="0">#REF!</definedName>
    <definedName name="E15P">#REF!</definedName>
    <definedName name="E16M" localSheetId="0">#REF!</definedName>
    <definedName name="E16M">#REF!</definedName>
    <definedName name="E16P" localSheetId="0">#REF!</definedName>
    <definedName name="E16P">#REF!</definedName>
    <definedName name="E17M" localSheetId="0">#REF!</definedName>
    <definedName name="E17M">#REF!</definedName>
    <definedName name="E17P" localSheetId="0">#REF!</definedName>
    <definedName name="E17P">#REF!</definedName>
    <definedName name="E18M" localSheetId="0">#REF!</definedName>
    <definedName name="E18M">#REF!</definedName>
    <definedName name="E18P" localSheetId="0">#REF!</definedName>
    <definedName name="E18P">#REF!</definedName>
    <definedName name="E19M" localSheetId="0">#REF!</definedName>
    <definedName name="E19M">#REF!</definedName>
    <definedName name="E19P" localSheetId="0">#REF!</definedName>
    <definedName name="E19P">#REF!</definedName>
    <definedName name="E1E" localSheetId="0">#REF!</definedName>
    <definedName name="E1E">#REF!</definedName>
    <definedName name="E1M" localSheetId="0">#REF!</definedName>
    <definedName name="E1M">#REF!</definedName>
    <definedName name="E1P" localSheetId="0">#REF!</definedName>
    <definedName name="E1P">#REF!</definedName>
    <definedName name="E20M" localSheetId="0">#REF!</definedName>
    <definedName name="E20M">#REF!</definedName>
    <definedName name="E20P" localSheetId="0">#REF!</definedName>
    <definedName name="E20P">#REF!</definedName>
    <definedName name="E21M" localSheetId="0">#REF!</definedName>
    <definedName name="E21M">#REF!</definedName>
    <definedName name="E21P" localSheetId="0">#REF!</definedName>
    <definedName name="E21P">#REF!</definedName>
    <definedName name="E22M" localSheetId="0">#REF!</definedName>
    <definedName name="E22M">#REF!</definedName>
    <definedName name="E22P" localSheetId="0">#REF!</definedName>
    <definedName name="E22P">#REF!</definedName>
    <definedName name="E23M" localSheetId="0">#REF!</definedName>
    <definedName name="E23M">#REF!</definedName>
    <definedName name="E23P" localSheetId="0">#REF!</definedName>
    <definedName name="E23P">#REF!</definedName>
    <definedName name="E24M" localSheetId="0">#REF!</definedName>
    <definedName name="E24M">#REF!</definedName>
    <definedName name="E24P" localSheetId="0">#REF!</definedName>
    <definedName name="E24P">#REF!</definedName>
    <definedName name="E25M" localSheetId="0">#REF!</definedName>
    <definedName name="E25M">#REF!</definedName>
    <definedName name="E25P" localSheetId="0">#REF!</definedName>
    <definedName name="E25P">#REF!</definedName>
    <definedName name="E26E" localSheetId="0">#REF!</definedName>
    <definedName name="E26E">#REF!</definedName>
    <definedName name="E26M" localSheetId="0">#REF!</definedName>
    <definedName name="E26M">#REF!</definedName>
    <definedName name="E26P" localSheetId="0">#REF!</definedName>
    <definedName name="E26P">#REF!</definedName>
    <definedName name="E27E" localSheetId="0">#REF!</definedName>
    <definedName name="E27E">#REF!</definedName>
    <definedName name="E27M" localSheetId="0">#REF!</definedName>
    <definedName name="E27M">#REF!</definedName>
    <definedName name="E27P" localSheetId="0">#REF!</definedName>
    <definedName name="E27P">#REF!</definedName>
    <definedName name="E28E" localSheetId="0">#REF!</definedName>
    <definedName name="E28E">#REF!</definedName>
    <definedName name="E28M" localSheetId="0">#REF!</definedName>
    <definedName name="E28M">#REF!</definedName>
    <definedName name="E28P" localSheetId="0">#REF!</definedName>
    <definedName name="E28P">#REF!</definedName>
    <definedName name="E29M" localSheetId="0">#REF!</definedName>
    <definedName name="E29M">#REF!</definedName>
    <definedName name="E29P" localSheetId="0">#REF!</definedName>
    <definedName name="E29P">#REF!</definedName>
    <definedName name="E2E" localSheetId="0">#REF!</definedName>
    <definedName name="E2E">#REF!</definedName>
    <definedName name="E2M" localSheetId="0">#REF!</definedName>
    <definedName name="E2M">#REF!</definedName>
    <definedName name="E2P" localSheetId="0">#REF!</definedName>
    <definedName name="E2P">#REF!</definedName>
    <definedName name="E30M" localSheetId="0">#REF!</definedName>
    <definedName name="E30M">#REF!</definedName>
    <definedName name="E30P" localSheetId="0">#REF!</definedName>
    <definedName name="E30P">#REF!</definedName>
    <definedName name="E31E" localSheetId="0">#REF!</definedName>
    <definedName name="E31E">#REF!</definedName>
    <definedName name="E31M" localSheetId="0">#REF!</definedName>
    <definedName name="E31M">#REF!</definedName>
    <definedName name="E31P" localSheetId="0">#REF!</definedName>
    <definedName name="E31P">#REF!</definedName>
    <definedName name="E32E" localSheetId="0">#REF!</definedName>
    <definedName name="E32E">#REF!</definedName>
    <definedName name="E32M" localSheetId="0">#REF!</definedName>
    <definedName name="E32M">#REF!</definedName>
    <definedName name="E32P" localSheetId="0">#REF!</definedName>
    <definedName name="E32P">#REF!</definedName>
    <definedName name="E33E" localSheetId="0">#REF!</definedName>
    <definedName name="E33E">#REF!</definedName>
    <definedName name="E33M" localSheetId="0">#REF!</definedName>
    <definedName name="E33M">#REF!</definedName>
    <definedName name="E33P" localSheetId="0">#REF!</definedName>
    <definedName name="E33P">#REF!</definedName>
    <definedName name="E34E" localSheetId="0">#REF!</definedName>
    <definedName name="E34E">#REF!</definedName>
    <definedName name="E34M" localSheetId="0">#REF!</definedName>
    <definedName name="E34M">#REF!</definedName>
    <definedName name="E34P" localSheetId="0">#REF!</definedName>
    <definedName name="E34P">#REF!</definedName>
    <definedName name="E35M" localSheetId="0">#REF!</definedName>
    <definedName name="E35M">#REF!</definedName>
    <definedName name="E35P" localSheetId="0">#REF!</definedName>
    <definedName name="E35P">#REF!</definedName>
    <definedName name="E36M" localSheetId="0">#REF!</definedName>
    <definedName name="E36M">#REF!</definedName>
    <definedName name="E36P" localSheetId="0">#REF!</definedName>
    <definedName name="E36P">#REF!</definedName>
    <definedName name="E37M" localSheetId="0">#REF!</definedName>
    <definedName name="E37M">#REF!</definedName>
    <definedName name="E37P" localSheetId="0">#REF!</definedName>
    <definedName name="E37P">#REF!</definedName>
    <definedName name="E38M" localSheetId="0">#REF!</definedName>
    <definedName name="E38M">#REF!</definedName>
    <definedName name="E38P" localSheetId="0">#REF!</definedName>
    <definedName name="E38P">#REF!</definedName>
    <definedName name="E39M" localSheetId="0">#REF!</definedName>
    <definedName name="E39M">#REF!</definedName>
    <definedName name="E39P" localSheetId="0">#REF!</definedName>
    <definedName name="E39P">#REF!</definedName>
    <definedName name="E3P" localSheetId="0">#REF!</definedName>
    <definedName name="E3P">#REF!</definedName>
    <definedName name="E40M" localSheetId="0">#REF!</definedName>
    <definedName name="E40M">#REF!</definedName>
    <definedName name="E40P" localSheetId="0">#REF!</definedName>
    <definedName name="E40P">#REF!</definedName>
    <definedName name="E41M" localSheetId="0">#REF!</definedName>
    <definedName name="E41M">#REF!</definedName>
    <definedName name="E41P" localSheetId="0">#REF!</definedName>
    <definedName name="E41P">#REF!</definedName>
    <definedName name="E42M" localSheetId="0">#REF!</definedName>
    <definedName name="E42M">#REF!</definedName>
    <definedName name="E42P" localSheetId="0">#REF!</definedName>
    <definedName name="E42P">#REF!</definedName>
    <definedName name="E43M" localSheetId="0">#REF!</definedName>
    <definedName name="E43M">#REF!</definedName>
    <definedName name="E43P" localSheetId="0">#REF!</definedName>
    <definedName name="E43P">#REF!</definedName>
    <definedName name="E44M" localSheetId="0">#REF!</definedName>
    <definedName name="E44M">#REF!</definedName>
    <definedName name="E44P" localSheetId="0">#REF!</definedName>
    <definedName name="E44P">#REF!</definedName>
    <definedName name="E45M" localSheetId="0">#REF!</definedName>
    <definedName name="E45M">#REF!</definedName>
    <definedName name="E45P" localSheetId="0">#REF!</definedName>
    <definedName name="E45P">#REF!</definedName>
    <definedName name="E46M" localSheetId="0">#REF!</definedName>
    <definedName name="E46M">#REF!</definedName>
    <definedName name="E46P" localSheetId="0">#REF!</definedName>
    <definedName name="E46P">#REF!</definedName>
    <definedName name="E47M" localSheetId="0">#REF!</definedName>
    <definedName name="E47M">#REF!</definedName>
    <definedName name="E47P" localSheetId="0">#REF!</definedName>
    <definedName name="E47P">#REF!</definedName>
    <definedName name="E48M" localSheetId="0">#REF!</definedName>
    <definedName name="E48M">#REF!</definedName>
    <definedName name="E48P" localSheetId="0">#REF!</definedName>
    <definedName name="E48P">#REF!</definedName>
    <definedName name="E49M" localSheetId="0">#REF!</definedName>
    <definedName name="E49M">#REF!</definedName>
    <definedName name="E49P" localSheetId="0">#REF!</definedName>
    <definedName name="E49P">#REF!</definedName>
    <definedName name="E4M" localSheetId="0">#REF!</definedName>
    <definedName name="E4M">#REF!</definedName>
    <definedName name="E4P" localSheetId="0">#REF!</definedName>
    <definedName name="E4P">#REF!</definedName>
    <definedName name="E50M" localSheetId="0">#REF!</definedName>
    <definedName name="E50M">#REF!</definedName>
    <definedName name="E50P" localSheetId="0">#REF!</definedName>
    <definedName name="E50P">#REF!</definedName>
    <definedName name="E51E" localSheetId="0">#REF!</definedName>
    <definedName name="E51E">#REF!</definedName>
    <definedName name="E52M" localSheetId="0">#REF!</definedName>
    <definedName name="E52M">#REF!</definedName>
    <definedName name="E52P" localSheetId="0">#REF!</definedName>
    <definedName name="E52P">#REF!</definedName>
    <definedName name="E53M" localSheetId="0">#REF!</definedName>
    <definedName name="E53M">#REF!</definedName>
    <definedName name="E53P" localSheetId="0">#REF!</definedName>
    <definedName name="E53P">#REF!</definedName>
    <definedName name="E54M" localSheetId="0">#REF!</definedName>
    <definedName name="E54M">#REF!</definedName>
    <definedName name="E54P" localSheetId="0">#REF!</definedName>
    <definedName name="E54P">#REF!</definedName>
    <definedName name="E55M" localSheetId="0">#REF!</definedName>
    <definedName name="E55M">#REF!</definedName>
    <definedName name="E55P" localSheetId="0">#REF!</definedName>
    <definedName name="E55P">#REF!</definedName>
    <definedName name="E56M" localSheetId="0">#REF!</definedName>
    <definedName name="E56M">#REF!</definedName>
    <definedName name="E56P" localSheetId="0">#REF!</definedName>
    <definedName name="E56P">#REF!</definedName>
    <definedName name="E57M" localSheetId="0">#REF!</definedName>
    <definedName name="E57M">#REF!</definedName>
    <definedName name="E57P" localSheetId="0">#REF!</definedName>
    <definedName name="E57P">#REF!</definedName>
    <definedName name="E58M" localSheetId="0">#REF!</definedName>
    <definedName name="E58M">#REF!</definedName>
    <definedName name="E58P" localSheetId="0">#REF!</definedName>
    <definedName name="E58P">#REF!</definedName>
    <definedName name="E59M" localSheetId="0">#REF!</definedName>
    <definedName name="E59M">#REF!</definedName>
    <definedName name="E59P" localSheetId="0">#REF!</definedName>
    <definedName name="E59P">#REF!</definedName>
    <definedName name="E5M" localSheetId="0">#REF!</definedName>
    <definedName name="E5M">#REF!</definedName>
    <definedName name="E5P" localSheetId="0">#REF!</definedName>
    <definedName name="E5P">#REF!</definedName>
    <definedName name="E5S1">[88]Sheet1!$E$5</definedName>
    <definedName name="E60M" localSheetId="0">#REF!</definedName>
    <definedName name="E60M">#REF!</definedName>
    <definedName name="E60P" localSheetId="0">#REF!</definedName>
    <definedName name="E60P">#REF!</definedName>
    <definedName name="E61M" localSheetId="0">#REF!</definedName>
    <definedName name="E61M">#REF!</definedName>
    <definedName name="E61P" localSheetId="0">#REF!</definedName>
    <definedName name="E61P">#REF!</definedName>
    <definedName name="E62M" localSheetId="0">#REF!</definedName>
    <definedName name="E62M">#REF!</definedName>
    <definedName name="E62P" localSheetId="0">#REF!</definedName>
    <definedName name="E62P">#REF!</definedName>
    <definedName name="E63M" localSheetId="0">#REF!</definedName>
    <definedName name="E63M">#REF!</definedName>
    <definedName name="E63P" localSheetId="0">#REF!</definedName>
    <definedName name="E63P">#REF!</definedName>
    <definedName name="E64M" localSheetId="0">#REF!</definedName>
    <definedName name="E64M">#REF!</definedName>
    <definedName name="E64P" localSheetId="0">#REF!</definedName>
    <definedName name="E64P">#REF!</definedName>
    <definedName name="E65M" localSheetId="0">#REF!</definedName>
    <definedName name="E65M">#REF!</definedName>
    <definedName name="E65P" localSheetId="0">#REF!</definedName>
    <definedName name="E65P">#REF!</definedName>
    <definedName name="E66M" localSheetId="0">#REF!</definedName>
    <definedName name="E66M">#REF!</definedName>
    <definedName name="E66P" localSheetId="0">#REF!</definedName>
    <definedName name="E66P">#REF!</definedName>
    <definedName name="E67M" localSheetId="0">#REF!</definedName>
    <definedName name="E67M">#REF!</definedName>
    <definedName name="E67P" localSheetId="0">#REF!</definedName>
    <definedName name="E67P">#REF!</definedName>
    <definedName name="E68M" localSheetId="0">#REF!</definedName>
    <definedName name="E68M">#REF!</definedName>
    <definedName name="E6M" localSheetId="0">#REF!</definedName>
    <definedName name="E6M">#REF!</definedName>
    <definedName name="E6P" localSheetId="0">#REF!</definedName>
    <definedName name="E6P">#REF!</definedName>
    <definedName name="E7M" localSheetId="0">#REF!</definedName>
    <definedName name="E7M">#REF!</definedName>
    <definedName name="E7P" localSheetId="0">#REF!</definedName>
    <definedName name="E7P">#REF!</definedName>
    <definedName name="E8M" localSheetId="0">#REF!</definedName>
    <definedName name="E8M">#REF!</definedName>
    <definedName name="E8P" localSheetId="0">#REF!</definedName>
    <definedName name="E8P">#REF!</definedName>
    <definedName name="E9M" localSheetId="0">#REF!</definedName>
    <definedName name="E9M">#REF!</definedName>
    <definedName name="E9P" localSheetId="0">#REF!</definedName>
    <definedName name="E9P">#REF!</definedName>
    <definedName name="EDC" localSheetId="0">#REF!,#REF!</definedName>
    <definedName name="EDC">#REF!,#REF!</definedName>
    <definedName name="EDD">#N/A</definedName>
    <definedName name="EDE" localSheetId="14">[0]!SAF</definedName>
    <definedName name="EDE" localSheetId="13">[0]!SAF</definedName>
    <definedName name="EDE" localSheetId="15">[0]!SAF</definedName>
    <definedName name="EDE" localSheetId="20">[0]!SAF</definedName>
    <definedName name="EDE" localSheetId="0">설계서!SAF</definedName>
    <definedName name="EDE">[0]!SAF</definedName>
    <definedName name="edgh" localSheetId="0">#REF!</definedName>
    <definedName name="edgh">#REF!</definedName>
    <definedName name="edhf" localSheetId="0">#REF!</definedName>
    <definedName name="edhf">#REF!</definedName>
    <definedName name="edtgh" localSheetId="0">#REF!</definedName>
    <definedName name="edtgh">#REF!</definedName>
    <definedName name="EE" localSheetId="0">#REF!</definedName>
    <definedName name="EE">#REF!</definedName>
    <definedName name="EED" localSheetId="14">'관급단가(급속충전기)'!EED</definedName>
    <definedName name="EED" localSheetId="13">관급자재!EED</definedName>
    <definedName name="EED" localSheetId="15">별도공사비!EED</definedName>
    <definedName name="EED" localSheetId="20">#N/A</definedName>
    <definedName name="EED" localSheetId="0">설계서!EED</definedName>
    <definedName name="EED">#N/A</definedName>
    <definedName name="EEDD" localSheetId="14">'관급단가(급속충전기)'!EEDD</definedName>
    <definedName name="EEDD" localSheetId="13">관급자재!EEDD</definedName>
    <definedName name="EEDD" localSheetId="15">별도공사비!EEDD</definedName>
    <definedName name="EEDD" localSheetId="20">#N/A</definedName>
    <definedName name="EEDD" localSheetId="0">설계서!EEDD</definedName>
    <definedName name="EEDD">#N/A</definedName>
    <definedName name="EEE">[89]내역서!#REF!</definedName>
    <definedName name="EEEEE" localSheetId="14">[0]!NNF</definedName>
    <definedName name="EEEEE" localSheetId="13">[0]!NNF</definedName>
    <definedName name="EEEEE" localSheetId="15">[0]!NNF</definedName>
    <definedName name="EEEEE" localSheetId="20">[0]!NNF</definedName>
    <definedName name="EEEEE" localSheetId="0">[0]!NNF</definedName>
    <definedName name="EEEEE">[0]!NNF</definedName>
    <definedName name="EGERG" localSheetId="0">설계서!EGERG</definedName>
    <definedName name="EGERG">#N/A</definedName>
    <definedName name="EGG" localSheetId="14">[0]!vnb</definedName>
    <definedName name="EGG" localSheetId="13">[0]!vnb</definedName>
    <definedName name="EGG" localSheetId="15">[0]!vnb</definedName>
    <definedName name="EGG" localSheetId="20">[0]!vnb</definedName>
    <definedName name="EGG" localSheetId="0">설계서!vnb</definedName>
    <definedName name="EGG">[0]!vnb</definedName>
    <definedName name="egt" localSheetId="14">[0]!reyt</definedName>
    <definedName name="egt" localSheetId="13">[0]!reyt</definedName>
    <definedName name="egt" localSheetId="15">[0]!reyt</definedName>
    <definedName name="egt" localSheetId="20">[0]!reyt</definedName>
    <definedName name="egt" localSheetId="0">설계서!reyt</definedName>
    <definedName name="egt">[0]!reyt</definedName>
    <definedName name="ehyt" localSheetId="14">[0]!jhg</definedName>
    <definedName name="ehyt" localSheetId="13">[0]!jhg</definedName>
    <definedName name="ehyt" localSheetId="15">[0]!jhg</definedName>
    <definedName name="ehyt" localSheetId="20">[0]!jhg</definedName>
    <definedName name="ehyt" localSheetId="0">설계서!jhg</definedName>
    <definedName name="ehyt">[0]!jhg</definedName>
    <definedName name="EIRP">#REF!</definedName>
    <definedName name="elec1" localSheetId="0">#REF!</definedName>
    <definedName name="elec1">#REF!</definedName>
    <definedName name="elec2" localSheetId="0">#REF!</definedName>
    <definedName name="elec2">#REF!</definedName>
    <definedName name="elec3" localSheetId="0">#REF!</definedName>
    <definedName name="elec3">#REF!</definedName>
    <definedName name="elec4" localSheetId="0">#REF!</definedName>
    <definedName name="elec4">#REF!</definedName>
    <definedName name="elec5" localSheetId="0">#REF!</definedName>
    <definedName name="elec5">#REF!</definedName>
    <definedName name="elec6" localSheetId="0">#REF!</definedName>
    <definedName name="elec6">#REF!</definedName>
    <definedName name="ELP" localSheetId="0">#REF!</definedName>
    <definedName name="ELP">#REF!</definedName>
    <definedName name="END">#REF!</definedName>
    <definedName name="ERBRE" localSheetId="14">BlankMacro1</definedName>
    <definedName name="ERBRE" localSheetId="13">BlankMacro1</definedName>
    <definedName name="ERBRE" localSheetId="15">BlankMacro1</definedName>
    <definedName name="ERBRE" localSheetId="20">BlankMacro1</definedName>
    <definedName name="ERBRE" localSheetId="0">BlankMacro1</definedName>
    <definedName name="ERBRE">BlankMacro1</definedName>
    <definedName name="ERC" localSheetId="14">BlankMacro1</definedName>
    <definedName name="ERC" localSheetId="13">BlankMacro1</definedName>
    <definedName name="ERC" localSheetId="15">BlankMacro1</definedName>
    <definedName name="ERC" localSheetId="20">BlankMacro1</definedName>
    <definedName name="ERC" localSheetId="0">BlankMacro1</definedName>
    <definedName name="ERC">BlankMacro1</definedName>
    <definedName name="ERD">[44]!Macro2</definedName>
    <definedName name="ERER" localSheetId="0">#REF!</definedName>
    <definedName name="ERER">#REF!</definedName>
    <definedName name="erewr" localSheetId="14">BlankMacro1</definedName>
    <definedName name="erewr" localSheetId="13">BlankMacro1</definedName>
    <definedName name="erewr" localSheetId="15">BlankMacro1</definedName>
    <definedName name="erewr" localSheetId="20">BlankMacro1</definedName>
    <definedName name="erewr" localSheetId="0">BlankMacro1</definedName>
    <definedName name="erewr">BlankMacro1</definedName>
    <definedName name="ERGBERGBES" localSheetId="14">BlankMacro1</definedName>
    <definedName name="ERGBERGBES" localSheetId="13">BlankMacro1</definedName>
    <definedName name="ERGBERGBES" localSheetId="15">BlankMacro1</definedName>
    <definedName name="ERGBERGBES" localSheetId="20">BlankMacro1</definedName>
    <definedName name="ERGBERGBES" localSheetId="0">BlankMacro1</definedName>
    <definedName name="ERGBERGBES">BlankMacro1</definedName>
    <definedName name="ERGFD" localSheetId="14">[0]!uiy</definedName>
    <definedName name="ERGFD" localSheetId="13">[0]!uiy</definedName>
    <definedName name="ERGFD" localSheetId="15">[0]!uiy</definedName>
    <definedName name="ERGFD" localSheetId="20">[0]!uiy</definedName>
    <definedName name="ERGFD" localSheetId="0">설계서!uiy</definedName>
    <definedName name="ERGFD">[0]!uiy</definedName>
    <definedName name="ERGR" localSheetId="14">'관급단가(급속충전기)'!ERGR</definedName>
    <definedName name="ERGR" localSheetId="13">관급자재!ERGR</definedName>
    <definedName name="ERGR" localSheetId="15">별도공사비!ERGR</definedName>
    <definedName name="ERGR" localSheetId="20">#N/A</definedName>
    <definedName name="ERGR" localSheetId="0">설계서!ERGR</definedName>
    <definedName name="ERGR">#N/A</definedName>
    <definedName name="erheyhger">[90]I一般比!#REF!</definedName>
    <definedName name="ERR" localSheetId="14">[0]!ㅈㅂㄷㄹ</definedName>
    <definedName name="ERR" localSheetId="13">[0]!ㅈㅂㄷㄹ</definedName>
    <definedName name="ERR" localSheetId="15">[0]!ㅈㅂㄷㄹ</definedName>
    <definedName name="ERR" localSheetId="20">[0]!ㅈㅂㄷㄹ</definedName>
    <definedName name="ERR" localSheetId="0">설계서!ㅈㅂㄷㄹ</definedName>
    <definedName name="ERR">[0]!ㅈㅂㄷㄹ</definedName>
    <definedName name="ert">[44]!Macro5</definedName>
    <definedName name="ert3w">[91]工관리비율!$A$1:$D$24</definedName>
    <definedName name="ertertert" localSheetId="14">BlankMacro1</definedName>
    <definedName name="ertertert" localSheetId="13">BlankMacro1</definedName>
    <definedName name="ertertert" localSheetId="15">BlankMacro1</definedName>
    <definedName name="ertertert" localSheetId="20">BlankMacro1</definedName>
    <definedName name="ertertert" localSheetId="0">BlankMacro1</definedName>
    <definedName name="ertertert">BlankMacro1</definedName>
    <definedName name="ertewt">[92]직재!#REF!</definedName>
    <definedName name="ertg">'[93]20관리비율'!$A$1:$D$25</definedName>
    <definedName name="ERTGESDF" localSheetId="14">BlankMacro1</definedName>
    <definedName name="ERTGESDF" localSheetId="13">BlankMacro1</definedName>
    <definedName name="ERTGESDF" localSheetId="15">BlankMacro1</definedName>
    <definedName name="ERTGESDF" localSheetId="20">BlankMacro1</definedName>
    <definedName name="ERTGESDF" localSheetId="0">BlankMacro1</definedName>
    <definedName name="ERTGESDF">BlankMacro1</definedName>
    <definedName name="ERTGTSWR" localSheetId="14">BlankMacro1</definedName>
    <definedName name="ERTGTSWR" localSheetId="13">BlankMacro1</definedName>
    <definedName name="ERTGTSWR" localSheetId="15">BlankMacro1</definedName>
    <definedName name="ERTGTSWR" localSheetId="20">BlankMacro1</definedName>
    <definedName name="ERTGTSWR" localSheetId="0">BlankMacro1</definedName>
    <definedName name="ERTGTSWR">BlankMacro1</definedName>
    <definedName name="ertyw">'[58]N賃率-職'!#REF!</definedName>
    <definedName name="ERYETY" hidden="1">'[94]N賃率-職'!$I$5:$I$30</definedName>
    <definedName name="ESTAWEREW" localSheetId="14">BlankMacro1</definedName>
    <definedName name="ESTAWEREW" localSheetId="13">BlankMacro1</definedName>
    <definedName name="ESTAWEREW" localSheetId="15">BlankMacro1</definedName>
    <definedName name="ESTAWEREW" localSheetId="20">BlankMacro1</definedName>
    <definedName name="ESTAWEREW" localSheetId="0">BlankMacro1</definedName>
    <definedName name="ESTAWEREW">BlankMacro1</definedName>
    <definedName name="ET" localSheetId="14">BlankMacro1</definedName>
    <definedName name="ET" localSheetId="13">BlankMacro1</definedName>
    <definedName name="ET" localSheetId="15">BlankMacro1</definedName>
    <definedName name="ET" localSheetId="20">BlankMacro1</definedName>
    <definedName name="ET" localSheetId="0">BlankMacro1</definedName>
    <definedName name="ET">BlankMacro1</definedName>
    <definedName name="etb">[95]부하계산서!#REF!</definedName>
    <definedName name="etr" localSheetId="14">[0]!reyt</definedName>
    <definedName name="etr" localSheetId="13">[0]!reyt</definedName>
    <definedName name="etr" localSheetId="15">[0]!reyt</definedName>
    <definedName name="etr" localSheetId="20">[0]!reyt</definedName>
    <definedName name="etr" localSheetId="0">설계서!reyt</definedName>
    <definedName name="etr">[0]!reyt</definedName>
    <definedName name="etshes">'[45]설직재-1'!#REF!</definedName>
    <definedName name="etwtew">[96]직재!#REF!</definedName>
    <definedName name="EWDGF" localSheetId="14">BlankMacro1</definedName>
    <definedName name="EWDGF" localSheetId="13">BlankMacro1</definedName>
    <definedName name="EWDGF" localSheetId="15">BlankMacro1</definedName>
    <definedName name="EWDGF" localSheetId="20">BlankMacro1</definedName>
    <definedName name="EWDGF" localSheetId="0">BlankMacro1</definedName>
    <definedName name="EWDGF">BlankMacro1</definedName>
    <definedName name="EWDWQD" localSheetId="14">[0]!NNG</definedName>
    <definedName name="EWDWQD" localSheetId="13">[0]!NNG</definedName>
    <definedName name="EWDWQD" localSheetId="15">[0]!NNG</definedName>
    <definedName name="EWDWQD" localSheetId="20">[0]!NNG</definedName>
    <definedName name="EWDWQD" localSheetId="0">설계서!NNG</definedName>
    <definedName name="EWDWQD">[0]!NNG</definedName>
    <definedName name="EWF" localSheetId="0">#REF!,#REF!</definedName>
    <definedName name="EWF">#REF!,#REF!</definedName>
    <definedName name="EWFDSVF" localSheetId="14">'관급단가(급속충전기)'!EWFDSVF</definedName>
    <definedName name="EWFDSVF" localSheetId="13">관급자재!EWFDSVF</definedName>
    <definedName name="EWFDSVF" localSheetId="15">별도공사비!EWFDSVF</definedName>
    <definedName name="EWFDSVF" localSheetId="20">#N/A</definedName>
    <definedName name="EWFDSVF" localSheetId="0">설계서!EWFDSVF</definedName>
    <definedName name="EWFDSVF">#N/A</definedName>
    <definedName name="EWR" localSheetId="14">[0]!GDF</definedName>
    <definedName name="EWR" localSheetId="13">[0]!GDF</definedName>
    <definedName name="EWR" localSheetId="15">[0]!GDF</definedName>
    <definedName name="EWR" localSheetId="20">[0]!GDF</definedName>
    <definedName name="EWR" localSheetId="0">설계서!GDF</definedName>
    <definedName name="EWR">[0]!GDF</definedName>
    <definedName name="EWRDWQ" localSheetId="14">'관급단가(급속충전기)'!EWRDWQ</definedName>
    <definedName name="EWRDWQ" localSheetId="13">관급자재!EWRDWQ</definedName>
    <definedName name="EWRDWQ" localSheetId="15">별도공사비!EWRDWQ</definedName>
    <definedName name="EWRDWQ" localSheetId="20">#N/A</definedName>
    <definedName name="EWRDWQ" localSheetId="0">설계서!EWRDWQ</definedName>
    <definedName name="EWRDWQ">#N/A</definedName>
    <definedName name="ewrt">'[70]N賃率-職'!#REF!</definedName>
    <definedName name="ewrta">'[97]20관리비율'!$A$1:$D$25</definedName>
    <definedName name="EWTERDGD" localSheetId="14">BlankMacro1</definedName>
    <definedName name="EWTERDGD" localSheetId="13">BlankMacro1</definedName>
    <definedName name="EWTERDGD" localSheetId="15">BlankMacro1</definedName>
    <definedName name="EWTERDGD" localSheetId="20">BlankMacro1</definedName>
    <definedName name="EWTERDGD" localSheetId="0">BlankMacro1</definedName>
    <definedName name="EWTERDGD">BlankMacro1</definedName>
    <definedName name="ewtrewt">[98]직재!#REF!</definedName>
    <definedName name="EWVAW" localSheetId="14">BlankMacro1</definedName>
    <definedName name="EWVAW" localSheetId="13">BlankMacro1</definedName>
    <definedName name="EWVAW" localSheetId="15">BlankMacro1</definedName>
    <definedName name="EWVAW" localSheetId="20">BlankMacro1</definedName>
    <definedName name="EWVAW" localSheetId="0">BlankMacro1</definedName>
    <definedName name="EWVAW">BlankMacro1</definedName>
    <definedName name="Exchange_Rate">#REF!</definedName>
    <definedName name="EXE" localSheetId="14">BlankMacro1</definedName>
    <definedName name="EXE" localSheetId="13">BlankMacro1</definedName>
    <definedName name="EXE" localSheetId="15">BlankMacro1</definedName>
    <definedName name="EXE" localSheetId="20">BlankMacro1</definedName>
    <definedName name="EXE">BlankMacro1</definedName>
    <definedName name="_xlnm.Extract">#REF!</definedName>
    <definedName name="Extract_MI">#REF!</definedName>
    <definedName name="F">[37]내역서!#REF!</definedName>
    <definedName name="fads">[99]I一般比!#REF!</definedName>
    <definedName name="FBFDBFG">#REF!</definedName>
    <definedName name="FDBGDF">#N/A</definedName>
    <definedName name="FDBGFBVGBVFF">[53]Macro!$P$1</definedName>
    <definedName name="FDBHRTDBGRE" localSheetId="14">BlankMacro1</definedName>
    <definedName name="FDBHRTDBGRE" localSheetId="13">BlankMacro1</definedName>
    <definedName name="FDBHRTDBGRE" localSheetId="15">BlankMacro1</definedName>
    <definedName name="FDBHRTDBGRE" localSheetId="20">BlankMacro1</definedName>
    <definedName name="FDBHRTDBGRE" localSheetId="0">BlankMacro1</definedName>
    <definedName name="FDBHRTDBGRE">BlankMacro1</definedName>
    <definedName name="FDBSERHGB" localSheetId="14">BlankMacro1</definedName>
    <definedName name="FDBSERHGB" localSheetId="13">BlankMacro1</definedName>
    <definedName name="FDBSERHGB" localSheetId="15">BlankMacro1</definedName>
    <definedName name="FDBSERHGB" localSheetId="20">BlankMacro1</definedName>
    <definedName name="FDBSERHGB" localSheetId="0">BlankMacro1</definedName>
    <definedName name="FDBSERHGB">BlankMacro1</definedName>
    <definedName name="fdcvas" localSheetId="14">BlankMacro1</definedName>
    <definedName name="fdcvas" localSheetId="13">BlankMacro1</definedName>
    <definedName name="fdcvas" localSheetId="15">BlankMacro1</definedName>
    <definedName name="fdcvas" localSheetId="20">BlankMacro1</definedName>
    <definedName name="fdcvas" localSheetId="0">BlankMacro1</definedName>
    <definedName name="fdcvas">BlankMacro1</definedName>
    <definedName name="fdda">'[100]N賃率-職'!#REF!</definedName>
    <definedName name="FDFDS" localSheetId="0">#REF!,#REF!</definedName>
    <definedName name="FDFDS">#REF!,#REF!</definedName>
    <definedName name="fdfs" localSheetId="14">[0]!ㅗㅠㅎㄹ</definedName>
    <definedName name="fdfs" localSheetId="13">[0]!ㅗㅠㅎㄹ</definedName>
    <definedName name="fdfs" localSheetId="15">[0]!ㅗㅠㅎㄹ</definedName>
    <definedName name="fdfs" localSheetId="20">[0]!ㅗㅠㅎㄹ</definedName>
    <definedName name="fdfs" localSheetId="0">설계서!ㅗㅠㅎㄹ</definedName>
    <definedName name="fdfs">[0]!ㅗㅠㅎㄹ</definedName>
    <definedName name="FDG" localSheetId="14">BlankMacro1</definedName>
    <definedName name="FDG" localSheetId="13">BlankMacro1</definedName>
    <definedName name="FDG" localSheetId="15">BlankMacro1</definedName>
    <definedName name="FDG" localSheetId="20">BlankMacro1</definedName>
    <definedName name="FDG" localSheetId="0">BlankMacro1</definedName>
    <definedName name="FDG">BlankMacro1</definedName>
    <definedName name="FDGAS">'[101]N賃率-職'!#REF!</definedName>
    <definedName name="fdgdas">'[100]N賃率-職'!#REF!</definedName>
    <definedName name="fdgdasg">'[59]N賃率-職'!#REF!</definedName>
    <definedName name="fdgdf">'[52]설직재-1'!#REF!</definedName>
    <definedName name="fdgdfh">[102]일위!#REF!</definedName>
    <definedName name="fdgdsf">#REF!</definedName>
    <definedName name="FDGFD" localSheetId="14">'관급단가(급속충전기)'!FDGFD</definedName>
    <definedName name="FDGFD" localSheetId="13">관급자재!FDGFD</definedName>
    <definedName name="FDGFD" localSheetId="15">별도공사비!FDGFD</definedName>
    <definedName name="FDGFD" localSheetId="20">#N/A</definedName>
    <definedName name="FDGFD" localSheetId="0">설계서!FDGFD</definedName>
    <definedName name="FDGFD">#N/A</definedName>
    <definedName name="FDGFDGDGDGF">#REF!</definedName>
    <definedName name="fdgghds">'[103]설직재-1'!#REF!</definedName>
    <definedName name="fdghdfs">[100]I一般比!#REF!</definedName>
    <definedName name="fdghds">'[67]N賃率-職'!#REF!</definedName>
    <definedName name="fdght" localSheetId="14">BlankMacro1</definedName>
    <definedName name="fdght" localSheetId="13">BlankMacro1</definedName>
    <definedName name="fdght" localSheetId="15">BlankMacro1</definedName>
    <definedName name="fdght" localSheetId="20">BlankMacro1</definedName>
    <definedName name="fdght" localSheetId="0">BlankMacro1</definedName>
    <definedName name="fdght">BlankMacro1</definedName>
    <definedName name="fdgsd">'[104]20관리비율'!$A$1:$D$25</definedName>
    <definedName name="fdgsfdg" localSheetId="14">BlankMacro1</definedName>
    <definedName name="fdgsfdg" localSheetId="13">BlankMacro1</definedName>
    <definedName name="fdgsfdg" localSheetId="15">BlankMacro1</definedName>
    <definedName name="fdgsfdg" localSheetId="20">BlankMacro1</definedName>
    <definedName name="fdgsfdg" localSheetId="0">BlankMacro1</definedName>
    <definedName name="fdgsfdg">BlankMacro1</definedName>
    <definedName name="FDHDS">[98]직재!#REF!</definedName>
    <definedName name="fdhfd">[105]직재!#REF!</definedName>
    <definedName name="fdhgdfs">[106]I一般比!#REF!</definedName>
    <definedName name="fdhsd">'[107]설직재-1'!#REF!</definedName>
    <definedName name="FDS" localSheetId="14">'관급단가(급속충전기)'!FDS</definedName>
    <definedName name="FDS" localSheetId="13">관급자재!FDS</definedName>
    <definedName name="FDS" localSheetId="15">별도공사비!FDS</definedName>
    <definedName name="FDS" localSheetId="20">#N/A</definedName>
    <definedName name="FDS" localSheetId="0">설계서!FDS</definedName>
    <definedName name="FDS">#N/A</definedName>
    <definedName name="fdsdfdf">'[108]N賃率-職'!#REF!</definedName>
    <definedName name="fdsgds">'[109]설직재-1'!#REF!</definedName>
    <definedName name="FDSGFSD">#N/A</definedName>
    <definedName name="fdsghsd">'[67]N賃率-職'!#REF!</definedName>
    <definedName name="fdsgsa">'[110]제-노임'!#REF!</definedName>
    <definedName name="fdshf">[111]J直材4!$F$5:$G$5</definedName>
    <definedName name="fdshgds">'[70]N賃率-職'!#REF!</definedName>
    <definedName name="fdshgsdr">#REF!</definedName>
    <definedName name="fdsjdsj">[112]I一般比!#REF!</definedName>
    <definedName name="FDSV" localSheetId="14">[0]!FFC</definedName>
    <definedName name="FDSV" localSheetId="13">[0]!FFC</definedName>
    <definedName name="FDSV" localSheetId="15">[0]!FFC</definedName>
    <definedName name="FDSV" localSheetId="20">[0]!FFC</definedName>
    <definedName name="FDSV" localSheetId="0">설계서!FFC</definedName>
    <definedName name="FDSV">[0]!FFC</definedName>
    <definedName name="FDV" localSheetId="14">[0]!NBBV</definedName>
    <definedName name="FDV" localSheetId="13">[0]!NBBV</definedName>
    <definedName name="FDV" localSheetId="15">[0]!NBBV</definedName>
    <definedName name="FDV" localSheetId="20">[0]!NBBV</definedName>
    <definedName name="FDV" localSheetId="0">설계서!NBBV</definedName>
    <definedName name="FDV">[0]!NBBV</definedName>
    <definedName name="FDVG" localSheetId="14">[0]!ㄹ퓰</definedName>
    <definedName name="FDVG" localSheetId="13">[0]!ㄹ퓰</definedName>
    <definedName name="FDVG" localSheetId="15">[0]!ㄹ퓰</definedName>
    <definedName name="FDVG" localSheetId="20">[0]!ㄹ퓰</definedName>
    <definedName name="FDVG" localSheetId="0">설계서!ㄹ퓰</definedName>
    <definedName name="FDVG">[0]!ㄹ퓰</definedName>
    <definedName name="FE">#REF!</definedName>
    <definedName name="FEE">#REF!</definedName>
    <definedName name="fese" localSheetId="14">[0]!jytr</definedName>
    <definedName name="fese" localSheetId="13">[0]!jytr</definedName>
    <definedName name="fese" localSheetId="15">[0]!jytr</definedName>
    <definedName name="fese" localSheetId="20">[0]!jytr</definedName>
    <definedName name="fese" localSheetId="0">설계서!jytr</definedName>
    <definedName name="fese">[0]!jytr</definedName>
    <definedName name="few">[113]I一般比!#REF!</definedName>
    <definedName name="FF">[37]내역서!#REF!</definedName>
    <definedName name="FFC" localSheetId="0">설계서!FFC</definedName>
    <definedName name="FFC">#N/A</definedName>
    <definedName name="FFDGGFD" localSheetId="0">#REF!</definedName>
    <definedName name="FFDGGFD">#REF!</definedName>
    <definedName name="FFF">[89]내역서!#REF!</definedName>
    <definedName name="FFFF" localSheetId="0">#REF!</definedName>
    <definedName name="FFFF">#REF!</definedName>
    <definedName name="FFFFF" localSheetId="0">#REF!</definedName>
    <definedName name="FFFFF">#REF!</definedName>
    <definedName name="ffg" localSheetId="14">'관급단가(급속충전기)'!dgh</definedName>
    <definedName name="ffg" localSheetId="13">관급자재!dgh</definedName>
    <definedName name="ffg" localSheetId="15">별도공사비!dgh</definedName>
    <definedName name="ffg" localSheetId="20">비교젼적서!dgh</definedName>
    <definedName name="ffg" localSheetId="0">설계서!dgh</definedName>
    <definedName name="ffg">[0]!dgh</definedName>
    <definedName name="FFGTG">[114]일위대가!#REF!</definedName>
    <definedName name="ffh" localSheetId="14">[0]!uiy</definedName>
    <definedName name="ffh" localSheetId="13">[0]!uiy</definedName>
    <definedName name="ffh" localSheetId="15">[0]!uiy</definedName>
    <definedName name="ffh" localSheetId="20">[0]!uiy</definedName>
    <definedName name="ffh" localSheetId="0">설계서!uiy</definedName>
    <definedName name="ffh">[0]!uiy</definedName>
    <definedName name="FFVG" localSheetId="14">'관급단가(급속충전기)'!FFVG</definedName>
    <definedName name="FFVG" localSheetId="13">관급자재!FFVG</definedName>
    <definedName name="FFVG" localSheetId="15">별도공사비!FFVG</definedName>
    <definedName name="FFVG" localSheetId="20">#N/A</definedName>
    <definedName name="FFVG" localSheetId="0">설계서!FFVG</definedName>
    <definedName name="FFVG">#N/A</definedName>
    <definedName name="FG">#REF!</definedName>
    <definedName name="fgcfgg" localSheetId="14">[0]!ghgfh</definedName>
    <definedName name="fgcfgg" localSheetId="13">[0]!ghgfh</definedName>
    <definedName name="fgcfgg" localSheetId="15">[0]!ghgfh</definedName>
    <definedName name="fgcfgg" localSheetId="20">[0]!ghgfh</definedName>
    <definedName name="fgcfgg" localSheetId="0">설계서!ghgfh</definedName>
    <definedName name="fgcfgg">[0]!ghgfh</definedName>
    <definedName name="FGD">#REF!</definedName>
    <definedName name="fgdsr">'[115]N賃率-職'!#REF!</definedName>
    <definedName name="FGF" localSheetId="14">'관급단가(급속충전기)'!FGF</definedName>
    <definedName name="FGF" localSheetId="13">관급자재!FGF</definedName>
    <definedName name="FGF" localSheetId="15">별도공사비!FGF</definedName>
    <definedName name="FGF" localSheetId="20">#N/A</definedName>
    <definedName name="FGF" localSheetId="0">설계서!FGF</definedName>
    <definedName name="FGF">#N/A</definedName>
    <definedName name="fgfdjhgf">#REF!</definedName>
    <definedName name="FGGG">#REF!</definedName>
    <definedName name="FGH" localSheetId="0">#REF!,#REF!</definedName>
    <definedName name="FGH">#REF!,#REF!</definedName>
    <definedName name="fghfgh" localSheetId="14">BlankMacro1</definedName>
    <definedName name="fghfgh" localSheetId="13">BlankMacro1</definedName>
    <definedName name="fghfgh" localSheetId="15">BlankMacro1</definedName>
    <definedName name="fghfgh" localSheetId="20">BlankMacro1</definedName>
    <definedName name="fghfgh" localSheetId="0">BlankMacro1</definedName>
    <definedName name="fghfgh">BlankMacro1</definedName>
    <definedName name="fghfghfgh" localSheetId="14">BlankMacro1</definedName>
    <definedName name="fghfghfgh" localSheetId="13">BlankMacro1</definedName>
    <definedName name="fghfghfgh" localSheetId="15">BlankMacro1</definedName>
    <definedName name="fghfghfgh" localSheetId="20">BlankMacro1</definedName>
    <definedName name="fghfghfgh" localSheetId="0">BlankMacro1</definedName>
    <definedName name="fghfghfgh">BlankMacro1</definedName>
    <definedName name="FGHFHFHFHF">#REF!</definedName>
    <definedName name="fghghf" localSheetId="14">BlankMacro1</definedName>
    <definedName name="fghghf" localSheetId="13">BlankMacro1</definedName>
    <definedName name="fghghf" localSheetId="15">BlankMacro1</definedName>
    <definedName name="fghghf" localSheetId="20">BlankMacro1</definedName>
    <definedName name="fghghf" localSheetId="0">BlankMacro1</definedName>
    <definedName name="fghghf">BlankMacro1</definedName>
    <definedName name="fghrt" localSheetId="14">BlankMacro1</definedName>
    <definedName name="fghrt" localSheetId="13">BlankMacro1</definedName>
    <definedName name="fghrt" localSheetId="15">BlankMacro1</definedName>
    <definedName name="fghrt" localSheetId="20">BlankMacro1</definedName>
    <definedName name="fghrt" localSheetId="0">BlankMacro1</definedName>
    <definedName name="fghrt">BlankMacro1</definedName>
    <definedName name="fgjfjf">[67]I一般比!#REF!</definedName>
    <definedName name="FGR" localSheetId="14">[0]!ㅠㅜㅎ</definedName>
    <definedName name="FGR" localSheetId="13">[0]!ㅠㅜㅎ</definedName>
    <definedName name="FGR" localSheetId="15">[0]!ㅠㅜㅎ</definedName>
    <definedName name="FGR" localSheetId="20">[0]!ㅠㅜㅎ</definedName>
    <definedName name="FGR" localSheetId="0">설계서!ㅠㅜㅎ</definedName>
    <definedName name="FGR">[0]!ㅠㅜㅎ</definedName>
    <definedName name="fgs">[116]I一般比!#REF!</definedName>
    <definedName name="fgsdfgf" localSheetId="14">BlankMacro1</definedName>
    <definedName name="fgsdfgf" localSheetId="13">BlankMacro1</definedName>
    <definedName name="fgsdfgf" localSheetId="15">BlankMacro1</definedName>
    <definedName name="fgsdfgf" localSheetId="20">BlankMacro1</definedName>
    <definedName name="fgsdfgf" localSheetId="0">BlankMacro1</definedName>
    <definedName name="fgsdfgf">BlankMacro1</definedName>
    <definedName name="FGV" localSheetId="14">[0]!NNF</definedName>
    <definedName name="FGV" localSheetId="13">[0]!NNF</definedName>
    <definedName name="FGV" localSheetId="15">[0]!NNF</definedName>
    <definedName name="FGV" localSheetId="20">[0]!NNF</definedName>
    <definedName name="FGV" localSheetId="0">설계서!NNF</definedName>
    <definedName name="FGV">[0]!NNF</definedName>
    <definedName name="fhd">'[85]설직재-1'!#REF!</definedName>
    <definedName name="fhdd">#REF!</definedName>
    <definedName name="FHFH" hidden="1">[117]수량산출!$A$1:$A$8561</definedName>
    <definedName name="FHFHFHFHFGHF">#REF!</definedName>
    <definedName name="FHFK" hidden="1">[117]수량산출!#REF!</definedName>
    <definedName name="fhsdfg">#REF!</definedName>
    <definedName name="FIRE">[118]!Macro10</definedName>
    <definedName name="FIX" localSheetId="0">#REF!</definedName>
    <definedName name="FIX">#REF!</definedName>
    <definedName name="FIXT">[119]데이타!$U$23:$V$50</definedName>
    <definedName name="fj">[77]내역서!#REF!</definedName>
    <definedName name="fjfjf">[120]일위!#REF!</definedName>
    <definedName name="fk">#N/A</definedName>
    <definedName name="fkalsjdioa">#REF!</definedName>
    <definedName name="flag">#REF!</definedName>
    <definedName name="foo" localSheetId="14">ErrorHandler_1</definedName>
    <definedName name="foo" localSheetId="13">ErrorHandler_1</definedName>
    <definedName name="foo" localSheetId="15">ErrorHandler_1</definedName>
    <definedName name="foo" localSheetId="20">ErrorHandler_1</definedName>
    <definedName name="foo" localSheetId="0">ErrorHandler_1</definedName>
    <definedName name="foo">ErrorHandler_1</definedName>
    <definedName name="FR8_SIZE_1C">[46]케이블및전선관규격표!$E$101:$M$114</definedName>
    <definedName name="FR8_SIZE_3C">[46]케이블및전선관규격표!$D$106:$L$114</definedName>
    <definedName name="FRAR" localSheetId="0">#REF!</definedName>
    <definedName name="FRAR">#REF!</definedName>
    <definedName name="FREE" localSheetId="14">[0]!NNC</definedName>
    <definedName name="FREE" localSheetId="13">[0]!NNC</definedName>
    <definedName name="FREE" localSheetId="15">[0]!NNC</definedName>
    <definedName name="FREE" localSheetId="20">[0]!NNC</definedName>
    <definedName name="FREE" localSheetId="0">설계서!NNC</definedName>
    <definedName name="FREE">[0]!NNC</definedName>
    <definedName name="FREERGR">[53]Macro!$Q$1</definedName>
    <definedName name="frt" localSheetId="14">'관급단가(급속충전기)'!frt</definedName>
    <definedName name="frt" localSheetId="13">관급자재!frt</definedName>
    <definedName name="frt" localSheetId="15">별도공사비!frt</definedName>
    <definedName name="frt" localSheetId="20">#N/A</definedName>
    <definedName name="frt" localSheetId="0">설계서!frt</definedName>
    <definedName name="frt">#N/A</definedName>
    <definedName name="FSDF" localSheetId="0">#REF!,#REF!</definedName>
    <definedName name="FSDF">#REF!,#REF!</definedName>
    <definedName name="fsdfhsd">[105]직재!#REF!</definedName>
    <definedName name="fsdgd">#N/A</definedName>
    <definedName name="fsdhfds">'[121]20관리비율'!$A$1:$D$25</definedName>
    <definedName name="FSVGF" localSheetId="14">[0]!MATRO</definedName>
    <definedName name="FSVGF" localSheetId="13">[0]!MATRO</definedName>
    <definedName name="FSVGF" localSheetId="15">[0]!MATRO</definedName>
    <definedName name="FSVGF" localSheetId="20">[0]!MATRO</definedName>
    <definedName name="FSVGF" localSheetId="0">설계서!MATRO</definedName>
    <definedName name="FSVGF">[0]!MATRO</definedName>
    <definedName name="FSWADJK">#REF!</definedName>
    <definedName name="ftw">[44]!Macro6</definedName>
    <definedName name="FV" localSheetId="14">[0]!NNF</definedName>
    <definedName name="FV" localSheetId="13">[0]!NNF</definedName>
    <definedName name="FV" localSheetId="15">[0]!NNF</definedName>
    <definedName name="FV" localSheetId="20">[0]!NNF</definedName>
    <definedName name="FV" localSheetId="0">설계서!NNF</definedName>
    <definedName name="FV">[0]!NNF</definedName>
    <definedName name="FVD" localSheetId="14">[0]!SDVF</definedName>
    <definedName name="FVD" localSheetId="13">[0]!SDVF</definedName>
    <definedName name="FVD" localSheetId="15">[0]!SDVF</definedName>
    <definedName name="FVD" localSheetId="20">[0]!SDVF</definedName>
    <definedName name="FVD" localSheetId="0">설계서!SDVF</definedName>
    <definedName name="FVD">[0]!SDVF</definedName>
    <definedName name="fvn" localSheetId="14">[0]!xcf</definedName>
    <definedName name="fvn" localSheetId="13">[0]!xcf</definedName>
    <definedName name="fvn" localSheetId="15">[0]!xcf</definedName>
    <definedName name="fvn" localSheetId="20">[0]!xcf</definedName>
    <definedName name="fvn" localSheetId="0">설계서!xcf</definedName>
    <definedName name="fvn">[0]!xcf</definedName>
    <definedName name="FYT" localSheetId="14">[0]!ㄹ퓰</definedName>
    <definedName name="FYT" localSheetId="13">[0]!ㄹ퓰</definedName>
    <definedName name="FYT" localSheetId="15">[0]!ㄹ퓰</definedName>
    <definedName name="FYT" localSheetId="20">[0]!ㄹ퓰</definedName>
    <definedName name="FYT" localSheetId="0">설계서!ㄹ퓰</definedName>
    <definedName name="FYT">[0]!ㄹ퓰</definedName>
    <definedName name="G" localSheetId="14">'관급단가(급속충전기)'!G</definedName>
    <definedName name="G" localSheetId="13">관급자재!G</definedName>
    <definedName name="G" localSheetId="15">별도공사비!G</definedName>
    <definedName name="G" localSheetId="20">#N/A</definedName>
    <definedName name="G" localSheetId="0">설계서!G</definedName>
    <definedName name="G">#N/A</definedName>
    <definedName name="G14S1">[88]Sheet1!$G$14</definedName>
    <definedName name="G5S1">[88]Sheet1!$G$5</definedName>
    <definedName name="GAB" localSheetId="0">#REF!</definedName>
    <definedName name="GAB">#REF!</definedName>
    <definedName name="gasg">[116]I一般比!#REF!</definedName>
    <definedName name="GBFHG" localSheetId="14">[0]!GVHBG</definedName>
    <definedName name="GBFHG" localSheetId="13">[0]!GVHBG</definedName>
    <definedName name="GBFHG" localSheetId="15">[0]!GVHBG</definedName>
    <definedName name="GBFHG" localSheetId="20">[0]!GVHBG</definedName>
    <definedName name="GBFHG" localSheetId="0">설계서!GVHBG</definedName>
    <definedName name="GBFHG">[0]!GVHBG</definedName>
    <definedName name="gdasgf">#REF!</definedName>
    <definedName name="GDERE">[122]I一般比!#REF!</definedName>
    <definedName name="GDF" localSheetId="0">설계서!GDF</definedName>
    <definedName name="GDF">#N/A</definedName>
    <definedName name="gdfds">[81]직재!#REF!</definedName>
    <definedName name="gdfgfd">'[123]설직재-1'!#REF!</definedName>
    <definedName name="gdhfd">'[124]20관리비율'!$A$1:$D$25</definedName>
    <definedName name="gdhgdst">[105]직재!#REF!</definedName>
    <definedName name="GEN_KVA">#REF!</definedName>
    <definedName name="GEN_KW">#REF!</definedName>
    <definedName name="GER" localSheetId="14">[0]!TGGG</definedName>
    <definedName name="GER" localSheetId="13">[0]!TGGG</definedName>
    <definedName name="GER" localSheetId="15">[0]!TGGG</definedName>
    <definedName name="GER" localSheetId="20">[0]!TGGG</definedName>
    <definedName name="GER" localSheetId="0">설계서!TGGG</definedName>
    <definedName name="GER">[0]!TGGG</definedName>
    <definedName name="GERWY">[125]J直材4!$F$5:$G$5</definedName>
    <definedName name="gfasgfa">[103]제직재!#REF!</definedName>
    <definedName name="GFD" localSheetId="0">#REF!</definedName>
    <definedName name="GFD">#REF!</definedName>
    <definedName name="GFDG" localSheetId="14">BlankMacro1</definedName>
    <definedName name="GFDG" localSheetId="13">BlankMacro1</definedName>
    <definedName name="GFDG" localSheetId="15">BlankMacro1</definedName>
    <definedName name="GFDG" localSheetId="20">BlankMacro1</definedName>
    <definedName name="GFDG" localSheetId="0">BlankMacro1</definedName>
    <definedName name="GFDG">BlankMacro1</definedName>
    <definedName name="gfdhgdf">#REF!</definedName>
    <definedName name="gfdhrt" localSheetId="14">BlankMacro1</definedName>
    <definedName name="gfdhrt" localSheetId="13">BlankMacro1</definedName>
    <definedName name="gfdhrt" localSheetId="15">BlankMacro1</definedName>
    <definedName name="gfdhrt" localSheetId="20">BlankMacro1</definedName>
    <definedName name="gfdhrt" localSheetId="0">BlankMacro1</definedName>
    <definedName name="gfdhrt">BlankMacro1</definedName>
    <definedName name="GFDS">#REF!</definedName>
    <definedName name="gfdsh">[91]工관리비율!$A$1:$D$24</definedName>
    <definedName name="gfg" localSheetId="14">[0]!uiy</definedName>
    <definedName name="gfg" localSheetId="13">[0]!uiy</definedName>
    <definedName name="gfg" localSheetId="15">[0]!uiy</definedName>
    <definedName name="gfg" localSheetId="20">[0]!uiy</definedName>
    <definedName name="gfg" localSheetId="0">설계서!uiy</definedName>
    <definedName name="gfg">[0]!uiy</definedName>
    <definedName name="gfge" localSheetId="14">BlankMacro1</definedName>
    <definedName name="gfge" localSheetId="13">BlankMacro1</definedName>
    <definedName name="gfge" localSheetId="15">BlankMacro1</definedName>
    <definedName name="gfge" localSheetId="20">BlankMacro1</definedName>
    <definedName name="gfge" localSheetId="0">BlankMacro1</definedName>
    <definedName name="gfge">BlankMacro1</definedName>
    <definedName name="GFH" localSheetId="14">[0]!FFF</definedName>
    <definedName name="GFH" localSheetId="13">[0]!FFF</definedName>
    <definedName name="GFH" localSheetId="15">[0]!FFF</definedName>
    <definedName name="GFH" localSheetId="20">[0]!FFF</definedName>
    <definedName name="GFH" localSheetId="0">[0]!FFF</definedName>
    <definedName name="GFH">[0]!FFF</definedName>
    <definedName name="gfhgfh" localSheetId="14">BlankMacro1</definedName>
    <definedName name="gfhgfh" localSheetId="13">BlankMacro1</definedName>
    <definedName name="gfhgfh" localSheetId="15">BlankMacro1</definedName>
    <definedName name="gfhgfh" localSheetId="20">BlankMacro1</definedName>
    <definedName name="gfhgfh" localSheetId="0">BlankMacro1</definedName>
    <definedName name="gfhgfh">BlankMacro1</definedName>
    <definedName name="gfhrthfgh" localSheetId="14">BlankMacro1</definedName>
    <definedName name="gfhrthfgh" localSheetId="13">BlankMacro1</definedName>
    <definedName name="gfhrthfgh" localSheetId="15">BlankMacro1</definedName>
    <definedName name="gfhrthfgh" localSheetId="20">BlankMacro1</definedName>
    <definedName name="gfhrthfgh" localSheetId="0">BlankMacro1</definedName>
    <definedName name="gfhrthfgh">BlankMacro1</definedName>
    <definedName name="gfjdjkyt" hidden="1">'[94]N賃率-職'!$I$5:$I$30</definedName>
    <definedName name="GGER">#REF!</definedName>
    <definedName name="GGG" localSheetId="14">'관급단가(급속충전기)'!DGRT</definedName>
    <definedName name="GGG" localSheetId="13">관급자재!DGRT</definedName>
    <definedName name="GGG" localSheetId="15">별도공사비!DGRT</definedName>
    <definedName name="GGG" localSheetId="20">비교젼적서!DGRT</definedName>
    <definedName name="GGG" localSheetId="0">설계서!DGRT</definedName>
    <definedName name="GGG">[0]!DGRT</definedName>
    <definedName name="GGGG" localSheetId="0">#REF!</definedName>
    <definedName name="GGGG">#REF!</definedName>
    <definedName name="ggh" localSheetId="14">[0]!jhg</definedName>
    <definedName name="ggh" localSheetId="13">[0]!jhg</definedName>
    <definedName name="ggh" localSheetId="15">[0]!jhg</definedName>
    <definedName name="ggh" localSheetId="20">[0]!jhg</definedName>
    <definedName name="ggh" localSheetId="0">설계서!jhg</definedName>
    <definedName name="ggh">[0]!jhg</definedName>
    <definedName name="GH">#REF!</definedName>
    <definedName name="ghbnb" localSheetId="14">BlankMacro1</definedName>
    <definedName name="ghbnb" localSheetId="13">BlankMacro1</definedName>
    <definedName name="ghbnb" localSheetId="15">BlankMacro1</definedName>
    <definedName name="ghbnb" localSheetId="20">BlankMacro1</definedName>
    <definedName name="ghbnb" localSheetId="0">BlankMacro1</definedName>
    <definedName name="ghbnb">BlankMacro1</definedName>
    <definedName name="ghdfhtr">[105]직재!#REF!</definedName>
    <definedName name="ghds">'[59]N賃率-職'!#REF!</definedName>
    <definedName name="ghdsg" hidden="1">'[126]N賃率-職'!$I$5:$I$30</definedName>
    <definedName name="GHG" localSheetId="14">'관급단가(급속충전기)'!GHG</definedName>
    <definedName name="GHG" localSheetId="13">관급자재!GHG</definedName>
    <definedName name="GHG" localSheetId="15">별도공사비!GHG</definedName>
    <definedName name="GHG" localSheetId="20">#N/A</definedName>
    <definedName name="GHG" localSheetId="0">설계서!GHG</definedName>
    <definedName name="GHG">#N/A</definedName>
    <definedName name="ghgfh" localSheetId="0">설계서!ghgfh</definedName>
    <definedName name="ghgfh">#N/A</definedName>
    <definedName name="GHGFHFHF">#REF!</definedName>
    <definedName name="GHH">#N/A</definedName>
    <definedName name="ghhdfh" localSheetId="14">BlankMacro1</definedName>
    <definedName name="ghhdfh" localSheetId="13">BlankMacro1</definedName>
    <definedName name="ghhdfh" localSheetId="15">BlankMacro1</definedName>
    <definedName name="ghhdfh" localSheetId="20">BlankMacro1</definedName>
    <definedName name="ghhdfh" localSheetId="0">BlankMacro1</definedName>
    <definedName name="ghhdfh">BlankMacro1</definedName>
    <definedName name="ghjhjg" localSheetId="14">BlankMacro1</definedName>
    <definedName name="ghjhjg" localSheetId="13">BlankMacro1</definedName>
    <definedName name="ghjhjg" localSheetId="15">BlankMacro1</definedName>
    <definedName name="ghjhjg" localSheetId="20">BlankMacro1</definedName>
    <definedName name="ghjhjg" localSheetId="0">BlankMacro1</definedName>
    <definedName name="ghjhjg">BlankMacro1</definedName>
    <definedName name="ghnfdg">'[97]20관리비율'!$A$1:$D$25</definedName>
    <definedName name="GHNRTDY" localSheetId="14">BlankMacro1</definedName>
    <definedName name="GHNRTDY" localSheetId="13">BlankMacro1</definedName>
    <definedName name="GHNRTDY" localSheetId="15">BlankMacro1</definedName>
    <definedName name="GHNRTDY" localSheetId="20">BlankMacro1</definedName>
    <definedName name="GHNRTDY" localSheetId="0">BlankMacro1</definedName>
    <definedName name="GHNRTDY">BlankMacro1</definedName>
    <definedName name="gjckddud" localSheetId="0">#REF!,#REF!</definedName>
    <definedName name="gjckddud">#REF!,#REF!</definedName>
    <definedName name="GKDURK" localSheetId="0">#REF!,#REF!,#REF!</definedName>
    <definedName name="GKDURK">#REF!,#REF!,#REF!</definedName>
    <definedName name="GO번호">#REF!</definedName>
    <definedName name="GQ" localSheetId="0">#REF!</definedName>
    <definedName name="GQ">#REF!</definedName>
    <definedName name="GREE" localSheetId="14">[0]!vnb</definedName>
    <definedName name="GREE" localSheetId="13">[0]!vnb</definedName>
    <definedName name="GREE" localSheetId="15">[0]!vnb</definedName>
    <definedName name="GREE" localSheetId="20">[0]!vnb</definedName>
    <definedName name="GREE" localSheetId="0">설계서!vnb</definedName>
    <definedName name="GREE">[0]!vnb</definedName>
    <definedName name="GROUND">#REF!</definedName>
    <definedName name="GRT" hidden="1">#REF!</definedName>
    <definedName name="gsdf">#N/A</definedName>
    <definedName name="gsg">#REF!</definedName>
    <definedName name="gu" localSheetId="0">#REF!,#REF!</definedName>
    <definedName name="gu">#REF!,#REF!</definedName>
    <definedName name="GUS" localSheetId="14" hidden="1">{#N/A,#N/A,FALSE,"현장 NCR 분석";#N/A,#N/A,FALSE,"현장품질감사";#N/A,#N/A,FALSE,"현장품질감사"}</definedName>
    <definedName name="GUS" localSheetId="13" hidden="1">{#N/A,#N/A,FALSE,"현장 NCR 분석";#N/A,#N/A,FALSE,"현장품질감사";#N/A,#N/A,FALSE,"현장품질감사"}</definedName>
    <definedName name="GUS" localSheetId="15" hidden="1">{#N/A,#N/A,FALSE,"현장 NCR 분석";#N/A,#N/A,FALSE,"현장품질감사";#N/A,#N/A,FALSE,"현장품질감사"}</definedName>
    <definedName name="GUS" localSheetId="20" hidden="1">{#N/A,#N/A,FALSE,"현장 NCR 분석";#N/A,#N/A,FALSE,"현장품질감사";#N/A,#N/A,FALSE,"현장품질감사"}</definedName>
    <definedName name="GUS" localSheetId="0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VH" localSheetId="0">#REF!,#REF!</definedName>
    <definedName name="GVH">#REF!,#REF!</definedName>
    <definedName name="GVHBG" localSheetId="0">설계서!GVHBG</definedName>
    <definedName name="GVHBG">#N/A</definedName>
    <definedName name="gvv" localSheetId="14">[0]!ㅁㄴㄹㅇㄹ</definedName>
    <definedName name="gvv" localSheetId="13">[0]!ㅁㄴㄹㅇㄹ</definedName>
    <definedName name="gvv" localSheetId="15">[0]!ㅁㄴㄹㅇㄹ</definedName>
    <definedName name="gvv" localSheetId="20">[0]!ㅁㄴㄹㅇㄹ</definedName>
    <definedName name="gvv" localSheetId="0">설계서!ㅁㄴㄹㅇㄹ</definedName>
    <definedName name="gvv">[0]!ㅁㄴㄹㅇㄹ</definedName>
    <definedName name="GY" localSheetId="0">#REF!</definedName>
    <definedName name="GY">#REF!</definedName>
    <definedName name="GYTR" localSheetId="14">'관급단가(급속충전기)'!GYTR</definedName>
    <definedName name="GYTR" localSheetId="13">관급자재!GYTR</definedName>
    <definedName name="GYTR" localSheetId="15">별도공사비!GYTR</definedName>
    <definedName name="GYTR" localSheetId="20">#N/A</definedName>
    <definedName name="GYTR" localSheetId="0">설계서!GYTR</definedName>
    <definedName name="GYTR">#N/A</definedName>
    <definedName name="H">[61]내역서!#REF!</definedName>
    <definedName name="h1050G735">'[127]단가표 '!#REF!</definedName>
    <definedName name="HAFJDHO">#REF!</definedName>
    <definedName name="han_code">[128]!han_code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BHG" localSheetId="14">'관급단가(급속충전기)'!HBHG</definedName>
    <definedName name="HBHG" localSheetId="13">관급자재!HBHG</definedName>
    <definedName name="HBHG" localSheetId="15">별도공사비!HBHG</definedName>
    <definedName name="HBHG" localSheetId="20">#N/A</definedName>
    <definedName name="HBHG" localSheetId="0">설계서!HBHG</definedName>
    <definedName name="HBHG">#N/A</definedName>
    <definedName name="HCY" localSheetId="14">'관급단가(급속충전기)'!CDD</definedName>
    <definedName name="HCY" localSheetId="13">관급자재!CDD</definedName>
    <definedName name="HCY" localSheetId="15">별도공사비!CDD</definedName>
    <definedName name="HCY" localSheetId="20">비교젼적서!CDD</definedName>
    <definedName name="HCY" localSheetId="0">설계서!CDD</definedName>
    <definedName name="HCY">[0]!CDD</definedName>
    <definedName name="hdfj">'[109]설직재-1'!#REF!</definedName>
    <definedName name="herdsf" localSheetId="14">BlankMacro1</definedName>
    <definedName name="herdsf" localSheetId="13">BlankMacro1</definedName>
    <definedName name="herdsf" localSheetId="15">BlankMacro1</definedName>
    <definedName name="herdsf" localSheetId="20">BlankMacro1</definedName>
    <definedName name="herdsf" localSheetId="0">BlankMacro1</definedName>
    <definedName name="herdsf">BlankMacro1</definedName>
    <definedName name="HFCO">[46]케이블및전선관규격표!$A$5:$S$95</definedName>
    <definedName name="HFCO_SIZE_1C">[46]케이블및전선관규격표!$C$101:$M$114</definedName>
    <definedName name="HFCO_SIZE_3C">[46]케이블및전선관규격표!$B$106:$L$114</definedName>
    <definedName name="HFDD">'[49]N賃率-職'!#REF!</definedName>
    <definedName name="hfdjjfgjhg">[112]I一般比!#REF!</definedName>
    <definedName name="hfesahtr">#REF!</definedName>
    <definedName name="hfjfd">'[129]제-노임'!#REF!</definedName>
    <definedName name="HG">[42]내역서!#REF!</definedName>
    <definedName name="hgdfshgdf">[130]직재!#REF!</definedName>
    <definedName name="HGF">'[131]20관리비율'!$A$1:$D$25</definedName>
    <definedName name="HGG" localSheetId="14">'관급단가(급속충전기)'!HGG</definedName>
    <definedName name="HGG" localSheetId="13">관급자재!HGG</definedName>
    <definedName name="HGG" localSheetId="15">별도공사비!HGG</definedName>
    <definedName name="HGG" localSheetId="20">#N/A</definedName>
    <definedName name="HGG" localSheetId="0">설계서!HGG</definedName>
    <definedName name="HGG">#N/A</definedName>
    <definedName name="hgkjgfd" hidden="1">'[132]N賃率-職'!$I$5:$I$30</definedName>
    <definedName name="HGKJKFG">[122]I一般比!#REF!</definedName>
    <definedName name="hgsdh">#REF!</definedName>
    <definedName name="HH">[61]내역서!#REF!</definedName>
    <definedName name="HHG" localSheetId="14">[0]!NNC</definedName>
    <definedName name="HHG" localSheetId="13">[0]!NNC</definedName>
    <definedName name="HHG" localSheetId="15">[0]!NNC</definedName>
    <definedName name="HHG" localSheetId="20">[0]!NNC</definedName>
    <definedName name="HHG" localSheetId="0">설계서!NNC</definedName>
    <definedName name="HHG">[0]!NNC</definedName>
    <definedName name="HHH" localSheetId="0">#REF!</definedName>
    <definedName name="HHH">#REF!</definedName>
    <definedName name="HHHH" hidden="1">#REF!</definedName>
    <definedName name="HHK" localSheetId="14">'관급단가(급속충전기)'!HHK</definedName>
    <definedName name="HHK" localSheetId="13">관급자재!HHK</definedName>
    <definedName name="HHK" localSheetId="15">별도공사비!HHK</definedName>
    <definedName name="HHK" localSheetId="20">#N/A</definedName>
    <definedName name="HHK" localSheetId="0">설계서!HHK</definedName>
    <definedName name="HHK">#N/A</definedName>
    <definedName name="HI_전선관" localSheetId="0">#REF!</definedName>
    <definedName name="HI_전선관">#REF!</definedName>
    <definedName name="hidden">[133]TABLE!$H$1,[133]TABLE!$J$1,[133]TABLE!$K$1</definedName>
    <definedName name="HIT">'[134]2F 회의실견적(5_14 일대)'!$J$31</definedName>
    <definedName name="hj">[95]부하계산서!#REF!</definedName>
    <definedName name="hjdjhg">'[70]N賃率-職'!#REF!</definedName>
    <definedName name="HJHG" localSheetId="14">BlankMacro1</definedName>
    <definedName name="HJHG" localSheetId="13">BlankMacro1</definedName>
    <definedName name="HJHG" localSheetId="15">BlankMacro1</definedName>
    <definedName name="HJHG" localSheetId="20">BlankMacro1</definedName>
    <definedName name="HJHG" localSheetId="0">BlankMacro1</definedName>
    <definedName name="HJHG">BlankMacro1</definedName>
    <definedName name="hjk" localSheetId="14">'관급단가(급속충전기)'!hjk</definedName>
    <definedName name="hjk" localSheetId="13">관급자재!hjk</definedName>
    <definedName name="hjk" localSheetId="15">별도공사비!hjk</definedName>
    <definedName name="hjk" localSheetId="20">#N/A</definedName>
    <definedName name="hjk" localSheetId="0">설계서!hjk</definedName>
    <definedName name="hjk">#N/A</definedName>
    <definedName name="hjkjhg">[135]I一般比!#REF!</definedName>
    <definedName name="HJU" localSheetId="0">#REF!,#REF!</definedName>
    <definedName name="HJU">#REF!,#REF!</definedName>
    <definedName name="hkfgkh">[129]제직재!#REF!</definedName>
    <definedName name="hkygu">[103]제직재!#REF!</definedName>
    <definedName name="hl">#REF!</definedName>
    <definedName name="hnk">[95]부하계산서!#REF!</definedName>
    <definedName name="HORI">#REF!</definedName>
    <definedName name="htc_단가표_List" localSheetId="0">#REF!</definedName>
    <definedName name="htc_단가표_List">#REF!</definedName>
    <definedName name="HTD" localSheetId="14">'관급단가(급속충전기)'!HTD</definedName>
    <definedName name="HTD" localSheetId="13">관급자재!HTD</definedName>
    <definedName name="HTD" localSheetId="15">별도공사비!HTD</definedName>
    <definedName name="HTD" localSheetId="20">#N/A</definedName>
    <definedName name="HTD" localSheetId="0">설계서!HTD</definedName>
    <definedName name="HTD">#N/A</definedName>
    <definedName name="HTML_CodePage" hidden="1">949</definedName>
    <definedName name="HTML_Control" localSheetId="14" hidden="1">{"'건축내역'!$A$1:$L$413"}</definedName>
    <definedName name="HTML_Control" localSheetId="13" hidden="1">{"'건축내역'!$A$1:$L$413"}</definedName>
    <definedName name="HTML_Control" localSheetId="15" hidden="1">{"'건축내역'!$A$1:$L$413"}</definedName>
    <definedName name="HTML_Control" localSheetId="20" hidden="1">{"'건축내역'!$A$1:$L$413"}</definedName>
    <definedName name="HTML_Control" localSheetId="0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W신규일위">[18]직노!#REF!</definedName>
    <definedName name="hyh" localSheetId="14">[0]!ytjuy</definedName>
    <definedName name="hyh" localSheetId="13">[0]!ytjuy</definedName>
    <definedName name="hyh" localSheetId="15">[0]!ytjuy</definedName>
    <definedName name="hyh" localSheetId="20">[0]!ytjuy</definedName>
    <definedName name="hyh" localSheetId="0">설계서!ytjuy</definedName>
    <definedName name="hyh">[0]!ytjuy</definedName>
    <definedName name="HYUNDAI">#REF!</definedName>
    <definedName name="i">[95]부하계산서!#REF!</definedName>
    <definedName name="IA" localSheetId="0">#REF!</definedName>
    <definedName name="IA">#REF!</definedName>
    <definedName name="IB" localSheetId="0">#REF!</definedName>
    <definedName name="IB">#REF!</definedName>
    <definedName name="IB_2">'[38]IMPEADENCE MAP 취수장'!#REF!</definedName>
    <definedName name="ID" localSheetId="0">#REF!,#REF!</definedName>
    <definedName name="ID">#REF!,#REF!</definedName>
    <definedName name="II">[61]내역서!#REF!</definedName>
    <definedName name="iik" localSheetId="14">[0]!ghgfh</definedName>
    <definedName name="iik" localSheetId="13">[0]!ghgfh</definedName>
    <definedName name="iik" localSheetId="15">[0]!ghgfh</definedName>
    <definedName name="iik" localSheetId="20">[0]!ghgfh</definedName>
    <definedName name="iik" localSheetId="0">설계서!ghgfh</definedName>
    <definedName name="iik">[0]!ghgfh</definedName>
    <definedName name="IK" localSheetId="0">#REF!</definedName>
    <definedName name="IK">#REF!</definedName>
    <definedName name="IL" localSheetId="0">#REF!</definedName>
    <definedName name="IL">#REF!</definedName>
    <definedName name="ilch">[136]ilch!$A$3:$M$25</definedName>
    <definedName name="IND_조명율">#REF!</definedName>
    <definedName name="INVERTER설치">[137]일위대가목록!#REF!</definedName>
    <definedName name="IOP" localSheetId="0">#REF!,#REF!</definedName>
    <definedName name="IOP">#REF!,#REF!</definedName>
    <definedName name="IOU" localSheetId="0">#REF!,#REF!</definedName>
    <definedName name="IOU">#REF!,#REF!</definedName>
    <definedName name="IPOI" localSheetId="14">BlankMacro1</definedName>
    <definedName name="IPOI" localSheetId="13">BlankMacro1</definedName>
    <definedName name="IPOI" localSheetId="15">BlankMacro1</definedName>
    <definedName name="IPOI" localSheetId="20">BlankMacro1</definedName>
    <definedName name="IPOI" localSheetId="0">BlankMacro1</definedName>
    <definedName name="IPOI">BlankMacro1</definedName>
    <definedName name="ISO_정렬">[138]!ISO_정렬</definedName>
    <definedName name="ITEM">[139]ITEM!#REF!</definedName>
    <definedName name="IUOUIP" localSheetId="14">BlankMacro1</definedName>
    <definedName name="IUOUIP" localSheetId="13">BlankMacro1</definedName>
    <definedName name="IUOUIP" localSheetId="15">BlankMacro1</definedName>
    <definedName name="IUOUIP" localSheetId="20">BlankMacro1</definedName>
    <definedName name="IUOUIP" localSheetId="0">BlankMacro1</definedName>
    <definedName name="IUOUIP">BlankMacro1</definedName>
    <definedName name="J">[61]내역서!#REF!</definedName>
    <definedName name="J_D">#REF!</definedName>
    <definedName name="jfdeshfd">#REF!</definedName>
    <definedName name="jgff">'[67]N賃率-職'!#REF!</definedName>
    <definedName name="jgfjd">'[109]설직재-1'!#REF!</definedName>
    <definedName name="jgfjf">[140]J直材4!$F$5:$G$5</definedName>
    <definedName name="jghjg">'[123]제-노임'!#REF!</definedName>
    <definedName name="jghkjh">'[141]20관리비율'!$A$1:$D$25</definedName>
    <definedName name="jgytj" localSheetId="14">BlankMacro1</definedName>
    <definedName name="jgytj" localSheetId="13">BlankMacro1</definedName>
    <definedName name="jgytj" localSheetId="15">BlankMacro1</definedName>
    <definedName name="jgytj" localSheetId="20">BlankMacro1</definedName>
    <definedName name="jgytj" localSheetId="0">BlankMacro1</definedName>
    <definedName name="jgytj">BlankMacro1</definedName>
    <definedName name="JH">[142]정부노임단가!$A$5:$F$215</definedName>
    <definedName name="jhg" localSheetId="0">설계서!jhg</definedName>
    <definedName name="jhg">#N/A</definedName>
    <definedName name="jhkghj">'[104]20관리비율'!$A$1:$D$25</definedName>
    <definedName name="jhkhg">[67]I一般比!#REF!</definedName>
    <definedName name="JJ">[143]정부노임단가!$A$5:$F$215</definedName>
    <definedName name="JJJ">[61]내역서!#REF!</definedName>
    <definedName name="JJJJJ">#REF!</definedName>
    <definedName name="JJJJJJJJJ">#REF!</definedName>
    <definedName name="JJM" localSheetId="14">[0]!호서</definedName>
    <definedName name="JJM" localSheetId="13">[0]!호서</definedName>
    <definedName name="JJM" localSheetId="15">[0]!호서</definedName>
    <definedName name="JJM" localSheetId="20">[0]!호서</definedName>
    <definedName name="JJM" localSheetId="0">설계서!호서</definedName>
    <definedName name="JJM">[0]!호서</definedName>
    <definedName name="JK" localSheetId="14" hidden="1">{#N/A,#N/A,FALSE,"현장 NCR 분석";#N/A,#N/A,FALSE,"현장품질감사";#N/A,#N/A,FALSE,"현장품질감사"}</definedName>
    <definedName name="JK" localSheetId="13" hidden="1">{#N/A,#N/A,FALSE,"현장 NCR 분석";#N/A,#N/A,FALSE,"현장품질감사";#N/A,#N/A,FALSE,"현장품질감사"}</definedName>
    <definedName name="JK" localSheetId="15" hidden="1">{#N/A,#N/A,FALSE,"현장 NCR 분석";#N/A,#N/A,FALSE,"현장품질감사";#N/A,#N/A,FALSE,"현장품질감사"}</definedName>
    <definedName name="JK" localSheetId="20" hidden="1">{#N/A,#N/A,FALSE,"현장 NCR 분석";#N/A,#N/A,FALSE,"현장품질감사";#N/A,#N/A,FALSE,"현장품질감사"}</definedName>
    <definedName name="JK" localSheetId="0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kghjgk" hidden="1">#REF!</definedName>
    <definedName name="jkhghkjg">#REF!</definedName>
    <definedName name="jkhgkjj">[144]J直材4!$F$5:$G$5</definedName>
    <definedName name="JKL" localSheetId="0">#REF!,#REF!</definedName>
    <definedName name="JKL">#REF!,#REF!</definedName>
    <definedName name="JNH" localSheetId="0">#REF!,#REF!</definedName>
    <definedName name="JNH">#REF!,#REF!</definedName>
    <definedName name="JNJ">[44]!Macro6</definedName>
    <definedName name="JPG" localSheetId="14">'관급단가(급속충전기)'!JPG</definedName>
    <definedName name="JPG" localSheetId="13">관급자재!JPG</definedName>
    <definedName name="JPG" localSheetId="15">별도공사비!JPG</definedName>
    <definedName name="JPG" localSheetId="20">#N/A</definedName>
    <definedName name="JPG" localSheetId="0">설계서!JPG</definedName>
    <definedName name="JPG">#N/A</definedName>
    <definedName name="jrygf" localSheetId="14">BlankMacro1</definedName>
    <definedName name="jrygf" localSheetId="13">BlankMacro1</definedName>
    <definedName name="jrygf" localSheetId="15">BlankMacro1</definedName>
    <definedName name="jrygf" localSheetId="20">BlankMacro1</definedName>
    <definedName name="jrygf" localSheetId="0">BlankMacro1</definedName>
    <definedName name="jrygf">BlankMacro1</definedName>
    <definedName name="JTNHMK">[44]!Macro8</definedName>
    <definedName name="JUU" localSheetId="14">'관급단가(급속충전기)'!FGF</definedName>
    <definedName name="JUU" localSheetId="13">관급자재!FGF</definedName>
    <definedName name="JUU" localSheetId="15">별도공사비!FGF</definedName>
    <definedName name="JUU" localSheetId="20">비교젼적서!FGF</definedName>
    <definedName name="JUU" localSheetId="0">설계서!FGF</definedName>
    <definedName name="JUU">[0]!FGF</definedName>
    <definedName name="JUYGDF" localSheetId="14">[0]!SSX</definedName>
    <definedName name="JUYGDF" localSheetId="13">[0]!SSX</definedName>
    <definedName name="JUYGDF" localSheetId="15">[0]!SSX</definedName>
    <definedName name="JUYGDF" localSheetId="20">[0]!SSX</definedName>
    <definedName name="JUYGDF" localSheetId="0">설계서!SSX</definedName>
    <definedName name="JUYGDF">[0]!SSX</definedName>
    <definedName name="juyjuy" localSheetId="0">설계서!juyjuy</definedName>
    <definedName name="juyjuy">#N/A</definedName>
    <definedName name="jygfjkdf">#REF!</definedName>
    <definedName name="jyguj">#REF!</definedName>
    <definedName name="jyt" localSheetId="0">설계서!jyt</definedName>
    <definedName name="jyt">#N/A</definedName>
    <definedName name="jytr" localSheetId="0">설계서!jytr</definedName>
    <definedName name="jytr">#N/A</definedName>
    <definedName name="jyu" localSheetId="14">[0]!jhg</definedName>
    <definedName name="jyu" localSheetId="13">[0]!jhg</definedName>
    <definedName name="jyu" localSheetId="15">[0]!jhg</definedName>
    <definedName name="jyu" localSheetId="20">[0]!jhg</definedName>
    <definedName name="jyu" localSheetId="0">설계서!jhg</definedName>
    <definedName name="jyu">[0]!jhg</definedName>
    <definedName name="jyuj" localSheetId="14">[0]!yth</definedName>
    <definedName name="jyuj" localSheetId="13">[0]!yth</definedName>
    <definedName name="jyuj" localSheetId="15">[0]!yth</definedName>
    <definedName name="jyuj" localSheetId="20">[0]!yth</definedName>
    <definedName name="jyuj" localSheetId="0">설계서!yth</definedName>
    <definedName name="jyuj">[0]!yth</definedName>
    <definedName name="K">[61]내역서!#REF!</definedName>
    <definedName name="K_D">#REF!</definedName>
    <definedName name="KA">'[145]조도계산서 (도서)'!$B$61:$E$68</definedName>
    <definedName name="KBS" localSheetId="0">#REF!,#REF!</definedName>
    <definedName name="KBS">#REF!,#REF!</definedName>
    <definedName name="kd">[6]I一般比!#REF!</definedName>
    <definedName name="kdf">#REF!</definedName>
    <definedName name="kdfjaiow">#REF!</definedName>
    <definedName name="KDJ">#REF!</definedName>
    <definedName name="kfjaje">#REF!</definedName>
    <definedName name="KFJG">#REF!</definedName>
    <definedName name="KGB" localSheetId="14">[0]!uiy</definedName>
    <definedName name="KGB" localSheetId="13">[0]!uiy</definedName>
    <definedName name="KGB" localSheetId="15">[0]!uiy</definedName>
    <definedName name="KGB" localSheetId="20">[0]!uiy</definedName>
    <definedName name="KGB" localSheetId="0">설계서!uiy</definedName>
    <definedName name="KGB">[0]!uiy</definedName>
    <definedName name="kgfkyftyijk">[116]I一般比!#REF!</definedName>
    <definedName name="KIM" localSheetId="0">#REF!</definedName>
    <definedName name="KIM">#REF!</definedName>
    <definedName name="kiuk" localSheetId="14">[0]!jhg</definedName>
    <definedName name="kiuk" localSheetId="13">[0]!jhg</definedName>
    <definedName name="kiuk" localSheetId="15">[0]!jhg</definedName>
    <definedName name="kiuk" localSheetId="20">[0]!jhg</definedName>
    <definedName name="kiuk" localSheetId="0">설계서!jhg</definedName>
    <definedName name="kiuk">[0]!jhg</definedName>
    <definedName name="kj">[146]내역서!#REF!</definedName>
    <definedName name="KJH" localSheetId="14">'관급단가(급속충전기)'!KJH</definedName>
    <definedName name="KJH" localSheetId="13">관급자재!KJH</definedName>
    <definedName name="KJH" localSheetId="15">별도공사비!KJH</definedName>
    <definedName name="KJH" localSheetId="20">#N/A</definedName>
    <definedName name="KJH" localSheetId="0">설계서!KJH</definedName>
    <definedName name="KJH">#N/A</definedName>
    <definedName name="kjkcm">#REF!</definedName>
    <definedName name="kjuj" localSheetId="14">[0]!tyj</definedName>
    <definedName name="kjuj" localSheetId="13">[0]!tyj</definedName>
    <definedName name="kjuj" localSheetId="15">[0]!tyj</definedName>
    <definedName name="kjuj" localSheetId="20">[0]!tyj</definedName>
    <definedName name="kjuj" localSheetId="0">설계서!tyj</definedName>
    <definedName name="kjuj">[0]!tyj</definedName>
    <definedName name="KK" localSheetId="0">#REF!</definedName>
    <definedName name="KK">#REF!</definedName>
    <definedName name="KKB" localSheetId="14">[0]!SSR</definedName>
    <definedName name="KKB" localSheetId="13">[0]!SSR</definedName>
    <definedName name="KKB" localSheetId="15">[0]!SSR</definedName>
    <definedName name="KKB" localSheetId="20">[0]!SSR</definedName>
    <definedName name="KKB" localSheetId="0">설계서!SSR</definedName>
    <definedName name="KKB">[0]!SSR</definedName>
    <definedName name="KKK">[66]!Macro8</definedName>
    <definedName name="KKKK" localSheetId="14">BLCH</definedName>
    <definedName name="KKKK" localSheetId="13">BLCH</definedName>
    <definedName name="KKKK" localSheetId="15">BLCH</definedName>
    <definedName name="KKKK" localSheetId="20">BLCH</definedName>
    <definedName name="KKKK">BLCH</definedName>
    <definedName name="kkl" localSheetId="14">[0]!tyj</definedName>
    <definedName name="kkl" localSheetId="13">[0]!tyj</definedName>
    <definedName name="kkl" localSheetId="15">[0]!tyj</definedName>
    <definedName name="kkl" localSheetId="20">[0]!tyj</definedName>
    <definedName name="kkl" localSheetId="0">설계서!tyj</definedName>
    <definedName name="kkl">[0]!tyj</definedName>
    <definedName name="KLB" localSheetId="0">#REF!,#REF!</definedName>
    <definedName name="KLB">#REF!,#REF!</definedName>
    <definedName name="klkjl" localSheetId="14">BlankMacro1</definedName>
    <definedName name="klkjl" localSheetId="13">BlankMacro1</definedName>
    <definedName name="klkjl" localSheetId="15">BlankMacro1</definedName>
    <definedName name="klkjl" localSheetId="20">BlankMacro1</definedName>
    <definedName name="klkjl" localSheetId="0">BlankMacro1</definedName>
    <definedName name="klkjl">BlankMacro1</definedName>
    <definedName name="KMN" localSheetId="0">#REF!,#REF!</definedName>
    <definedName name="KMN">#REF!,#REF!</definedName>
    <definedName name="ksjafie">#REF!</definedName>
    <definedName name="KYA">'[39]산#2-1 (2)'!#REF!</definedName>
    <definedName name="L">[61]내역서!#REF!</definedName>
    <definedName name="L1AS" localSheetId="0">#REF!</definedName>
    <definedName name="L1AS">#REF!</definedName>
    <definedName name="labor" localSheetId="0">#REF!</definedName>
    <definedName name="labor">#REF!</definedName>
    <definedName name="lasdkj">#REF!</definedName>
    <definedName name="LAST">#REF!</definedName>
    <definedName name="ldskjf">#REF!</definedName>
    <definedName name="LED">#REF!</definedName>
    <definedName name="LEE">'[39]#REF'!#REF!</definedName>
    <definedName name="LEVEL5전등전열">#REF!</definedName>
    <definedName name="lf">#REF!</definedName>
    <definedName name="li">[42]내역서!#REF!</definedName>
    <definedName name="LINE1">[4]DATA!$E$3:$V$3,[4]DATA!$E$5:$V$5,[4]DATA!$E$7:$V$7,[4]DATA!$E$9:$V$9,[4]DATA!$E$11:$V$11,[4]DATA!$E$13:$V$13,[4]DATA!$E$15:$V$15,[4]DATA!$E$17:$V$17,[4]DATA!$E$19:$V$19,[4]DATA!$E$21:$V$21</definedName>
    <definedName name="LINE2">[4]DATA!$Y$3:$AT$3,[4]DATA!$Y$5:$AT$5,[4]DATA!$Y$7:$AT$7,[4]DATA!$Y$9:$AT$9,[4]DATA!$Y$11:$AT$11,[4]DATA!$Y$13:$AT$13,[4]DATA!$Y$15:$AT$15,[4]DATA!$Y$17:$AT$17,[4]DATA!$Y$19:$AT$19,[4]DATA!#REF!</definedName>
    <definedName name="LIST">[147]부하LOAD!$B$4:$P$163</definedName>
    <definedName name="LL">[61]내역서!#REF!</definedName>
    <definedName name="LLL" localSheetId="0">#REF!,#REF!</definedName>
    <definedName name="LLL">#REF!,#REF!</definedName>
    <definedName name="LLLL" localSheetId="14">BlankMacro1</definedName>
    <definedName name="LLLL" localSheetId="13">BlankMacro1</definedName>
    <definedName name="LLLL" localSheetId="15">BlankMacro1</definedName>
    <definedName name="LLLL" localSheetId="20">BlankMacro1</definedName>
    <definedName name="LLLL" localSheetId="0">BlankMacro1</definedName>
    <definedName name="LLLL">BlankMacro1</definedName>
    <definedName name="LLM" localSheetId="14">'관급단가(급속충전기)'!CCF</definedName>
    <definedName name="LLM" localSheetId="13">관급자재!CCF</definedName>
    <definedName name="LLM" localSheetId="15">별도공사비!CCF</definedName>
    <definedName name="LLM" localSheetId="20">비교젼적서!CCF</definedName>
    <definedName name="LLM" localSheetId="0">설계서!CCF</definedName>
    <definedName name="LLM">[0]!CCF</definedName>
    <definedName name="LO" localSheetId="0">#REF!</definedName>
    <definedName name="LO">#REF!</definedName>
    <definedName name="LOADT">#REF!</definedName>
    <definedName name="LOCATION">[54]LEGEND!$D$7</definedName>
    <definedName name="LOP">[148]LOPCALC!$A$4:$J$8</definedName>
    <definedName name="LP___4">#REF!</definedName>
    <definedName name="LP1A">'[24]부하(성남)'!#REF!</definedName>
    <definedName name="LP1B">[23]부하계산서!#REF!</definedName>
    <definedName name="LP3A">'[24]부하(성남)'!#REF!</definedName>
    <definedName name="LPB">'[24]부하(성남)'!#REF!</definedName>
    <definedName name="LPBA">[23]부하계산서!#REF!</definedName>
    <definedName name="LPKA">[23]부하계산서!#REF!</definedName>
    <definedName name="LPKB">[23]부하계산서!#REF!</definedName>
    <definedName name="LPM">[23]부하계산서!#REF!</definedName>
    <definedName name="LPMA">[23]부하계산서!#REF!</definedName>
    <definedName name="LPO">[23]부하계산서!#REF!</definedName>
    <definedName name="LPOA">[23]부하계산서!#REF!</definedName>
    <definedName name="lumen">#REF!</definedName>
    <definedName name="LV02A">[23]부하계산서!#REF!</definedName>
    <definedName name="LV02B">[23]부하계산서!#REF!</definedName>
    <definedName name="LV04A">[23]부하계산서!#REF!</definedName>
    <definedName name="LV04B">[23]부하계산서!#REF!</definedName>
    <definedName name="L서버" localSheetId="0">#REF!</definedName>
    <definedName name="L서버">#REF!</definedName>
    <definedName name="L서버내용" localSheetId="0">#REF!</definedName>
    <definedName name="L서버내용">#REF!</definedName>
    <definedName name="L서버번호" localSheetId="0">#REF!</definedName>
    <definedName name="L서버번호">#REF!</definedName>
    <definedName name="L옹벽">[18]기본일위!$1:$1048576</definedName>
    <definedName name="L형옹벽">#REF!</definedName>
    <definedName name="M" localSheetId="0">#REF!</definedName>
    <definedName name="m" hidden="1">#REF!</definedName>
    <definedName name="M_TR" localSheetId="0">#REF!</definedName>
    <definedName name="M_TR">#REF!</definedName>
    <definedName name="Macro1">[149]!Macro1</definedName>
    <definedName name="Macro10">[150]!Macro10</definedName>
    <definedName name="Macro11">[149]!Macro11</definedName>
    <definedName name="Macro12">[150]!Macro12</definedName>
    <definedName name="Macro13">[150]!Macro13</definedName>
    <definedName name="Macro14">[150]!Macro14</definedName>
    <definedName name="Macro2" localSheetId="14">'관급단가(급속충전기)'!Macro2</definedName>
    <definedName name="Macro2" localSheetId="13">관급자재!Macro2</definedName>
    <definedName name="Macro2" localSheetId="15">별도공사비!Macro2</definedName>
    <definedName name="Macro2" localSheetId="20">#N/A</definedName>
    <definedName name="Macro2" localSheetId="0">설계서!Macro2</definedName>
    <definedName name="Macro2">#N/A</definedName>
    <definedName name="MACRO20">[151]!Macro2</definedName>
    <definedName name="Macro3" localSheetId="0" xlm="1">#REF!</definedName>
    <definedName name="Macro3" xlm="1">#REF!</definedName>
    <definedName name="Macro4" localSheetId="14">'관급단가(급속충전기)'!Macro4</definedName>
    <definedName name="Macro4" localSheetId="13">관급자재!Macro4</definedName>
    <definedName name="Macro4" localSheetId="15">별도공사비!Macro4</definedName>
    <definedName name="Macro4" localSheetId="20">#N/A</definedName>
    <definedName name="Macro4" localSheetId="0">설계서!Macro4</definedName>
    <definedName name="Macro4">#N/A</definedName>
    <definedName name="Macro5" localSheetId="14">'관급단가(급속충전기)'!Macro5</definedName>
    <definedName name="Macro5" localSheetId="13">관급자재!Macro5</definedName>
    <definedName name="Macro5" localSheetId="15">별도공사비!Macro5</definedName>
    <definedName name="Macro5" localSheetId="20">#N/A</definedName>
    <definedName name="Macro5" localSheetId="0">설계서!Macro5</definedName>
    <definedName name="Macro5">#N/A</definedName>
    <definedName name="Macro6">[150]!Macro6</definedName>
    <definedName name="Macro7">[150]!Macro7</definedName>
    <definedName name="Macro8">[150]!Macro8</definedName>
    <definedName name="Macro9">[150]특별교실!Macro9</definedName>
    <definedName name="MAIN_COM_소계" localSheetId="0">#REF!</definedName>
    <definedName name="MAIN_COM_소계">#REF!</definedName>
    <definedName name="MATO">'[18]#REF'!$A$10:$F$46</definedName>
    <definedName name="MATRO" localSheetId="0">설계서!MATRO</definedName>
    <definedName name="MATRO">#N/A</definedName>
    <definedName name="mbn">[95]부하계산서!#REF!</definedName>
    <definedName name="MCCB_AF1">'[152]Macro(차단기)'!$A$1</definedName>
    <definedName name="MCCB_AF2">#REF!</definedName>
    <definedName name="MCCEA">[23]부하계산서!#REF!</definedName>
    <definedName name="MCCEB">[23]부하계산서!#REF!</definedName>
    <definedName name="MCCF">[23]부하계산서!#REF!</definedName>
    <definedName name="MCCN">'[24]부하(성남)'!#REF!</definedName>
    <definedName name="MCCP">[23]부하계산서!#REF!</definedName>
    <definedName name="MCCS">[23]부하계산서!#REF!</definedName>
    <definedName name="mcvbm">[70]I一般比!#REF!</definedName>
    <definedName name="MD">#REF!</definedName>
    <definedName name="MDL">'[153]SUN 2000. 10 가격'!$A:$A</definedName>
    <definedName name="MHHG" localSheetId="14">'관급단가(급속충전기)'!MHHG</definedName>
    <definedName name="MHHG" localSheetId="13">관급자재!MHHG</definedName>
    <definedName name="MHHG" localSheetId="15">별도공사비!MHHG</definedName>
    <definedName name="MHHG" localSheetId="20">#N/A</definedName>
    <definedName name="MHHG" localSheetId="0">설계서!MHHG</definedName>
    <definedName name="MHHG">#N/A</definedName>
    <definedName name="MM">[37]내역서!#REF!</definedName>
    <definedName name="MMH" localSheetId="14">'관급단가(급속충전기)'!DDC</definedName>
    <definedName name="MMH" localSheetId="13">관급자재!DDC</definedName>
    <definedName name="MMH" localSheetId="15">별도공사비!DDC</definedName>
    <definedName name="MMH" localSheetId="20">비교젼적서!DDC</definedName>
    <definedName name="MMH" localSheetId="0">설계서!DDC</definedName>
    <definedName name="MMH">[0]!DDC</definedName>
    <definedName name="MMJN" localSheetId="14">[0]!ㅗㅠㅎㄹ</definedName>
    <definedName name="MMJN" localSheetId="13">[0]!ㅗㅠㅎㄹ</definedName>
    <definedName name="MMJN" localSheetId="15">[0]!ㅗㅠㅎㄹ</definedName>
    <definedName name="MMJN" localSheetId="20">[0]!ㅗㅠㅎㄹ</definedName>
    <definedName name="MMJN" localSheetId="0">설계서!ㅗㅠㅎㄹ</definedName>
    <definedName name="MMJN">[0]!ㅗㅠㅎㄹ</definedName>
    <definedName name="MMK" localSheetId="14">'관급단가(급속충전기)'!MMK</definedName>
    <definedName name="MMK" localSheetId="13">관급자재!MMK</definedName>
    <definedName name="MMK" localSheetId="15">별도공사비!MMK</definedName>
    <definedName name="MMK" localSheetId="20">#N/A</definedName>
    <definedName name="MMK" localSheetId="0">설계서!MMK</definedName>
    <definedName name="MMK">#N/A</definedName>
    <definedName name="mml" localSheetId="14">[0]!jhg</definedName>
    <definedName name="mml" localSheetId="13">[0]!jhg</definedName>
    <definedName name="mml" localSheetId="15">[0]!jhg</definedName>
    <definedName name="mml" localSheetId="20">[0]!jhg</definedName>
    <definedName name="mml" localSheetId="0">설계서!jhg</definedName>
    <definedName name="mml">[0]!jhg</definedName>
    <definedName name="MMM" localSheetId="0">#REF!,#REF!</definedName>
    <definedName name="MMM">#REF!,#REF!</definedName>
    <definedName name="MMMM" localSheetId="14">BLCH</definedName>
    <definedName name="MMMM" localSheetId="13">BLCH</definedName>
    <definedName name="MMMM" localSheetId="15">BLCH</definedName>
    <definedName name="MMMM" localSheetId="20">BLCH</definedName>
    <definedName name="MMMM">BLCH</definedName>
    <definedName name="MMN" localSheetId="14">[0]!ㅈㅂㄷㄹ</definedName>
    <definedName name="MMN" localSheetId="13">[0]!ㅈㅂㄷㄹ</definedName>
    <definedName name="MMN" localSheetId="15">[0]!ㅈㅂㄷㄹ</definedName>
    <definedName name="MMN" localSheetId="20">[0]!ㅈㅂㄷㄹ</definedName>
    <definedName name="MMN" localSheetId="0">설계서!ㅈㅂㄷㄹ</definedName>
    <definedName name="MMN">[0]!ㅈㅂㄷㄹ</definedName>
    <definedName name="MMX" localSheetId="14">'관급단가(급속충전기)'!MMK</definedName>
    <definedName name="MMX" localSheetId="13">관급자재!MMK</definedName>
    <definedName name="MMX" localSheetId="15">별도공사비!MMK</definedName>
    <definedName name="MMX" localSheetId="20">비교젼적서!MMK</definedName>
    <definedName name="MMX" localSheetId="0">설계서!MMK</definedName>
    <definedName name="MMX">[0]!MMK</definedName>
    <definedName name="MNH" localSheetId="14">'관급단가(급속충전기)'!HGG</definedName>
    <definedName name="MNH" localSheetId="13">관급자재!HGG</definedName>
    <definedName name="MNH" localSheetId="15">별도공사비!HGG</definedName>
    <definedName name="MNH" localSheetId="20">비교젼적서!HGG</definedName>
    <definedName name="MNH" localSheetId="0">설계서!HGG</definedName>
    <definedName name="MNH">[0]!HGG</definedName>
    <definedName name="MNHL">[149]Sheet1!$A$4:$H$5</definedName>
    <definedName name="MODEL" localSheetId="0">#REF!</definedName>
    <definedName name="MODEL">#REF!</definedName>
    <definedName name="Module1.FormPrint">[154]!Module1.FormPrint</definedName>
    <definedName name="Module3.원가계산창" localSheetId="14">'관급단가(급속충전기)'!Module3.원가계산창</definedName>
    <definedName name="Module3.원가계산창" localSheetId="13">관급자재!Module3.원가계산창</definedName>
    <definedName name="Module3.원가계산창" localSheetId="15">별도공사비!Module3.원가계산창</definedName>
    <definedName name="Module3.원가계산창" localSheetId="20">#N/A</definedName>
    <definedName name="Module3.원가계산창" localSheetId="0">설계서!Module3.원가계산창</definedName>
    <definedName name="Module3.원가계산창">#N/A</definedName>
    <definedName name="MOM" localSheetId="14">[0]!ㅈㅂㄷ</definedName>
    <definedName name="MOM" localSheetId="13">[0]!ㅈㅂㄷ</definedName>
    <definedName name="MOM" localSheetId="15">[0]!ㅈㅂㄷ</definedName>
    <definedName name="MOM" localSheetId="20">[0]!ㅈㅂㄷ</definedName>
    <definedName name="MOM" localSheetId="0">설계서!ㅈㅂㄷ</definedName>
    <definedName name="MOM">[0]!ㅈㅂㄷ</definedName>
    <definedName name="MONEY" localSheetId="0">#REF!,#REF!</definedName>
    <definedName name="MONEY">#REF!,#REF!</definedName>
    <definedName name="monitor" localSheetId="0">#REF!</definedName>
    <definedName name="monitor">#REF!</definedName>
    <definedName name="MOTER_1">#REF!</definedName>
    <definedName name="MOTER_3">#REF!</definedName>
    <definedName name="MOTOR__농형_전폐" localSheetId="0">#REF!</definedName>
    <definedName name="MOTOR__농형_전폐">#REF!</definedName>
    <definedName name="n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.D.E">'[39]#REF'!#REF!</definedName>
    <definedName name="N_D">#REF!</definedName>
    <definedName name="N00">[155]감가상각!#REF!</definedName>
    <definedName name="NAM">#REF!</definedName>
    <definedName name="NBBV" localSheetId="0">설계서!NBBV</definedName>
    <definedName name="NBBV">#N/A</definedName>
    <definedName name="NBC" localSheetId="0">#REF!,#REF!,#REF!</definedName>
    <definedName name="NBC">#REF!,#REF!,#REF!</definedName>
    <definedName name="NBDFF" localSheetId="0">#REF!,#REF!</definedName>
    <definedName name="NBDFF">#REF!,#REF!</definedName>
    <definedName name="nbv" localSheetId="14">[0]!ㄷㄹㅈ</definedName>
    <definedName name="nbv" localSheetId="13">[0]!ㄷㄹㅈ</definedName>
    <definedName name="nbv" localSheetId="15">[0]!ㄷㄹㅈ</definedName>
    <definedName name="nbv" localSheetId="20">[0]!ㄷㄹㅈ</definedName>
    <definedName name="nbv" localSheetId="0">설계서!ㄷㄹㅈ</definedName>
    <definedName name="nbv">[0]!ㄷㄹㅈ</definedName>
    <definedName name="nbvcn">[106]I一般比!#REF!</definedName>
    <definedName name="NBVCV">'[131]20관리비율'!$A$1:$D$25</definedName>
    <definedName name="nego검토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ＮＥＹＯＫ">#REF!</definedName>
    <definedName name="NFB" localSheetId="0">#REF!</definedName>
    <definedName name="NFB">#REF!</definedName>
    <definedName name="NHGF" localSheetId="0">설계서!NHGF</definedName>
    <definedName name="NHGF">#N/A</definedName>
    <definedName name="nhgn" localSheetId="14">BlankMacro1</definedName>
    <definedName name="nhgn" localSheetId="13">BlankMacro1</definedName>
    <definedName name="nhgn" localSheetId="15">BlankMacro1</definedName>
    <definedName name="nhgn" localSheetId="20">BlankMacro1</definedName>
    <definedName name="nhgn" localSheetId="0">BlankMacro1</definedName>
    <definedName name="nhgn">BlankMacro1</definedName>
    <definedName name="NHL">[156]터널조도!$AR$19:$AT$25</definedName>
    <definedName name="nhnt" localSheetId="14">BlankMacro1</definedName>
    <definedName name="nhnt" localSheetId="13">BlankMacro1</definedName>
    <definedName name="nhnt" localSheetId="15">BlankMacro1</definedName>
    <definedName name="nhnt" localSheetId="20">BlankMacro1</definedName>
    <definedName name="nhnt" localSheetId="0">BlankMacro1</definedName>
    <definedName name="nhnt">BlankMacro1</definedName>
    <definedName name="NI">[157]노임!$A:$B</definedName>
    <definedName name="NJHT" localSheetId="0">#REF!,#REF!</definedName>
    <definedName name="NJHT">#REF!,#REF!</definedName>
    <definedName name="NLG" localSheetId="0">#REF!,#REF!</definedName>
    <definedName name="NLG">#REF!,#REF!</definedName>
    <definedName name="nmb" localSheetId="14">[0]!ㄹ퓰</definedName>
    <definedName name="nmb" localSheetId="13">[0]!ㄹ퓰</definedName>
    <definedName name="nmb" localSheetId="15">[0]!ㄹ퓰</definedName>
    <definedName name="nmb" localSheetId="20">[0]!ㄹ퓰</definedName>
    <definedName name="nmb" localSheetId="0">설계서!ㄹ퓰</definedName>
    <definedName name="nmb">[0]!ㄹ퓰</definedName>
    <definedName name="NMJ" localSheetId="14">[0]!ㅇㄴㄿ</definedName>
    <definedName name="NMJ" localSheetId="13">[0]!ㅇㄴㄿ</definedName>
    <definedName name="NMJ" localSheetId="15">[0]!ㅇㄴㄿ</definedName>
    <definedName name="NMJ" localSheetId="20">[0]!ㅇㄴㄿ</definedName>
    <definedName name="NMJ" localSheetId="0">설계서!ㅇㄴㄿ</definedName>
    <definedName name="NMJ">[0]!ㅇㄴㄿ</definedName>
    <definedName name="nmy">[158]J直材4!$F$5:$G$5</definedName>
    <definedName name="NN" localSheetId="0">#REF!,#REF!</definedName>
    <definedName name="NN">#REF!,#REF!</definedName>
    <definedName name="NNA" localSheetId="14">[0]!NNF</definedName>
    <definedName name="NNA" localSheetId="13">[0]!NNF</definedName>
    <definedName name="NNA" localSheetId="15">[0]!NNF</definedName>
    <definedName name="NNA" localSheetId="20">[0]!NNF</definedName>
    <definedName name="NNA" localSheetId="0">설계서!NNF</definedName>
    <definedName name="NNA">[0]!NNF</definedName>
    <definedName name="NNC" localSheetId="0">설계서!NNC</definedName>
    <definedName name="NNC">#N/A</definedName>
    <definedName name="NND" localSheetId="0">설계서!NND</definedName>
    <definedName name="NND">#N/A</definedName>
    <definedName name="NNF" localSheetId="0">설계서!NNF</definedName>
    <definedName name="NNF">#N/A</definedName>
    <definedName name="NNG" localSheetId="0">설계서!NNG</definedName>
    <definedName name="NNG">#N/A</definedName>
    <definedName name="nnj" localSheetId="14">[0]!uiy</definedName>
    <definedName name="nnj" localSheetId="13">[0]!uiy</definedName>
    <definedName name="nnj" localSheetId="15">[0]!uiy</definedName>
    <definedName name="nnj" localSheetId="20">[0]!uiy</definedName>
    <definedName name="nnj" localSheetId="0">설계서!uiy</definedName>
    <definedName name="nnj">[0]!uiy</definedName>
    <definedName name="nnk" localSheetId="14">'관급단가(급속충전기)'!nnk</definedName>
    <definedName name="nnk" localSheetId="13">관급자재!nnk</definedName>
    <definedName name="nnk" localSheetId="15">별도공사비!nnk</definedName>
    <definedName name="nnk" localSheetId="20">#N/A</definedName>
    <definedName name="nnk" localSheetId="0">설계서!nnk</definedName>
    <definedName name="nnk">#N/A</definedName>
    <definedName name="nnm" localSheetId="14">[0]!xcf</definedName>
    <definedName name="nnm" localSheetId="13">[0]!xcf</definedName>
    <definedName name="nnm" localSheetId="15">[0]!xcf</definedName>
    <definedName name="nnm" localSheetId="20">[0]!xcf</definedName>
    <definedName name="nnm" localSheetId="0">설계서!xcf</definedName>
    <definedName name="nnm">[0]!xcf</definedName>
    <definedName name="NNN" localSheetId="0">#REF!,#REF!</definedName>
    <definedName name="NNN">#REF!,#REF!</definedName>
    <definedName name="NO" localSheetId="0">#REF!</definedName>
    <definedName name="NO">#REF!</definedName>
    <definedName name="No.">#REF!</definedName>
    <definedName name="NO_L" localSheetId="0">#REF!</definedName>
    <definedName name="NO_L">#REF!</definedName>
    <definedName name="NOIM">[157]노임!$A$1:$B$17</definedName>
    <definedName name="NOMUBY" localSheetId="0">#REF!</definedName>
    <definedName name="NOMUBY">#REF!</definedName>
    <definedName name="NON" localSheetId="14">[0]!xcf</definedName>
    <definedName name="NON" localSheetId="13">[0]!xcf</definedName>
    <definedName name="NON" localSheetId="15">[0]!xcf</definedName>
    <definedName name="NON" localSheetId="20">[0]!xcf</definedName>
    <definedName name="NON" localSheetId="0">설계서!xcf</definedName>
    <definedName name="NON">[0]!xcf</definedName>
    <definedName name="o">[95]부하계산서!#REF!</definedName>
    <definedName name="OIOK" localSheetId="14">'관급단가(급속충전기)'!EED</definedName>
    <definedName name="OIOK" localSheetId="13">관급자재!EED</definedName>
    <definedName name="OIOK" localSheetId="15">별도공사비!EED</definedName>
    <definedName name="OIOK" localSheetId="20">비교젼적서!EED</definedName>
    <definedName name="OIOK" localSheetId="0">설계서!EED</definedName>
    <definedName name="OIOK">[0]!EED</definedName>
    <definedName name="OIOPIPOPOPPOIPOOOIP">#REF!</definedName>
    <definedName name="OIOPOI" localSheetId="14">BlankMacro1</definedName>
    <definedName name="OIOPOI" localSheetId="13">BlankMacro1</definedName>
    <definedName name="OIOPOI" localSheetId="15">BlankMacro1</definedName>
    <definedName name="OIOPOI" localSheetId="20">BlankMacro1</definedName>
    <definedName name="OIOPOI" localSheetId="0">BlankMacro1</definedName>
    <definedName name="OIOPOI">BlankMacro1</definedName>
    <definedName name="OIPUIOUI" localSheetId="14">BlankMacro1</definedName>
    <definedName name="OIPUIOUI" localSheetId="13">BlankMacro1</definedName>
    <definedName name="OIPUIOUI" localSheetId="15">BlankMacro1</definedName>
    <definedName name="OIPUIOUI" localSheetId="20">BlankMacro1</definedName>
    <definedName name="OIPUIOUI" localSheetId="0">BlankMacro1</definedName>
    <definedName name="OIPUIOUI">BlankMacro1</definedName>
    <definedName name="OIU" localSheetId="14">'관급단가(급속충전기)'!OIU</definedName>
    <definedName name="OIU" localSheetId="13">관급자재!OIU</definedName>
    <definedName name="OIU" localSheetId="15">별도공사비!OIU</definedName>
    <definedName name="OIU" localSheetId="20">#N/A</definedName>
    <definedName name="OIU" localSheetId="0">설계서!OIU</definedName>
    <definedName name="OIU">#N/A</definedName>
    <definedName name="OL">'[86]인건-측정'!#REF!</definedName>
    <definedName name="oo">'[30]동원(3)'!#REF!</definedName>
    <definedName name="OOIY" localSheetId="14">BlankMacro1</definedName>
    <definedName name="OOIY" localSheetId="13">BlankMacro1</definedName>
    <definedName name="OOIY" localSheetId="15">BlankMacro1</definedName>
    <definedName name="OOIY" localSheetId="20">BlankMacro1</definedName>
    <definedName name="OOIY" localSheetId="0">BlankMacro1</definedName>
    <definedName name="OOIY">BlankMacro1</definedName>
    <definedName name="OOO" hidden="1">#REF!</definedName>
    <definedName name="OPL" localSheetId="14">[0]!ㅈㅂㄷ</definedName>
    <definedName name="OPL" localSheetId="13">[0]!ㅈㅂㄷ</definedName>
    <definedName name="OPL" localSheetId="15">[0]!ㅈㅂㄷ</definedName>
    <definedName name="OPL" localSheetId="20">[0]!ㅈㅂㄷ</definedName>
    <definedName name="OPL" localSheetId="0">설계서!ㅈㅂㄷ</definedName>
    <definedName name="OPL">[0]!ㅈㅂㄷ</definedName>
    <definedName name="OPOP" hidden="1">[159]수량산출!#REF!</definedName>
    <definedName name="OPP" hidden="1">#REF!</definedName>
    <definedName name="OPPP" hidden="1">[160]수량산출!$A$3:$H$8539</definedName>
    <definedName name="OPTION_PN">[55]OPT!$A:$A</definedName>
    <definedName name="OPTION_TOTAL">[55]OPT!$A:$E</definedName>
    <definedName name="or">[161]과천MAIN!#REF!</definedName>
    <definedName name="ottiout">'[45]설직재-1'!#REF!</definedName>
    <definedName name="ou">'[73]설직재-1'!#REF!</definedName>
    <definedName name="Out_of_Scope">#REF!</definedName>
    <definedName name="P" localSheetId="0">#REF!</definedName>
    <definedName name="P">#REF!</definedName>
    <definedName name="PASS" localSheetId="0">#REF!</definedName>
    <definedName name="PASS">#REF!</definedName>
    <definedName name="PB">'[24]부하(성남)'!#REF!</definedName>
    <definedName name="PB_2">'[38]IMPEADENCE MAP 취수장'!#REF!</definedName>
    <definedName name="PD">#REF!</definedName>
    <definedName name="PE" localSheetId="0">#REF!</definedName>
    <definedName name="PE">#REF!</definedName>
    <definedName name="PE100C">[57]단가!#REF!</definedName>
    <definedName name="PE16C">[57]단가!#REF!</definedName>
    <definedName name="PE22C">[57]단가!#REF!</definedName>
    <definedName name="PE28C">[57]단가!#REF!</definedName>
    <definedName name="PE36C">[57]단가!#REF!</definedName>
    <definedName name="PE42C">[57]단가!#REF!</definedName>
    <definedName name="PE54C">[57]단가!#REF!</definedName>
    <definedName name="PEE">[162]DATA!$N$4:$P$12</definedName>
    <definedName name="Period_Const">#REF!</definedName>
    <definedName name="PH" localSheetId="0">#REF!</definedName>
    <definedName name="PH">#REF!</definedName>
    <definedName name="PILE_LENG">#REF!</definedName>
    <definedName name="PILE_TYPE">#REF!</definedName>
    <definedName name="PIP" localSheetId="0">#REF!,#REF!</definedName>
    <definedName name="PIP">#REF!,#REF!</definedName>
    <definedName name="PIP_4">#REF!</definedName>
    <definedName name="pipe">#REF!</definedName>
    <definedName name="PIPE_2">#REF!</definedName>
    <definedName name="PIPE_3">#REF!</definedName>
    <definedName name="PIPE_4">#REF!</definedName>
    <definedName name="PIPE40">#REF!</definedName>
    <definedName name="piph">#REF!</definedName>
    <definedName name="PJG" localSheetId="14">[0]!NNF</definedName>
    <definedName name="PJG" localSheetId="13">[0]!NNF</definedName>
    <definedName name="PJG" localSheetId="15">[0]!NNF</definedName>
    <definedName name="PJG" localSheetId="20">[0]!NNF</definedName>
    <definedName name="PJG" localSheetId="0">설계서!NNF</definedName>
    <definedName name="PJG">[0]!NNF</definedName>
    <definedName name="PLANT_JE_GWAN_GONG">#REF!</definedName>
    <definedName name="plk" localSheetId="14">[0]!EGERG</definedName>
    <definedName name="plk" localSheetId="13">[0]!EGERG</definedName>
    <definedName name="plk" localSheetId="15">[0]!EGERG</definedName>
    <definedName name="plk" localSheetId="20">[0]!EGERG</definedName>
    <definedName name="plk" localSheetId="0">설계서!EGERG</definedName>
    <definedName name="plk">[0]!EGERG</definedName>
    <definedName name="plo" localSheetId="14">[0]!ㅠㅜㅎ</definedName>
    <definedName name="plo" localSheetId="13">[0]!ㅠㅜㅎ</definedName>
    <definedName name="plo" localSheetId="15">[0]!ㅠㅜㅎ</definedName>
    <definedName name="plo" localSheetId="20">[0]!ㅠㅜㅎ</definedName>
    <definedName name="plo" localSheetId="0">설계서!ㅠㅜㅎ</definedName>
    <definedName name="plo">[0]!ㅠㅜㅎ</definedName>
    <definedName name="PLT">[66]!Macro8</definedName>
    <definedName name="PNLW10">[23]부하계산서!#REF!</definedName>
    <definedName name="PNLW8">[23]부하계산서!#REF!</definedName>
    <definedName name="po" localSheetId="0">#REF!</definedName>
    <definedName name="po">#REF!</definedName>
    <definedName name="pog">[44]특별교실!Macro9</definedName>
    <definedName name="poi" localSheetId="14">'관급단가(급속충전기)'!HBHG</definedName>
    <definedName name="poi" localSheetId="13">관급자재!HBHG</definedName>
    <definedName name="poi" localSheetId="15">별도공사비!HBHG</definedName>
    <definedName name="poi" localSheetId="20">비교젼적서!HBHG</definedName>
    <definedName name="poi" localSheetId="0">설계서!HBHG</definedName>
    <definedName name="poi">[0]!HBHG</definedName>
    <definedName name="POL" localSheetId="14">'관급단가(급속충전기)'!HGG</definedName>
    <definedName name="POL" localSheetId="13">관급자재!HGG</definedName>
    <definedName name="POL" localSheetId="15">별도공사비!HGG</definedName>
    <definedName name="POL" localSheetId="20">비교젼적서!HGG</definedName>
    <definedName name="POL" localSheetId="0">설계서!HGG</definedName>
    <definedName name="POL">[0]!HGG</definedName>
    <definedName name="POOM">#REF!</definedName>
    <definedName name="POP" localSheetId="0">#REF!,#REF!</definedName>
    <definedName name="POP">#REF!,#REF!</definedName>
    <definedName name="PP">'[24]부하(성남)'!#REF!</definedName>
    <definedName name="PPA">#REF!</definedName>
    <definedName name="ppl" localSheetId="14">[0]!jhg</definedName>
    <definedName name="ppl" localSheetId="13">[0]!jhg</definedName>
    <definedName name="ppl" localSheetId="15">[0]!jhg</definedName>
    <definedName name="ppl" localSheetId="20">[0]!jhg</definedName>
    <definedName name="ppl" localSheetId="0">설계서!jhg</definedName>
    <definedName name="ppl">[0]!jhg</definedName>
    <definedName name="PPP" localSheetId="0">#REF!,#REF!</definedName>
    <definedName name="PPP">#REF!,#REF!</definedName>
    <definedName name="print">#REF!</definedName>
    <definedName name="PRINT.AREA.MI">#REF!</definedName>
    <definedName name="PRINT.TIELES" localSheetId="0">#REF!</definedName>
    <definedName name="PRINT.TIELES">#REF!</definedName>
    <definedName name="PRINT.TITELS" localSheetId="0">#REF!</definedName>
    <definedName name="PRINT.TITELS">#REF!</definedName>
    <definedName name="PRINT.TITLES" localSheetId="0">#REF!</definedName>
    <definedName name="PRINT.TITLES">#REF!</definedName>
    <definedName name="Print_Aera" localSheetId="0">#REF!</definedName>
    <definedName name="Print_Aera">#REF!</definedName>
    <definedName name="_xlnm.Print_Area" localSheetId="13">관급자재!$A$1:$M$29</definedName>
    <definedName name="_xlnm.Print_Area" localSheetId="17">기본산출서!$A$1:$Z$184</definedName>
    <definedName name="_xlnm.Print_Area" localSheetId="4">내역서!$A$1:$Q$107</definedName>
    <definedName name="_xlnm.Print_Area" localSheetId="5">노임근거!$A$1:$T$81</definedName>
    <definedName name="_xlnm.Print_Area" localSheetId="15">별도공사비!$A$1:$AB$46</definedName>
    <definedName name="_xlnm.Print_Area" localSheetId="20">비교젼적서!$A$1:$X$39</definedName>
    <definedName name="_xlnm.Print_Area" localSheetId="16">산출집계!$A$1:$Y$111</definedName>
    <definedName name="_xlnm.Print_Area" localSheetId="0">#N/A</definedName>
    <definedName name="_xlnm.Print_Area" localSheetId="1">원가!$A$1:$E$40</definedName>
    <definedName name="_xlnm.Print_Area" localSheetId="8">일위노임!$A$1:$T$54</definedName>
    <definedName name="_xlnm.Print_Area" localSheetId="7">일위대가!$A$1:$Q$78</definedName>
    <definedName name="_xlnm.Print_Area" localSheetId="2">총괄표!$A$1:$Q$55</definedName>
    <definedName name="_xlnm.Print_Area" localSheetId="3">총괄표2!$A$1:$Q$29</definedName>
    <definedName name="_xlnm.Print_Area" localSheetId="19">폐기물처리비!$A$1:$H$54</definedName>
    <definedName name="_xlnm.Print_Area">[163]Sheet1!$A$1:$AF$342</definedName>
    <definedName name="PRINT_AREA_MI">#N/A</definedName>
    <definedName name="PRINT_AREA_MI1" localSheetId="0">#REF!</definedName>
    <definedName name="PRINT_AREA_MI1">#REF!</definedName>
    <definedName name="PRINT_T" localSheetId="0">#REF!</definedName>
    <definedName name="PRINT_T">#REF!</definedName>
    <definedName name="print_tieles" localSheetId="0">#REF!</definedName>
    <definedName name="print_tieles">#REF!</definedName>
    <definedName name="PRINT_TILTES">#REF!</definedName>
    <definedName name="print_titele" localSheetId="0">#REF!</definedName>
    <definedName name="print_titele">#REF!</definedName>
    <definedName name="PRINT_TITELES" localSheetId="0">#REF!</definedName>
    <definedName name="PRINT_TITELES">#REF!</definedName>
    <definedName name="print_titil">#REF!</definedName>
    <definedName name="PRINT_TITLE" localSheetId="0">#REF!</definedName>
    <definedName name="PRINT_TITLE">#REF!</definedName>
    <definedName name="_xlnm.Print_Titles" localSheetId="14">'관급단가(급속충전기)'!$1:$1</definedName>
    <definedName name="_xlnm.Print_Titles" localSheetId="13">관급자재!$1:$3</definedName>
    <definedName name="_xlnm.Print_Titles" localSheetId="4">내역서!$1:$3</definedName>
    <definedName name="_xlnm.Print_Titles" localSheetId="5">노임근거!$1:$3</definedName>
    <definedName name="_xlnm.Print_Titles" localSheetId="10">단가조사!$1:$3</definedName>
    <definedName name="_xlnm.Print_Titles" localSheetId="18">목록별산출서!$1:$3</definedName>
    <definedName name="_xlnm.Print_Titles" localSheetId="12">목차!$1:$3</definedName>
    <definedName name="_xlnm.Print_Titles" localSheetId="15">#REF!</definedName>
    <definedName name="_xlnm.Print_Titles" localSheetId="0">#REF!,#REF!</definedName>
    <definedName name="_xlnm.Print_Titles" localSheetId="6">일대목차!$1:$3</definedName>
    <definedName name="_xlnm.Print_Titles" localSheetId="8">일위노임!$1:$3</definedName>
    <definedName name="_xlnm.Print_Titles" localSheetId="7">일위대가!$1:$3</definedName>
    <definedName name="_xlnm.Print_Titles" localSheetId="2">총괄표!$1:$3</definedName>
    <definedName name="_xlnm.Print_Titles" localSheetId="3">총괄표2!$1:$3</definedName>
    <definedName name="_xlnm.Print_Titles" localSheetId="9">합산자재!$1:$3</definedName>
    <definedName name="_xlnm.Print_Titles">[163]Sheet1!$A:$A,[163]Sheet1!$1:$2</definedName>
    <definedName name="PRINT_TITLES_MI">#N/A</definedName>
    <definedName name="PRINT_TITLES_MI1">#REF!</definedName>
    <definedName name="printer">#REF!</definedName>
    <definedName name="PRINTER_AREA">#REF!</definedName>
    <definedName name="printer_Titles">#REF!</definedName>
    <definedName name="printer_ttitle">#REF!</definedName>
    <definedName name="printMtitles">'[18]#REF'!$1:$2</definedName>
    <definedName name="PRINTTITLES">#REF!</definedName>
    <definedName name="PRO">#REF!</definedName>
    <definedName name="PROJ">[54]LEGEND!$D$4</definedName>
    <definedName name="PRTNAME">'[18]#REF'!#REF!</definedName>
    <definedName name="ps">#REF!</definedName>
    <definedName name="PTFSA">[29]제직재!#REF!</definedName>
    <definedName name="PUM">#REF!</definedName>
    <definedName name="Pump1">#REF!</definedName>
    <definedName name="Pump2">#REF!</definedName>
    <definedName name="Pump3">#REF!</definedName>
    <definedName name="Q" localSheetId="0">#REF!</definedName>
    <definedName name="Q">#REF!</definedName>
    <definedName name="Q0245되메우기불량">[51]중기터파기!#REF!</definedName>
    <definedName name="Q0245사석불량">[51]중기터파기!#REF!</definedName>
    <definedName name="Q0245사석야간">[51]중기터파기!#REF!</definedName>
    <definedName name="Q0245토사불량">[51]중기터파기!#REF!</definedName>
    <definedName name="Q0245토사야간">[51]중기터파기!#REF!</definedName>
    <definedName name="Q04135되메우기불량">[51]중기터파기!#REF!</definedName>
    <definedName name="Q04135사석불량">[51]중기터파기!#REF!</definedName>
    <definedName name="Q04135사석야간">[51]중기터파기!#REF!</definedName>
    <definedName name="Q04135토사불량">[51]중기터파기!#REF!</definedName>
    <definedName name="Q04135토사야간">[51]중기터파기!#REF!</definedName>
    <definedName name="Q0490되메우기">[51]중기터파기!#REF!</definedName>
    <definedName name="Q0490되메우기불량">[51]중기터파기!#REF!</definedName>
    <definedName name="Q0490토사불량">[51]중기터파기!#REF!</definedName>
    <definedName name="Q0790되메우기불량">[51]중기터파기!#REF!</definedName>
    <definedName name="qas" localSheetId="14">[0]!ㅁㄴㄹㅇㄹ</definedName>
    <definedName name="qas" localSheetId="13">[0]!ㅁㄴㄹㅇㄹ</definedName>
    <definedName name="qas" localSheetId="15">[0]!ㅁㄴㄹㅇㄹ</definedName>
    <definedName name="qas" localSheetId="20">[0]!ㅁㄴㄹㅇㄹ</definedName>
    <definedName name="qas" localSheetId="0">설계서!ㅁㄴㄹㅇㄹ</definedName>
    <definedName name="qas">[0]!ㅁㄴㄹㅇㄹ</definedName>
    <definedName name="qdr" localSheetId="14">[0]!REEG</definedName>
    <definedName name="qdr" localSheetId="13">[0]!REEG</definedName>
    <definedName name="qdr" localSheetId="15">[0]!REEG</definedName>
    <definedName name="qdr" localSheetId="20">[0]!REEG</definedName>
    <definedName name="qdr" localSheetId="0">설계서!REEG</definedName>
    <definedName name="qdr">[0]!REEG</definedName>
    <definedName name="qe" localSheetId="14">'관급단가(급속충전기)'!qe</definedName>
    <definedName name="qe" localSheetId="13">관급자재!qe</definedName>
    <definedName name="qe" localSheetId="15">별도공사비!qe</definedName>
    <definedName name="qe" localSheetId="20">#N/A</definedName>
    <definedName name="qe" localSheetId="0">설계서!qe</definedName>
    <definedName name="qe">#N/A</definedName>
    <definedName name="qetrweq">'[69]설직재-1'!#REF!</definedName>
    <definedName name="qfedafd">[74]J直材4!$F$5:$G$5</definedName>
    <definedName name="QFQF" hidden="1">#REF!</definedName>
    <definedName name="QKF">'[164]Macro(차단기)'!$B$1</definedName>
    <definedName name="QLQL">#REF!</definedName>
    <definedName name="QQ" localSheetId="0">#REF!</definedName>
    <definedName name="QQ">#REF!</definedName>
    <definedName name="QQA" localSheetId="14">'관급단가(급속충전기)'!QQA</definedName>
    <definedName name="QQA" localSheetId="13">관급자재!QQA</definedName>
    <definedName name="QQA" localSheetId="15">별도공사비!QQA</definedName>
    <definedName name="QQA" localSheetId="20">#N/A</definedName>
    <definedName name="QQA" localSheetId="0">설계서!QQA</definedName>
    <definedName name="QQA">#N/A</definedName>
    <definedName name="QQQ" localSheetId="14">'관급단가(급속충전기)'!CVDSD</definedName>
    <definedName name="QQQ" localSheetId="13">관급자재!CVDSD</definedName>
    <definedName name="QQQ" localSheetId="15">별도공사비!CVDSD</definedName>
    <definedName name="QQQ" localSheetId="20">비교젼적서!CVDSD</definedName>
    <definedName name="QQQ" localSheetId="0">설계서!CVDSD</definedName>
    <definedName name="QQQ">[0]!CVDSD</definedName>
    <definedName name="qqqq">[165]내역서!#REF!</definedName>
    <definedName name="QQQQQ">[166]내역서!$G$49</definedName>
    <definedName name="qqqqqq">[165]내역서!#REF!</definedName>
    <definedName name="QREWQ" localSheetId="14">[0]!FFF</definedName>
    <definedName name="QREWQ" localSheetId="13">[0]!FFF</definedName>
    <definedName name="QREWQ" localSheetId="15">[0]!FFF</definedName>
    <definedName name="QREWQ" localSheetId="20">[0]!FFF</definedName>
    <definedName name="QREWQ" localSheetId="0">[0]!FFF</definedName>
    <definedName name="QREWQ">[0]!FFF</definedName>
    <definedName name="QSR" localSheetId="14">'관급단가(급속충전기)'!CDD</definedName>
    <definedName name="QSR" localSheetId="13">관급자재!CDD</definedName>
    <definedName name="QSR" localSheetId="15">별도공사비!CDD</definedName>
    <definedName name="QSR" localSheetId="20">비교젼적서!CDD</definedName>
    <definedName name="QSR" localSheetId="0">설계서!CDD</definedName>
    <definedName name="QSR">[0]!CDD</definedName>
    <definedName name="QSS" localSheetId="14">[0]!MATRO</definedName>
    <definedName name="QSS" localSheetId="13">[0]!MATRO</definedName>
    <definedName name="QSS" localSheetId="15">[0]!MATRO</definedName>
    <definedName name="QSS" localSheetId="20">[0]!MATRO</definedName>
    <definedName name="QSS" localSheetId="0">설계서!MATRO</definedName>
    <definedName name="QSS">[0]!MATRO</definedName>
    <definedName name="QTY" localSheetId="14">[0]!SAF</definedName>
    <definedName name="QTY" localSheetId="13">[0]!SAF</definedName>
    <definedName name="QTY" localSheetId="15">[0]!SAF</definedName>
    <definedName name="QTY" localSheetId="20">[0]!SAF</definedName>
    <definedName name="QTY" localSheetId="0">설계서!SAF</definedName>
    <definedName name="QTY">[0]!SAF</definedName>
    <definedName name="QUIT">[66]!Macro8</definedName>
    <definedName name="QW" localSheetId="0">#REF!</definedName>
    <definedName name="QW">#REF!</definedName>
    <definedName name="qwe" localSheetId="14">[0]!ㅈㅂㄷㄹ</definedName>
    <definedName name="qwe" localSheetId="13">[0]!ㅈㅂㄷㄹ</definedName>
    <definedName name="qwe" localSheetId="15">[0]!ㅈㅂㄷㄹ</definedName>
    <definedName name="qwe" localSheetId="20">[0]!ㅈㅂㄷㄹ</definedName>
    <definedName name="qwe" localSheetId="0">설계서!ㅈㅂㄷㄹ</definedName>
    <definedName name="qwe">[0]!ㅈㅂㄷㄹ</definedName>
    <definedName name="QWER">[167]원가계산서!#REF!</definedName>
    <definedName name="qwewe" localSheetId="14">BlankMacro1</definedName>
    <definedName name="qwewe" localSheetId="13">BlankMacro1</definedName>
    <definedName name="qwewe" localSheetId="15">BlankMacro1</definedName>
    <definedName name="qwewe" localSheetId="20">BlankMacro1</definedName>
    <definedName name="qwewe" localSheetId="0">BlankMacro1</definedName>
    <definedName name="qwewe">BlankMacro1</definedName>
    <definedName name="qwreq" hidden="1">#REF!</definedName>
    <definedName name="QWS" localSheetId="0" hidden="1">#REF!</definedName>
    <definedName name="QWS" hidden="1">#REF!</definedName>
    <definedName name="RACK" localSheetId="0">#REF!</definedName>
    <definedName name="RACK">#REF!</definedName>
    <definedName name="RANGE" localSheetId="0">#REF!</definedName>
    <definedName name="RANGE">#REF!</definedName>
    <definedName name="RDGF" localSheetId="14">BlankMacro1</definedName>
    <definedName name="RDGF" localSheetId="13">BlankMacro1</definedName>
    <definedName name="RDGF" localSheetId="15">BlankMacro1</definedName>
    <definedName name="RDGF" localSheetId="20">BlankMacro1</definedName>
    <definedName name="RDGF" localSheetId="0">BlankMacro1</definedName>
    <definedName name="RDGF">BlankMacro1</definedName>
    <definedName name="RDWET" localSheetId="14">BlankMacro1</definedName>
    <definedName name="RDWET" localSheetId="13">BlankMacro1</definedName>
    <definedName name="RDWET" localSheetId="15">BlankMacro1</definedName>
    <definedName name="RDWET" localSheetId="20">BlankMacro1</definedName>
    <definedName name="RDWET" localSheetId="0">BlankMacro1</definedName>
    <definedName name="RDWET">BlankMacro1</definedName>
    <definedName name="rdyery">#REF!</definedName>
    <definedName name="_xlnm.Recorder" localSheetId="0">#REF!</definedName>
    <definedName name="_xlnm.Recorder">#REF!</definedName>
    <definedName name="REEG" localSheetId="0">설계서!REEG</definedName>
    <definedName name="REEG">#N/A</definedName>
    <definedName name="REGSVTEB" localSheetId="0">설계서!REGSVTEB</definedName>
    <definedName name="REGSVTEB">#N/A</definedName>
    <definedName name="ret" localSheetId="0">설계서!ret</definedName>
    <definedName name="ret">#N/A</definedName>
    <definedName name="retert" localSheetId="14">BlankMacro1</definedName>
    <definedName name="retert" localSheetId="13">BlankMacro1</definedName>
    <definedName name="retert" localSheetId="15">BlankMacro1</definedName>
    <definedName name="retert" localSheetId="20">BlankMacro1</definedName>
    <definedName name="retert" localSheetId="0">BlankMacro1</definedName>
    <definedName name="retert">BlankMacro1</definedName>
    <definedName name="retre" localSheetId="14">BlankMacro1</definedName>
    <definedName name="retre" localSheetId="13">BlankMacro1</definedName>
    <definedName name="retre" localSheetId="15">BlankMacro1</definedName>
    <definedName name="retre" localSheetId="20">BlankMacro1</definedName>
    <definedName name="retre" localSheetId="0">BlankMacro1</definedName>
    <definedName name="retre">BlankMacro1</definedName>
    <definedName name="retwatr">[168]I一般比!#REF!</definedName>
    <definedName name="retyerw">'[109]설직재-1'!#REF!</definedName>
    <definedName name="REUIHGURI" localSheetId="14">'관급단가(급속충전기)'!REUIHGURI</definedName>
    <definedName name="REUIHGURI" localSheetId="13">관급자재!REUIHGURI</definedName>
    <definedName name="REUIHGURI" localSheetId="15">별도공사비!REUIHGURI</definedName>
    <definedName name="REUIHGURI" localSheetId="20">#N/A</definedName>
    <definedName name="REUIHGURI" localSheetId="0">설계서!REUIHGURI</definedName>
    <definedName name="REUIHGURI">#N/A</definedName>
    <definedName name="rewtaet">[120]일위!#REF!</definedName>
    <definedName name="reyt" localSheetId="0">설계서!reyt</definedName>
    <definedName name="reyt">#N/A</definedName>
    <definedName name="reyter">'[104]20관리비율'!$A$1:$D$25</definedName>
    <definedName name="reytewt">[169]J直材4!$F$5:$G$5</definedName>
    <definedName name="REYW">#REF!</definedName>
    <definedName name="rfetyryw">[170]직재!#REF!</definedName>
    <definedName name="RFG" localSheetId="0">#REF!,#REF!,#REF!</definedName>
    <definedName name="RFG">#REF!,#REF!,#REF!</definedName>
    <definedName name="RFWE" localSheetId="14">[0]!GDF</definedName>
    <definedName name="RFWE" localSheetId="13">[0]!GDF</definedName>
    <definedName name="RFWE" localSheetId="15">[0]!GDF</definedName>
    <definedName name="RFWE" localSheetId="20">[0]!GDF</definedName>
    <definedName name="RFWE" localSheetId="0">설계서!GDF</definedName>
    <definedName name="RFWE">[0]!GDF</definedName>
    <definedName name="RFYIFIOYGOPIO" hidden="1">#REF!</definedName>
    <definedName name="RGDF" localSheetId="14">BlankMacro1</definedName>
    <definedName name="RGDF" localSheetId="13">BlankMacro1</definedName>
    <definedName name="RGDF" localSheetId="15">BlankMacro1</definedName>
    <definedName name="RGDF" localSheetId="20">BlankMacro1</definedName>
    <definedName name="RGDF" localSheetId="0">BlankMacro1</definedName>
    <definedName name="RGDF">BlankMacro1</definedName>
    <definedName name="rgfd" localSheetId="14">BlankMacro1</definedName>
    <definedName name="rgfd" localSheetId="13">BlankMacro1</definedName>
    <definedName name="rgfd" localSheetId="15">BlankMacro1</definedName>
    <definedName name="rgfd" localSheetId="20">BlankMacro1</definedName>
    <definedName name="rgfd" localSheetId="0">BlankMacro1</definedName>
    <definedName name="rgfd">BlankMacro1</definedName>
    <definedName name="rgfg" localSheetId="14">[0]!jhg</definedName>
    <definedName name="rgfg" localSheetId="13">[0]!jhg</definedName>
    <definedName name="rgfg" localSheetId="15">[0]!jhg</definedName>
    <definedName name="rgfg" localSheetId="20">[0]!jhg</definedName>
    <definedName name="rgfg" localSheetId="0">설계서!jhg</definedName>
    <definedName name="rgfg">[0]!jhg</definedName>
    <definedName name="RGR" localSheetId="14">[0]!GDF</definedName>
    <definedName name="RGR" localSheetId="13">[0]!GDF</definedName>
    <definedName name="RGR" localSheetId="15">[0]!GDF</definedName>
    <definedName name="RGR" localSheetId="20">[0]!GDF</definedName>
    <definedName name="RGR" localSheetId="0">설계서!GDF</definedName>
    <definedName name="RGR">[0]!GDF</definedName>
    <definedName name="RGVBF" localSheetId="14">'관급단가(급속충전기)'!RGVBF</definedName>
    <definedName name="RGVBF" localSheetId="13">관급자재!RGVBF</definedName>
    <definedName name="RGVBF" localSheetId="15">별도공사비!RGVBF</definedName>
    <definedName name="RGVBF" localSheetId="20">#N/A</definedName>
    <definedName name="RGVBF" localSheetId="0">설계서!RGVBF</definedName>
    <definedName name="RGVBF">#N/A</definedName>
    <definedName name="rhewryew">[171]I一般比!#REF!</definedName>
    <definedName name="RHGREBGHRE" localSheetId="14">BlankMacro1</definedName>
    <definedName name="RHGREBGHRE" localSheetId="13">BlankMacro1</definedName>
    <definedName name="RHGREBGHRE" localSheetId="15">BlankMacro1</definedName>
    <definedName name="RHGREBGHRE" localSheetId="20">BlankMacro1</definedName>
    <definedName name="RHGREBGHRE" localSheetId="0">BlankMacro1</definedName>
    <definedName name="RHGREBGHRE">BlankMacro1</definedName>
    <definedName name="riipd">#REF!</definedName>
    <definedName name="RIST" localSheetId="0">#REF!</definedName>
    <definedName name="RIST">#REF!</definedName>
    <definedName name="RK" hidden="1">[117]수량산출!#REF!</definedName>
    <definedName name="RKFL">#REF!</definedName>
    <definedName name="RL" localSheetId="0">#REF!</definedName>
    <definedName name="RL">#REF!</definedName>
    <definedName name="RM_D">#REF!</definedName>
    <definedName name="RMS" localSheetId="14">'관급단가(급속충전기)'!RMS</definedName>
    <definedName name="RMS" localSheetId="13">관급자재!RMS</definedName>
    <definedName name="RMS" localSheetId="15">별도공사비!RMS</definedName>
    <definedName name="RMS" localSheetId="20">#N/A</definedName>
    <definedName name="RMS" localSheetId="0">설계서!RMS</definedName>
    <definedName name="RMS">#N/A</definedName>
    <definedName name="RNG">'[153]SUN 2000. 10 가격'!$A:$D</definedName>
    <definedName name="Royalty" localSheetId="14" hidden="1">{#N/A,#N/A,FALSE,"Sheet1"}</definedName>
    <definedName name="Royalty" localSheetId="13" hidden="1">{#N/A,#N/A,FALSE,"Sheet1"}</definedName>
    <definedName name="Royalty" localSheetId="15" hidden="1">{#N/A,#N/A,FALSE,"Sheet1"}</definedName>
    <definedName name="Royalty" localSheetId="20" hidden="1">{#N/A,#N/A,FALSE,"Sheet1"}</definedName>
    <definedName name="Royalty" localSheetId="0" hidden="1">{#N/A,#N/A,FALSE,"Sheet1"}</definedName>
    <definedName name="Royalty" hidden="1">{#N/A,#N/A,FALSE,"Sheet1"}</definedName>
    <definedName name="rr" localSheetId="14" hidden="1">{#N/A,#N/A,FALSE,"UNIT";#N/A,#N/A,FALSE,"UNIT";#N/A,#N/A,FALSE,"계정"}</definedName>
    <definedName name="rr" localSheetId="13" hidden="1">{#N/A,#N/A,FALSE,"UNIT";#N/A,#N/A,FALSE,"UNIT";#N/A,#N/A,FALSE,"계정"}</definedName>
    <definedName name="rr" localSheetId="15" hidden="1">{#N/A,#N/A,FALSE,"UNIT";#N/A,#N/A,FALSE,"UNIT";#N/A,#N/A,FALSE,"계정"}</definedName>
    <definedName name="rr" localSheetId="20" hidden="1">{#N/A,#N/A,FALSE,"UNIT";#N/A,#N/A,FALSE,"UNIT";#N/A,#N/A,FALSE,"계정"}</definedName>
    <definedName name="rr" hidden="1">{#N/A,#N/A,FALSE,"UNIT";#N/A,#N/A,FALSE,"UNIT";#N/A,#N/A,FALSE,"계정"}</definedName>
    <definedName name="RRE" localSheetId="0">#REF!,#REF!</definedName>
    <definedName name="RRE">#REF!,#REF!</definedName>
    <definedName name="RRR">#N/A</definedName>
    <definedName name="RSTHTU">[95]부하계산서!#REF!</definedName>
    <definedName name="RT" localSheetId="0">#REF!,#REF!,#REF!</definedName>
    <definedName name="RT">#REF!,#REF!,#REF!</definedName>
    <definedName name="RT5G" localSheetId="14">'관급단가(급속충전기)'!RT5G</definedName>
    <definedName name="RT5G" localSheetId="13">관급자재!RT5G</definedName>
    <definedName name="RT5G" localSheetId="15">별도공사비!RT5G</definedName>
    <definedName name="RT5G" localSheetId="20">#N/A</definedName>
    <definedName name="RT5G" localSheetId="0">설계서!RT5G</definedName>
    <definedName name="RT5G">#N/A</definedName>
    <definedName name="rtewyte">[98]직재!#REF!</definedName>
    <definedName name="RTG" localSheetId="14">'관급단가(급속충전기)'!EEDD</definedName>
    <definedName name="RTG" localSheetId="13">관급자재!EEDD</definedName>
    <definedName name="RTG" localSheetId="15">별도공사비!EEDD</definedName>
    <definedName name="RTG" localSheetId="20">비교젼적서!EEDD</definedName>
    <definedName name="RTG" localSheetId="0">설계서!EEDD</definedName>
    <definedName name="RTG">[0]!EEDD</definedName>
    <definedName name="rth" hidden="1">#REF!</definedName>
    <definedName name="rthrtu" localSheetId="14">[0]!juyjuy</definedName>
    <definedName name="rthrtu" localSheetId="13">[0]!juyjuy</definedName>
    <definedName name="rthrtu" localSheetId="15">[0]!juyjuy</definedName>
    <definedName name="rthrtu" localSheetId="20">[0]!juyjuy</definedName>
    <definedName name="rthrtu" localSheetId="0">설계서!juyjuy</definedName>
    <definedName name="rthrtu">[0]!juyjuy</definedName>
    <definedName name="RTHT" localSheetId="14">[0]!TTHG</definedName>
    <definedName name="RTHT" localSheetId="13">[0]!TTHG</definedName>
    <definedName name="RTHT" localSheetId="15">[0]!TTHG</definedName>
    <definedName name="RTHT" localSheetId="20">[0]!TTHG</definedName>
    <definedName name="RTHT" localSheetId="0">설계서!TTHG</definedName>
    <definedName name="RTHT">[0]!TTHG</definedName>
    <definedName name="RTU" localSheetId="0">#REF!,#REF!</definedName>
    <definedName name="RTU">#REF!,#REF!</definedName>
    <definedName name="rtutytr">[172]I一般比!#REF!</definedName>
    <definedName name="rty" localSheetId="0">#REF!,#REF!</definedName>
    <definedName name="rty">#REF!,#REF!</definedName>
    <definedName name="rtyerw">[116]I一般比!#REF!</definedName>
    <definedName name="RTYHERY" localSheetId="14">BlankMacro1</definedName>
    <definedName name="RTYHERY" localSheetId="13">BlankMacro1</definedName>
    <definedName name="RTYHERY" localSheetId="15">BlankMacro1</definedName>
    <definedName name="RTYHERY" localSheetId="20">BlankMacro1</definedName>
    <definedName name="RTYHERY" localSheetId="0">BlankMacro1</definedName>
    <definedName name="RTYHERY">BlankMacro1</definedName>
    <definedName name="rweytewyt">#N/A</definedName>
    <definedName name="ryeuye">[140]J直材4!$F$5:$G$5</definedName>
    <definedName name="rytrey">[116]I一般比!#REF!</definedName>
    <definedName name="S" localSheetId="0">#REF!</definedName>
    <definedName name="S">#REF!</definedName>
    <definedName name="S_B" localSheetId="0">#REF!</definedName>
    <definedName name="S_B">#REF!</definedName>
    <definedName name="S_B1">'[38]IMPEADENCE MAP 취수장'!#REF!</definedName>
    <definedName name="S_G" localSheetId="0">#REF!</definedName>
    <definedName name="S_G">#REF!</definedName>
    <definedName name="S_G1">'[38]IMPEADENCE MAP 취수장'!#REF!</definedName>
    <definedName name="S_R" localSheetId="0">#REF!</definedName>
    <definedName name="S_R">#REF!</definedName>
    <definedName name="S_R1">'[38]IMPEADENCE MAP 취수장'!#REF!</definedName>
    <definedName name="S_X" localSheetId="0">#REF!</definedName>
    <definedName name="S_X">#REF!</definedName>
    <definedName name="S_X1">'[38]IMPEADENCE MAP 취수장'!#REF!</definedName>
    <definedName name="S_Y" localSheetId="0">#REF!</definedName>
    <definedName name="S_Y">#REF!</definedName>
    <definedName name="S_Y1">'[38]IMPEADENCE MAP 취수장'!#REF!</definedName>
    <definedName name="S_Z" localSheetId="0">#REF!</definedName>
    <definedName name="S_Z">#REF!</definedName>
    <definedName name="S_Z1">'[38]IMPEADENCE MAP 취수장'!#REF!</definedName>
    <definedName name="SA">[29]제직재!#REF!</definedName>
    <definedName name="sadasd" localSheetId="14">BlankMacro1</definedName>
    <definedName name="sadasd" localSheetId="13">BlankMacro1</definedName>
    <definedName name="sadasd" localSheetId="15">BlankMacro1</definedName>
    <definedName name="sadasd" localSheetId="20">BlankMacro1</definedName>
    <definedName name="sadasd" localSheetId="0">BlankMacro1</definedName>
    <definedName name="sadasd">BlankMacro1</definedName>
    <definedName name="SADASDA" localSheetId="14" hidden="1">{#N/A,#N/A,FALSE,"UNIT";#N/A,#N/A,FALSE,"UNIT";#N/A,#N/A,FALSE,"계정"}</definedName>
    <definedName name="SADASDA" localSheetId="13" hidden="1">{#N/A,#N/A,FALSE,"UNIT";#N/A,#N/A,FALSE,"UNIT";#N/A,#N/A,FALSE,"계정"}</definedName>
    <definedName name="SADASDA" localSheetId="15" hidden="1">{#N/A,#N/A,FALSE,"UNIT";#N/A,#N/A,FALSE,"UNIT";#N/A,#N/A,FALSE,"계정"}</definedName>
    <definedName name="SADASDA" localSheetId="20" hidden="1">{#N/A,#N/A,FALSE,"UNIT";#N/A,#N/A,FALSE,"UNIT";#N/A,#N/A,FALSE,"계정"}</definedName>
    <definedName name="SADASDA" hidden="1">{#N/A,#N/A,FALSE,"UNIT";#N/A,#N/A,FALSE,"UNIT";#N/A,#N/A,FALSE,"계정"}</definedName>
    <definedName name="sadgsa">#REF!</definedName>
    <definedName name="SAF" localSheetId="0">설계서!SAF</definedName>
    <definedName name="SAF">#N/A</definedName>
    <definedName name="safddsf" localSheetId="14">BlankMacro1</definedName>
    <definedName name="safddsf" localSheetId="13">BlankMacro1</definedName>
    <definedName name="safddsf" localSheetId="15">BlankMacro1</definedName>
    <definedName name="safddsf" localSheetId="20">BlankMacro1</definedName>
    <definedName name="safddsf" localSheetId="0">BlankMacro1</definedName>
    <definedName name="safddsf">BlankMacro1</definedName>
    <definedName name="sample">#REF!</definedName>
    <definedName name="SAN" localSheetId="0">#REF!</definedName>
    <definedName name="SAN">#REF!</definedName>
    <definedName name="sanch_2">#REF!</definedName>
    <definedName name="sanch_3">#REF!</definedName>
    <definedName name="sanch_4">#REF!</definedName>
    <definedName name="SAPBEXdnldView" hidden="1">"41JLQUL0YNPVK3OX98UIGJGNP"</definedName>
    <definedName name="SAPBEXsysID" hidden="1">"BWP"</definedName>
    <definedName name="scdbsdfg">'[45]설직재-1'!#REF!</definedName>
    <definedName name="SD">#REF!</definedName>
    <definedName name="sdakfj">#REF!</definedName>
    <definedName name="SDAVF" localSheetId="14">[0]!GVHBG</definedName>
    <definedName name="SDAVF" localSheetId="13">[0]!GVHBG</definedName>
    <definedName name="SDAVF" localSheetId="15">[0]!GVHBG</definedName>
    <definedName name="SDAVF" localSheetId="20">[0]!GVHBG</definedName>
    <definedName name="SDAVF" localSheetId="0">설계서!GVHBG</definedName>
    <definedName name="SDAVF">[0]!GVHBG</definedName>
    <definedName name="SDC" localSheetId="0">#REF!,#REF!</definedName>
    <definedName name="SDC">#REF!,#REF!</definedName>
    <definedName name="SdcdF" localSheetId="14">[0]!NBBV</definedName>
    <definedName name="SdcdF" localSheetId="13">[0]!NBBV</definedName>
    <definedName name="SdcdF" localSheetId="15">[0]!NBBV</definedName>
    <definedName name="SdcdF" localSheetId="20">[0]!NBBV</definedName>
    <definedName name="SdcdF" localSheetId="0">설계서!NBBV</definedName>
    <definedName name="SdcdF">[0]!NBBV</definedName>
    <definedName name="SDD" localSheetId="14">[0]!TRR</definedName>
    <definedName name="SDD" localSheetId="13">[0]!TRR</definedName>
    <definedName name="SDD" localSheetId="15">[0]!TRR</definedName>
    <definedName name="SDD" localSheetId="20">[0]!TRR</definedName>
    <definedName name="SDD" localSheetId="0">설계서!TRR</definedName>
    <definedName name="SDD">[0]!TRR</definedName>
    <definedName name="sde">'[73]설직재-1'!#REF!</definedName>
    <definedName name="SDF" localSheetId="0">#REF!</definedName>
    <definedName name="SDF">#REF!</definedName>
    <definedName name="sdfasad" localSheetId="14">BlankMacro1</definedName>
    <definedName name="sdfasad" localSheetId="13">BlankMacro1</definedName>
    <definedName name="sdfasad" localSheetId="15">BlankMacro1</definedName>
    <definedName name="sdfasad" localSheetId="20">BlankMacro1</definedName>
    <definedName name="sdfasad" localSheetId="0">BlankMacro1</definedName>
    <definedName name="sdfasad">BlankMacro1</definedName>
    <definedName name="sdfdf" localSheetId="14">BlankMacro1</definedName>
    <definedName name="sdfdf" localSheetId="13">BlankMacro1</definedName>
    <definedName name="sdfdf" localSheetId="15">BlankMacro1</definedName>
    <definedName name="sdfdf" localSheetId="20">BlankMacro1</definedName>
    <definedName name="sdfdf" localSheetId="0">BlankMacro1</definedName>
    <definedName name="sdfdf">BlankMacro1</definedName>
    <definedName name="sdfeer" localSheetId="14">BlankMacro1</definedName>
    <definedName name="sdfeer" localSheetId="13">BlankMacro1</definedName>
    <definedName name="sdfeer" localSheetId="15">BlankMacro1</definedName>
    <definedName name="sdfeer" localSheetId="20">BlankMacro1</definedName>
    <definedName name="sdfeer" localSheetId="0">BlankMacro1</definedName>
    <definedName name="sdfeer">BlankMacro1</definedName>
    <definedName name="SDFHK">#REF!</definedName>
    <definedName name="sdfjk">#REF!</definedName>
    <definedName name="sdfs" localSheetId="14">BlankMacro1</definedName>
    <definedName name="sdfs" localSheetId="13">BlankMacro1</definedName>
    <definedName name="sdfs" localSheetId="15">BlankMacro1</definedName>
    <definedName name="sdfs" localSheetId="20">BlankMacro1</definedName>
    <definedName name="sdfs" localSheetId="0">BlankMacro1</definedName>
    <definedName name="sdfs">BlankMacro1</definedName>
    <definedName name="sdfsa">'[82]N賃率-職'!#REF!</definedName>
    <definedName name="sdfsd" localSheetId="14">BlankMacro1</definedName>
    <definedName name="sdfsd" localSheetId="13">BlankMacro1</definedName>
    <definedName name="sdfsd" localSheetId="15">BlankMacro1</definedName>
    <definedName name="sdfsd" localSheetId="20">BlankMacro1</definedName>
    <definedName name="sdfsd" localSheetId="0">BlankMacro1</definedName>
    <definedName name="sdfsd">BlankMacro1</definedName>
    <definedName name="sdfsdf" localSheetId="14">BlankMacro1</definedName>
    <definedName name="sdfsdf" localSheetId="13">BlankMacro1</definedName>
    <definedName name="sdfsdf" localSheetId="15">BlankMacro1</definedName>
    <definedName name="sdfsdf" localSheetId="20">BlankMacro1</definedName>
    <definedName name="sdfsdf" localSheetId="0">BlankMacro1</definedName>
    <definedName name="sdfsdf">BlankMacro1</definedName>
    <definedName name="sdfvcxv" localSheetId="14">BlankMacro1</definedName>
    <definedName name="sdfvcxv" localSheetId="13">BlankMacro1</definedName>
    <definedName name="sdfvcxv" localSheetId="15">BlankMacro1</definedName>
    <definedName name="sdfvcxv" localSheetId="20">BlankMacro1</definedName>
    <definedName name="sdfvcxv" localSheetId="0">BlankMacro1</definedName>
    <definedName name="sdfvcxv">BlankMacro1</definedName>
    <definedName name="SDFVDRF" localSheetId="14">BlankMacro1</definedName>
    <definedName name="SDFVDRF" localSheetId="13">BlankMacro1</definedName>
    <definedName name="SDFVDRF" localSheetId="15">BlankMacro1</definedName>
    <definedName name="SDFVDRF" localSheetId="20">BlankMacro1</definedName>
    <definedName name="SDFVDRF" localSheetId="0">BlankMacro1</definedName>
    <definedName name="SDFVDRF">BlankMacro1</definedName>
    <definedName name="SDFWE" localSheetId="14">BlankMacro1</definedName>
    <definedName name="SDFWE" localSheetId="13">BlankMacro1</definedName>
    <definedName name="SDFWE" localSheetId="15">BlankMacro1</definedName>
    <definedName name="SDFWE" localSheetId="20">BlankMacro1</definedName>
    <definedName name="SDFWE" localSheetId="0">BlankMacro1</definedName>
    <definedName name="SDFWE">BlankMacro1</definedName>
    <definedName name="SDFWEF" localSheetId="14">BlankMacro1</definedName>
    <definedName name="SDFWEF" localSheetId="13">BlankMacro1</definedName>
    <definedName name="SDFWEF" localSheetId="15">BlankMacro1</definedName>
    <definedName name="SDFWEF" localSheetId="20">BlankMacro1</definedName>
    <definedName name="SDFWEF" localSheetId="0">BlankMacro1</definedName>
    <definedName name="SDFWEF">BlankMacro1</definedName>
    <definedName name="SDG" localSheetId="14">[0]!ㄷㄹㅈ</definedName>
    <definedName name="SDG" localSheetId="13">[0]!ㄷㄹㅈ</definedName>
    <definedName name="SDG" localSheetId="15">[0]!ㄷㄹㅈ</definedName>
    <definedName name="SDG" localSheetId="20">[0]!ㄷㄹㅈ</definedName>
    <definedName name="SDG" localSheetId="0">설계서!ㄷㄹㅈ</definedName>
    <definedName name="SDG">[0]!ㄷㄹㅈ</definedName>
    <definedName name="SDGFFD" localSheetId="14">BlankMacro1</definedName>
    <definedName name="SDGFFD" localSheetId="13">BlankMacro1</definedName>
    <definedName name="SDGFFD" localSheetId="15">BlankMacro1</definedName>
    <definedName name="SDGFFD" localSheetId="20">BlankMacro1</definedName>
    <definedName name="SDGFFD" localSheetId="0">BlankMacro1</definedName>
    <definedName name="SDGFFD">BlankMacro1</definedName>
    <definedName name="sdgs">#REF!</definedName>
    <definedName name="sdjfkl">#REF!</definedName>
    <definedName name="SDJI">#REF!</definedName>
    <definedName name="SDK" localSheetId="0">#REF!,#REF!</definedName>
    <definedName name="SDK">#REF!,#REF!</definedName>
    <definedName name="SDRFE" localSheetId="14">'관급단가(급속충전기)'!SDRFE</definedName>
    <definedName name="SDRFE" localSheetId="13">관급자재!SDRFE</definedName>
    <definedName name="SDRFE" localSheetId="15">별도공사비!SDRFE</definedName>
    <definedName name="SDRFE" localSheetId="20">#N/A</definedName>
    <definedName name="SDRFE" localSheetId="0">설계서!SDRFE</definedName>
    <definedName name="SDRFE">#N/A</definedName>
    <definedName name="sdsd" localSheetId="14">[0]!jhg</definedName>
    <definedName name="sdsd" localSheetId="13">[0]!jhg</definedName>
    <definedName name="sdsd" localSheetId="15">[0]!jhg</definedName>
    <definedName name="sdsd" localSheetId="20">[0]!jhg</definedName>
    <definedName name="sdsd" localSheetId="0">설계서!jhg</definedName>
    <definedName name="sdsd">[0]!jhg</definedName>
    <definedName name="sdv" localSheetId="14">[0]!uiy</definedName>
    <definedName name="sdv" localSheetId="13">[0]!uiy</definedName>
    <definedName name="sdv" localSheetId="15">[0]!uiy</definedName>
    <definedName name="sdv" localSheetId="20">[0]!uiy</definedName>
    <definedName name="sdv" localSheetId="0">설계서!uiy</definedName>
    <definedName name="sdv">[0]!uiy</definedName>
    <definedName name="SDVF" localSheetId="0">설계서!SDVF</definedName>
    <definedName name="SDVF">#N/A</definedName>
    <definedName name="SDZFV">[95]부하계산서!#REF!</definedName>
    <definedName name="SEGFDZRGREG" localSheetId="14">BlankMacro1</definedName>
    <definedName name="SEGFDZRGREG" localSheetId="13">BlankMacro1</definedName>
    <definedName name="SEGFDZRGREG" localSheetId="15">BlankMacro1</definedName>
    <definedName name="SEGFDZRGREG" localSheetId="20">BlankMacro1</definedName>
    <definedName name="SEGFDZRGREG" localSheetId="0">BlankMacro1</definedName>
    <definedName name="SEGFDZRGREG">BlankMacro1</definedName>
    <definedName name="SER" localSheetId="0">#REF!</definedName>
    <definedName name="SER">#REF!</definedName>
    <definedName name="SERT" localSheetId="0">#REF!</definedName>
    <definedName name="SERT">#REF!</definedName>
    <definedName name="SERVER" localSheetId="0">#REF!</definedName>
    <definedName name="SERVER">#REF!</definedName>
    <definedName name="SERVER_PN">[55]SV!$A:$A</definedName>
    <definedName name="SERVER_TOTAL">[55]SV!$A:$E</definedName>
    <definedName name="SET" localSheetId="0">#REF!</definedName>
    <definedName name="SET">#REF!</definedName>
    <definedName name="SF">#N/A</definedName>
    <definedName name="sfd" localSheetId="14">'관급단가(급속충전기)'!sfd</definedName>
    <definedName name="sfd" localSheetId="13">관급자재!sfd</definedName>
    <definedName name="sfd" localSheetId="15">별도공사비!sfd</definedName>
    <definedName name="sfd" localSheetId="20">#N/A</definedName>
    <definedName name="sfd" localSheetId="0">설계서!sfd</definedName>
    <definedName name="sfd">#N/A</definedName>
    <definedName name="sfdgsd" hidden="1">#REF!</definedName>
    <definedName name="sfds">'[73]제-노임'!#REF!</definedName>
    <definedName name="sfgsdfd" hidden="1">#REF!</definedName>
    <definedName name="SFH" localSheetId="14">[0]!ㅗㅠㅎㄹ</definedName>
    <definedName name="SFH" localSheetId="13">[0]!ㅗㅠㅎㄹ</definedName>
    <definedName name="SFH" localSheetId="15">[0]!ㅗㅠㅎㄹ</definedName>
    <definedName name="SFH" localSheetId="20">[0]!ㅗㅠㅎㄹ</definedName>
    <definedName name="SFH" localSheetId="0">설계서!ㅗㅠㅎㄹ</definedName>
    <definedName name="SFH">[0]!ㅗㅠㅎㄹ</definedName>
    <definedName name="sfsd">#N/A</definedName>
    <definedName name="sfwe" localSheetId="14">BlankMacro1</definedName>
    <definedName name="sfwe" localSheetId="13">BlankMacro1</definedName>
    <definedName name="sfwe" localSheetId="15">BlankMacro1</definedName>
    <definedName name="sfwe" localSheetId="20">BlankMacro1</definedName>
    <definedName name="sfwe" localSheetId="0">BlankMacro1</definedName>
    <definedName name="sfwe">BlankMacro1</definedName>
    <definedName name="SGARETER" hidden="1">#REF!</definedName>
    <definedName name="sgddsg">#REF!</definedName>
    <definedName name="sgfdhdshg">'[72]설직재-1'!#REF!</definedName>
    <definedName name="sgsgr">#REF!</definedName>
    <definedName name="shddhdrtuhr">#REF!</definedName>
    <definedName name="SHEET" localSheetId="0">#REF!</definedName>
    <definedName name="SHEET">#REF!</definedName>
    <definedName name="sheet1" localSheetId="0">#REF!</definedName>
    <definedName name="sheet1">#REF!</definedName>
    <definedName name="SHEET56" localSheetId="0">#REF!</definedName>
    <definedName name="SHEET56">#REF!</definedName>
    <definedName name="SIDE">#REF!</definedName>
    <definedName name="SIL">[119]데이타!$R$23:$S$32</definedName>
    <definedName name="SIS" localSheetId="14">[0]!NNF</definedName>
    <definedName name="SIS" localSheetId="13">[0]!NNF</definedName>
    <definedName name="SIS" localSheetId="15">[0]!NNF</definedName>
    <definedName name="SIS" localSheetId="20">[0]!NNF</definedName>
    <definedName name="SIS" localSheetId="0">설계서!NNF</definedName>
    <definedName name="SIS">[0]!NNF</definedName>
    <definedName name="sjrhei">#REF!</definedName>
    <definedName name="skadjf">#REF!</definedName>
    <definedName name="SLID">#REF!</definedName>
    <definedName name="SM" localSheetId="0">#REF!</definedName>
    <definedName name="SM">#REF!</definedName>
    <definedName name="so">[18]직노!#REF!</definedName>
    <definedName name="SOC" localSheetId="14">'관급단가(급속충전기)'!OIU</definedName>
    <definedName name="SOC" localSheetId="13">관급자재!OIU</definedName>
    <definedName name="SOC" localSheetId="15">별도공사비!OIU</definedName>
    <definedName name="SOC" localSheetId="20">비교젼적서!OIU</definedName>
    <definedName name="SOC" localSheetId="0">설계서!OIU</definedName>
    <definedName name="SOC">[0]!OIU</definedName>
    <definedName name="SOS" localSheetId="14">[0]!MATRO</definedName>
    <definedName name="SOS" localSheetId="13">[0]!MATRO</definedName>
    <definedName name="SOS" localSheetId="15">[0]!MATRO</definedName>
    <definedName name="SOS" localSheetId="20">[0]!MATRO</definedName>
    <definedName name="SOS" localSheetId="0">설계서!MATRO</definedName>
    <definedName name="SOS">[0]!MATRO</definedName>
    <definedName name="sr" localSheetId="0">#REF!,#REF!</definedName>
    <definedName name="sr">#REF!,#REF!</definedName>
    <definedName name="SRDBRE" localSheetId="14">BlankMacro1</definedName>
    <definedName name="SRDBRE" localSheetId="13">BlankMacro1</definedName>
    <definedName name="SRDBRE" localSheetId="15">BlankMacro1</definedName>
    <definedName name="SRDBRE" localSheetId="20">BlankMacro1</definedName>
    <definedName name="SRDBRE" localSheetId="0">BlankMacro1</definedName>
    <definedName name="SRDBRE">BlankMacro1</definedName>
    <definedName name="SS" localSheetId="0">#REF!</definedName>
    <definedName name="SS">#REF!</definedName>
    <definedName name="SSA">[173]일위!#REF!</definedName>
    <definedName name="SSD">#N/A</definedName>
    <definedName name="SSR" localSheetId="0">설계서!SSR</definedName>
    <definedName name="SSR">#N/A</definedName>
    <definedName name="SSS" localSheetId="0">#REF!</definedName>
    <definedName name="SSS">#REF!</definedName>
    <definedName name="SSSC" localSheetId="14">'관급단가(급속충전기)'!CCF</definedName>
    <definedName name="SSSC" localSheetId="13">관급자재!CCF</definedName>
    <definedName name="SSSC" localSheetId="15">별도공사비!CCF</definedName>
    <definedName name="SSSC" localSheetId="20">비교젼적서!CCF</definedName>
    <definedName name="SSSC" localSheetId="0">설계서!CCF</definedName>
    <definedName name="SSSC">[0]!CCF</definedName>
    <definedName name="SSSS" localSheetId="0">#REF!</definedName>
    <definedName name="SSSS">#REF!</definedName>
    <definedName name="SSSSS" localSheetId="0">#REF!</definedName>
    <definedName name="SSSSS">#REF!</definedName>
    <definedName name="SSSSSS" localSheetId="0">#REF!</definedName>
    <definedName name="SSSSSS">#REF!</definedName>
    <definedName name="SSW" localSheetId="0">#REF!,#REF!</definedName>
    <definedName name="SSW">#REF!,#REF!</definedName>
    <definedName name="SSX" localSheetId="0">설계서!SSX</definedName>
    <definedName name="SSX">#N/A</definedName>
    <definedName name="ST">#REF!</definedName>
    <definedName name="Story_Total">#REF!</definedName>
    <definedName name="Struct_Type">#REF!</definedName>
    <definedName name="SUBT1" localSheetId="0">#REF!</definedName>
    <definedName name="SUBT1">#REF!</definedName>
    <definedName name="SUBT2" localSheetId="0">#REF!</definedName>
    <definedName name="SUBT2">#REF!</definedName>
    <definedName name="SUBT3" localSheetId="0">#REF!</definedName>
    <definedName name="SUBT3">#REF!</definedName>
    <definedName name="SUM" localSheetId="0">#REF!</definedName>
    <definedName name="SUM">#REF!</definedName>
    <definedName name="SVFGSF" localSheetId="14">'관급단가(급속충전기)'!KJH</definedName>
    <definedName name="SVFGSF" localSheetId="13">관급자재!KJH</definedName>
    <definedName name="SVFGSF" localSheetId="15">별도공사비!KJH</definedName>
    <definedName name="SVFGSF" localSheetId="20">비교젼적서!KJH</definedName>
    <definedName name="SVFGSF" localSheetId="0">설계서!KJH</definedName>
    <definedName name="SVFGSF">[0]!KJH</definedName>
    <definedName name="SVR" localSheetId="0">#REF!</definedName>
    <definedName name="SVR">#REF!</definedName>
    <definedName name="SVRAG" localSheetId="0">#REF!</definedName>
    <definedName name="SVRAG">#REF!</definedName>
    <definedName name="SVRDESC" localSheetId="0">#REF!</definedName>
    <definedName name="SVRDESC">#REF!</definedName>
    <definedName name="sw">'[86]인건-측정'!#REF!</definedName>
    <definedName name="SXXS">#N/A</definedName>
    <definedName name="SZVFGG" localSheetId="14">[0]!REEG</definedName>
    <definedName name="SZVFGG" localSheetId="13">[0]!REEG</definedName>
    <definedName name="SZVFGG" localSheetId="15">[0]!REEG</definedName>
    <definedName name="SZVFGG" localSheetId="20">[0]!REEG</definedName>
    <definedName name="SZVFGG" localSheetId="0">설계서!REEG</definedName>
    <definedName name="SZVFGG">[0]!REEG</definedName>
    <definedName name="T" localSheetId="0">#REF!</definedName>
    <definedName name="T">#REF!</definedName>
    <definedName name="T10M" localSheetId="0">#REF!</definedName>
    <definedName name="T10M">#REF!</definedName>
    <definedName name="T10P" localSheetId="0">#REF!</definedName>
    <definedName name="T10P">#REF!</definedName>
    <definedName name="T11M" localSheetId="0">#REF!</definedName>
    <definedName name="T11M">#REF!</definedName>
    <definedName name="T11P" localSheetId="0">#REF!</definedName>
    <definedName name="T11P">#REF!</definedName>
    <definedName name="T12M" localSheetId="0">#REF!</definedName>
    <definedName name="T12M">#REF!</definedName>
    <definedName name="T12P" localSheetId="0">#REF!</definedName>
    <definedName name="T12P">#REF!</definedName>
    <definedName name="T13M" localSheetId="0">#REF!</definedName>
    <definedName name="T13M">#REF!</definedName>
    <definedName name="T13P" localSheetId="0">#REF!</definedName>
    <definedName name="T13P">#REF!</definedName>
    <definedName name="T14M" localSheetId="0">#REF!</definedName>
    <definedName name="T14M">#REF!</definedName>
    <definedName name="T14P" localSheetId="0">#REF!</definedName>
    <definedName name="T14P">#REF!</definedName>
    <definedName name="T15M" localSheetId="0">#REF!</definedName>
    <definedName name="T15M">#REF!</definedName>
    <definedName name="T15P" localSheetId="0">#REF!</definedName>
    <definedName name="T15P">#REF!</definedName>
    <definedName name="T16M" localSheetId="0">#REF!</definedName>
    <definedName name="T16M">#REF!</definedName>
    <definedName name="T16P" localSheetId="0">#REF!</definedName>
    <definedName name="T16P">#REF!</definedName>
    <definedName name="T17M" localSheetId="0">#REF!</definedName>
    <definedName name="T17M">#REF!</definedName>
    <definedName name="T17P" localSheetId="0">#REF!</definedName>
    <definedName name="T17P">#REF!</definedName>
    <definedName name="T18M" localSheetId="0">#REF!</definedName>
    <definedName name="T18M">#REF!</definedName>
    <definedName name="T18P" localSheetId="0">#REF!</definedName>
    <definedName name="T18P">#REF!</definedName>
    <definedName name="T19M" localSheetId="0">#REF!</definedName>
    <definedName name="T19M">#REF!</definedName>
    <definedName name="T19P" localSheetId="0">#REF!</definedName>
    <definedName name="T19P">#REF!</definedName>
    <definedName name="T1E" localSheetId="0">#REF!</definedName>
    <definedName name="T1E">#REF!</definedName>
    <definedName name="T1M" localSheetId="0">#REF!</definedName>
    <definedName name="T1M">#REF!</definedName>
    <definedName name="T1P" localSheetId="0">#REF!</definedName>
    <definedName name="T1P">#REF!</definedName>
    <definedName name="T20M" localSheetId="0">#REF!</definedName>
    <definedName name="T20M">#REF!</definedName>
    <definedName name="T20P" localSheetId="0">#REF!</definedName>
    <definedName name="T20P">#REF!</definedName>
    <definedName name="T21M" localSheetId="0">#REF!</definedName>
    <definedName name="T21M">#REF!</definedName>
    <definedName name="T21P" localSheetId="0">#REF!</definedName>
    <definedName name="T21P">#REF!</definedName>
    <definedName name="T22E" localSheetId="0">#REF!</definedName>
    <definedName name="T22E">#REF!</definedName>
    <definedName name="T23M" localSheetId="0">#REF!</definedName>
    <definedName name="T23M">#REF!</definedName>
    <definedName name="T23P" localSheetId="0">#REF!</definedName>
    <definedName name="T23P">#REF!</definedName>
    <definedName name="T24M" localSheetId="0">#REF!</definedName>
    <definedName name="T24M">#REF!</definedName>
    <definedName name="T24P" localSheetId="0">#REF!</definedName>
    <definedName name="T24P">#REF!</definedName>
    <definedName name="T2E" localSheetId="0">#REF!</definedName>
    <definedName name="T2E">#REF!</definedName>
    <definedName name="T2M" localSheetId="0">#REF!</definedName>
    <definedName name="T2M">#REF!</definedName>
    <definedName name="T2P" localSheetId="0">#REF!</definedName>
    <definedName name="T2P">#REF!</definedName>
    <definedName name="T3P" localSheetId="0">#REF!</definedName>
    <definedName name="T3P">#REF!</definedName>
    <definedName name="T4M" localSheetId="0">#REF!</definedName>
    <definedName name="T4M">#REF!</definedName>
    <definedName name="T4P" localSheetId="0">#REF!</definedName>
    <definedName name="T4P">#REF!</definedName>
    <definedName name="T5M" localSheetId="0">#REF!</definedName>
    <definedName name="T5M">#REF!</definedName>
    <definedName name="T5P" localSheetId="0">#REF!</definedName>
    <definedName name="T5P">#REF!</definedName>
    <definedName name="T6M" localSheetId="0">#REF!</definedName>
    <definedName name="T6M">#REF!</definedName>
    <definedName name="T6P" localSheetId="0">#REF!</definedName>
    <definedName name="T6P">#REF!</definedName>
    <definedName name="T7M" localSheetId="0">#REF!</definedName>
    <definedName name="T7M">#REF!</definedName>
    <definedName name="T7P" localSheetId="0">#REF!</definedName>
    <definedName name="T7P">#REF!</definedName>
    <definedName name="T8M" localSheetId="0">#REF!</definedName>
    <definedName name="T8M">#REF!</definedName>
    <definedName name="T8P" localSheetId="0">#REF!</definedName>
    <definedName name="T8P">#REF!</definedName>
    <definedName name="T9M" localSheetId="0">#REF!</definedName>
    <definedName name="T9M">#REF!</definedName>
    <definedName name="T9P" localSheetId="0">#REF!</definedName>
    <definedName name="T9P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est" localSheetId="0">#REF!</definedName>
    <definedName name="test">#REF!</definedName>
    <definedName name="TFG" localSheetId="0">#REF!,#REF!</definedName>
    <definedName name="TFG">#REF!,#REF!</definedName>
    <definedName name="TGG">[66]!Macro8</definedName>
    <definedName name="TGGG" localSheetId="0">설계서!TGGG</definedName>
    <definedName name="TGGG">#N/A</definedName>
    <definedName name="THGB" localSheetId="14">BlankMacro1</definedName>
    <definedName name="THGB" localSheetId="13">BlankMacro1</definedName>
    <definedName name="THGB" localSheetId="15">BlankMacro1</definedName>
    <definedName name="THGB" localSheetId="20">BlankMacro1</definedName>
    <definedName name="THGB" localSheetId="0">BlankMacro1</definedName>
    <definedName name="THGB">BlankMacro1</definedName>
    <definedName name="TIT">#REF!</definedName>
    <definedName name="TITLE" localSheetId="0">#REF!</definedName>
    <definedName name="TITLE">#REF!</definedName>
    <definedName name="TITLES_PRINT">#REF!</definedName>
    <definedName name="TKG" localSheetId="0">#REF!,#REF!</definedName>
    <definedName name="TKG">#REF!,#REF!</definedName>
    <definedName name="TOP">#REF!</definedName>
    <definedName name="TOTAL">#N/A</definedName>
    <definedName name="Total_Floor_Area">#REF!</definedName>
    <definedName name="TR_R" localSheetId="0">#REF!</definedName>
    <definedName name="TR_R">#REF!</definedName>
    <definedName name="TR_X" localSheetId="0">#REF!</definedName>
    <definedName name="TR_X">#REF!</definedName>
    <definedName name="TR510300간재">[174]G.R300경비!$F$15</definedName>
    <definedName name="TR510300노무">[174]G.R300경비!$F$17</definedName>
    <definedName name="TR510300손료">[174]G.R300경비!$F$6</definedName>
    <definedName name="TREWTER">[130]직재!#REF!</definedName>
    <definedName name="trewy">[175]직재!#REF!</definedName>
    <definedName name="TRHB">#REF!</definedName>
    <definedName name="TRR" localSheetId="0">설계서!TRR</definedName>
    <definedName name="TRR">#N/A</definedName>
    <definedName name="TRRR" localSheetId="14">'관급단가(급속충전기)'!TRRR</definedName>
    <definedName name="TRRR" localSheetId="13">관급자재!TRRR</definedName>
    <definedName name="TRRR" localSheetId="15">별도공사비!TRRR</definedName>
    <definedName name="TRRR" localSheetId="20">#N/A</definedName>
    <definedName name="TRRR" localSheetId="0">설계서!TRRR</definedName>
    <definedName name="TRRR">#N/A</definedName>
    <definedName name="truyr">#REF!</definedName>
    <definedName name="tryrtg" localSheetId="14">'관급단가(급속충전기)'!bvvc</definedName>
    <definedName name="tryrtg" localSheetId="13">관급자재!bvvc</definedName>
    <definedName name="tryrtg" localSheetId="15">별도공사비!bvvc</definedName>
    <definedName name="tryrtg" localSheetId="20">비교젼적서!bvvc</definedName>
    <definedName name="tryrtg" localSheetId="0">설계서!bvvc</definedName>
    <definedName name="tryrtg">[0]!bvvc</definedName>
    <definedName name="TTHG" localSheetId="0">설계서!TTHG</definedName>
    <definedName name="TTHG">#N/A</definedName>
    <definedName name="tthtreetey">#REF!</definedName>
    <definedName name="TTI" localSheetId="0">#REF!,#REF!,#REF!</definedName>
    <definedName name="TTI">#REF!,#REF!,#REF!</definedName>
    <definedName name="TTR" localSheetId="14">[0]!ㅁㄴㄹㅇㄹ</definedName>
    <definedName name="TTR" localSheetId="13">[0]!ㅁㄴㄹㅇㄹ</definedName>
    <definedName name="TTR" localSheetId="15">[0]!ㅁㄴㄹㅇㄹ</definedName>
    <definedName name="TTR" localSheetId="20">[0]!ㅁㄴㄹㅇㄹ</definedName>
    <definedName name="TTR" localSheetId="0">설계서!ㅁㄴㄹㅇㄹ</definedName>
    <definedName name="TTR">[0]!ㅁㄴㄹㅇㄹ</definedName>
    <definedName name="TTTG" localSheetId="0">#REF!,#REF!</definedName>
    <definedName name="TTTG">#REF!,#REF!</definedName>
    <definedName name="TTTT" hidden="1">#REF!</definedName>
    <definedName name="TUNVS" localSheetId="14">[0]!ㄷㄹㅈ</definedName>
    <definedName name="TUNVS" localSheetId="13">[0]!ㄷㄹㅈ</definedName>
    <definedName name="TUNVS" localSheetId="15">[0]!ㄷㄹㅈ</definedName>
    <definedName name="TUNVS" localSheetId="20">[0]!ㄷㄹㅈ</definedName>
    <definedName name="TUNVS" localSheetId="0">설계서!ㄷㄹㅈ</definedName>
    <definedName name="TUNVS">[0]!ㄷㄹㅈ</definedName>
    <definedName name="tur" localSheetId="0">#REF!</definedName>
    <definedName name="tur">#REF!</definedName>
    <definedName name="turbine" localSheetId="0">#REF!</definedName>
    <definedName name="turbine">#REF!</definedName>
    <definedName name="tuu" localSheetId="14">'관급단가(급속충전기)'!frt</definedName>
    <definedName name="tuu" localSheetId="13">관급자재!frt</definedName>
    <definedName name="tuu" localSheetId="15">별도공사비!frt</definedName>
    <definedName name="tuu" localSheetId="20">비교젼적서!frt</definedName>
    <definedName name="tuu" localSheetId="0">설계서!frt</definedName>
    <definedName name="tuu">[0]!frt</definedName>
    <definedName name="tuy">'[73]제-노임'!#REF!</definedName>
    <definedName name="TUYT" localSheetId="14">BlankMacro1</definedName>
    <definedName name="TUYT" localSheetId="13">BlankMacro1</definedName>
    <definedName name="TUYT" localSheetId="15">BlankMacro1</definedName>
    <definedName name="TUYT" localSheetId="20">BlankMacro1</definedName>
    <definedName name="TUYT" localSheetId="0">BlankMacro1</definedName>
    <definedName name="TUYT">BlankMacro1</definedName>
    <definedName name="TV설비">#REF!</definedName>
    <definedName name="TWID">#REF!</definedName>
    <definedName name="tye" hidden="1">#REF!</definedName>
    <definedName name="tyew">'[176]N賃率-職'!#REF!</definedName>
    <definedName name="tyg">[95]부하계산서!#REF!</definedName>
    <definedName name="TYH" localSheetId="14">'관급단가(급속충전기)'!TYH</definedName>
    <definedName name="TYH" localSheetId="13">관급자재!TYH</definedName>
    <definedName name="TYH" localSheetId="15">별도공사비!TYH</definedName>
    <definedName name="TYH" localSheetId="20">#N/A</definedName>
    <definedName name="TYH" localSheetId="0">설계서!TYH</definedName>
    <definedName name="TYH">#N/A</definedName>
    <definedName name="tyhr">'[107]설직재-1'!#REF!</definedName>
    <definedName name="tyikut">#REF!</definedName>
    <definedName name="tyj" localSheetId="0">설계서!tyj</definedName>
    <definedName name="tyj">#N/A</definedName>
    <definedName name="type">#REF!</definedName>
    <definedName name="tyrrt" localSheetId="14">BlankMacro1</definedName>
    <definedName name="tyrrt" localSheetId="13">BlankMacro1</definedName>
    <definedName name="tyrrt" localSheetId="15">BlankMacro1</definedName>
    <definedName name="tyrrt" localSheetId="20">BlankMacro1</definedName>
    <definedName name="tyrrt" localSheetId="0">BlankMacro1</definedName>
    <definedName name="tyrrt">BlankMacro1</definedName>
    <definedName name="TYSEDRGS" localSheetId="14">BlankMacro1</definedName>
    <definedName name="TYSEDRGS" localSheetId="13">BlankMacro1</definedName>
    <definedName name="TYSEDRGS" localSheetId="15">BlankMacro1</definedName>
    <definedName name="TYSEDRGS" localSheetId="20">BlankMacro1</definedName>
    <definedName name="TYSEDRGS" localSheetId="0">BlankMacro1</definedName>
    <definedName name="TYSEDRGS">BlankMacro1</definedName>
    <definedName name="TYU" localSheetId="0">#REF!,#REF!</definedName>
    <definedName name="TYU">#REF!,#REF!</definedName>
    <definedName name="tyy" localSheetId="14">[0]!reyt</definedName>
    <definedName name="tyy" localSheetId="13">[0]!reyt</definedName>
    <definedName name="tyy" localSheetId="15">[0]!reyt</definedName>
    <definedName name="tyy" localSheetId="20">[0]!reyt</definedName>
    <definedName name="tyy" localSheetId="0">설계서!reyt</definedName>
    <definedName name="tyy">[0]!reyt</definedName>
    <definedName name="u">'[177]부하(성남)'!#REF!</definedName>
    <definedName name="u9psqreiohy98et">[178]기기리스트!#REF!</definedName>
    <definedName name="UD">#REF!</definedName>
    <definedName name="uitr">'[124]20관리비율'!$A$1:$D$25</definedName>
    <definedName name="uiy" localSheetId="0">설계서!uiy</definedName>
    <definedName name="uiy">#N/A</definedName>
    <definedName name="UJJ" localSheetId="14">[0]!YHG</definedName>
    <definedName name="UJJ" localSheetId="13">[0]!YHG</definedName>
    <definedName name="UJJ" localSheetId="15">[0]!YHG</definedName>
    <definedName name="UJJ" localSheetId="20">[0]!YHG</definedName>
    <definedName name="UJJ" localSheetId="0">설계서!YHG</definedName>
    <definedName name="UJJ">[0]!YHG</definedName>
    <definedName name="ujy" localSheetId="14">[0]!ret</definedName>
    <definedName name="ujy" localSheetId="13">[0]!ret</definedName>
    <definedName name="ujy" localSheetId="15">[0]!ret</definedName>
    <definedName name="ujy" localSheetId="20">[0]!ret</definedName>
    <definedName name="ujy" localSheetId="0">설계서!ret</definedName>
    <definedName name="ujy">[0]!ret</definedName>
    <definedName name="UL" localSheetId="0">#REF!</definedName>
    <definedName name="UL">#REF!</definedName>
    <definedName name="UNIT">'[18]#REF'!$A:$I</definedName>
    <definedName name="UNIT_1">#REF!</definedName>
    <definedName name="UNIT_3">#REF!</definedName>
    <definedName name="UNITA">[23]부하계산서!#REF!</definedName>
    <definedName name="UNITAA">[23]부하계산서!#REF!</definedName>
    <definedName name="UNITB">[23]부하계산서!#REF!</definedName>
    <definedName name="UNITBB">[23]부하계산서!#REF!</definedName>
    <definedName name="UNITC">[23]부하계산서!#REF!</definedName>
    <definedName name="UNITC1">[23]부하계산서!#REF!</definedName>
    <definedName name="UNITCA">[23]부하계산서!#REF!</definedName>
    <definedName name="UNITD">[23]부하계산서!#REF!</definedName>
    <definedName name="UNITDA">[23]부하계산서!#REF!</definedName>
    <definedName name="unj">[44]!Macro8</definedName>
    <definedName name="uo">[95]부하계산서!#REF!</definedName>
    <definedName name="UPSR">[23]부하계산서!#REF!</definedName>
    <definedName name="uu">[179]DATA!$B$4:$F$495</definedName>
    <definedName name="UUU" localSheetId="14">'관급단가(급속충전기)'!UUU</definedName>
    <definedName name="UUU" localSheetId="13">관급자재!UUU</definedName>
    <definedName name="UUU" localSheetId="15">별도공사비!UUU</definedName>
    <definedName name="UUU" localSheetId="20">#N/A</definedName>
    <definedName name="UUU" localSheetId="0">설계서!UUU</definedName>
    <definedName name="UUU">#N/A</definedName>
    <definedName name="UY" localSheetId="0">#REF!</definedName>
    <definedName name="UY">#REF!</definedName>
    <definedName name="uyijh" localSheetId="14">BlankMacro1</definedName>
    <definedName name="uyijh" localSheetId="13">BlankMacro1</definedName>
    <definedName name="uyijh" localSheetId="15">BlankMacro1</definedName>
    <definedName name="uyijh" localSheetId="20">BlankMacro1</definedName>
    <definedName name="uyijh" localSheetId="0">BlankMacro1</definedName>
    <definedName name="uyijh">BlankMacro1</definedName>
    <definedName name="UYIJRTFY" localSheetId="14">BlankMacro1</definedName>
    <definedName name="UYIJRTFY" localSheetId="13">BlankMacro1</definedName>
    <definedName name="UYIJRTFY" localSheetId="15">BlankMacro1</definedName>
    <definedName name="UYIJRTFY" localSheetId="20">BlankMacro1</definedName>
    <definedName name="UYIJRTFY" localSheetId="0">BlankMacro1</definedName>
    <definedName name="UYIJRTFY">BlankMacro1</definedName>
    <definedName name="uyiy" localSheetId="14">BlankMacro1</definedName>
    <definedName name="uyiy" localSheetId="13">BlankMacro1</definedName>
    <definedName name="uyiy" localSheetId="15">BlankMacro1</definedName>
    <definedName name="uyiy" localSheetId="20">BlankMacro1</definedName>
    <definedName name="uyiy" localSheetId="0">BlankMacro1</definedName>
    <definedName name="uyiy">BlankMacro1</definedName>
    <definedName name="uyj" localSheetId="14">[0]!tyj</definedName>
    <definedName name="uyj" localSheetId="13">[0]!tyj</definedName>
    <definedName name="uyj" localSheetId="15">[0]!tyj</definedName>
    <definedName name="uyj" localSheetId="20">[0]!tyj</definedName>
    <definedName name="uyj" localSheetId="0">설계서!tyj</definedName>
    <definedName name="uyj">[0]!tyj</definedName>
    <definedName name="uyoiuy">#REF!</definedName>
    <definedName name="UYUY" localSheetId="14">'관급단가(급속충전기)'!DGRT</definedName>
    <definedName name="UYUY" localSheetId="13">관급자재!DGRT</definedName>
    <definedName name="UYUY" localSheetId="15">별도공사비!DGRT</definedName>
    <definedName name="UYUY" localSheetId="20">비교젼적서!DGRT</definedName>
    <definedName name="UYUY" localSheetId="0">설계서!DGRT</definedName>
    <definedName name="UYUY">[0]!DGRT</definedName>
    <definedName name="V" localSheetId="14">BlankMacro1</definedName>
    <definedName name="V" localSheetId="13">BlankMacro1</definedName>
    <definedName name="V" localSheetId="15">BlankMacro1</definedName>
    <definedName name="V" localSheetId="20">BlankMacro1</definedName>
    <definedName name="V" localSheetId="0">BlankMacro1</definedName>
    <definedName name="V">BlankMacro1</definedName>
    <definedName name="VAESFV" localSheetId="14">BlankMacro1</definedName>
    <definedName name="VAESFV" localSheetId="13">BlankMacro1</definedName>
    <definedName name="VAESFV" localSheetId="15">BlankMacro1</definedName>
    <definedName name="VAESFV" localSheetId="20">BlankMacro1</definedName>
    <definedName name="VAESFV" localSheetId="0">BlankMacro1</definedName>
    <definedName name="VAESFV">BlankMacro1</definedName>
    <definedName name="VB" localSheetId="0">#REF!</definedName>
    <definedName name="VB">#REF!</definedName>
    <definedName name="VB_2">'[38]IMPEADENCE MAP 취수장'!#REF!</definedName>
    <definedName name="vbc" localSheetId="14">[0]!REGSVTEB</definedName>
    <definedName name="vbc" localSheetId="13">[0]!REGSVTEB</definedName>
    <definedName name="vbc" localSheetId="15">[0]!REGSVTEB</definedName>
    <definedName name="vbc" localSheetId="20">[0]!REGSVTEB</definedName>
    <definedName name="vbc" localSheetId="0">설계서!REGSVTEB</definedName>
    <definedName name="vbc">[0]!REGSVTEB</definedName>
    <definedName name="VBGDH" localSheetId="14">'관급단가(급속충전기)'!HBHG</definedName>
    <definedName name="VBGDH" localSheetId="13">관급자재!HBHG</definedName>
    <definedName name="VBGDH" localSheetId="15">별도공사비!HBHG</definedName>
    <definedName name="VBGDH" localSheetId="20">비교젼적서!HBHG</definedName>
    <definedName name="VBGDH" localSheetId="0">설계서!HBHG</definedName>
    <definedName name="VBGDH">[0]!HBHG</definedName>
    <definedName name="vbmnm" localSheetId="14">BlankMacro1</definedName>
    <definedName name="vbmnm" localSheetId="13">BlankMacro1</definedName>
    <definedName name="vbmnm" localSheetId="15">BlankMacro1</definedName>
    <definedName name="vbmnm" localSheetId="20">BlankMacro1</definedName>
    <definedName name="vbmnm" localSheetId="0">BlankMacro1</definedName>
    <definedName name="vbmnm">BlankMacro1</definedName>
    <definedName name="vbn" localSheetId="14">'관급단가(급속충전기)'!vbn</definedName>
    <definedName name="vbn" localSheetId="13">관급자재!vbn</definedName>
    <definedName name="vbn" localSheetId="15">별도공사비!vbn</definedName>
    <definedName name="vbn" localSheetId="20">#N/A</definedName>
    <definedName name="vbn" localSheetId="0">설계서!vbn</definedName>
    <definedName name="vbn">#N/A</definedName>
    <definedName name="vbnh" localSheetId="14">[0]!ㅗㅠㅎㄹ</definedName>
    <definedName name="vbnh" localSheetId="13">[0]!ㅗㅠㅎㄹ</definedName>
    <definedName name="vbnh" localSheetId="15">[0]!ㅗㅠㅎㄹ</definedName>
    <definedName name="vbnh" localSheetId="20">[0]!ㅗㅠㅎㄹ</definedName>
    <definedName name="vbnh" localSheetId="0">설계서!ㅗㅠㅎㄹ</definedName>
    <definedName name="vbnh">[0]!ㅗㅠㅎㄹ</definedName>
    <definedName name="vbnvb" localSheetId="14">BlankMacro1</definedName>
    <definedName name="vbnvb" localSheetId="13">BlankMacro1</definedName>
    <definedName name="vbnvb" localSheetId="15">BlankMacro1</definedName>
    <definedName name="vbnvb" localSheetId="20">BlankMacro1</definedName>
    <definedName name="vbnvb" localSheetId="0">BlankMacro1</definedName>
    <definedName name="vbnvb">BlankMacro1</definedName>
    <definedName name="VBRBRWBR">#REF!</definedName>
    <definedName name="VBV" localSheetId="14">'관급단가(급속충전기)'!RGVBF</definedName>
    <definedName name="VBV" localSheetId="13">관급자재!RGVBF</definedName>
    <definedName name="VBV" localSheetId="15">별도공사비!RGVBF</definedName>
    <definedName name="VBV" localSheetId="20">비교젼적서!RGVBF</definedName>
    <definedName name="VBV" localSheetId="0">설계서!RGVBF</definedName>
    <definedName name="VBV">[0]!RGVBF</definedName>
    <definedName name="vbxcbcvx">#REF!</definedName>
    <definedName name="vcbc" localSheetId="14">BlankMacro1</definedName>
    <definedName name="vcbc" localSheetId="13">BlankMacro1</definedName>
    <definedName name="vcbc" localSheetId="15">BlankMacro1</definedName>
    <definedName name="vcbc" localSheetId="20">BlankMacro1</definedName>
    <definedName name="vcbc" localSheetId="0">BlankMacro1</definedName>
    <definedName name="vcbc">BlankMacro1</definedName>
    <definedName name="vcbcvbdf" localSheetId="14">BlankMacro1</definedName>
    <definedName name="vcbcvbdf" localSheetId="13">BlankMacro1</definedName>
    <definedName name="vcbcvbdf" localSheetId="15">BlankMacro1</definedName>
    <definedName name="vcbcvbdf" localSheetId="20">BlankMacro1</definedName>
    <definedName name="vcbcvbdf" localSheetId="0">BlankMacro1</definedName>
    <definedName name="vcbcvbdf">BlankMacro1</definedName>
    <definedName name="vcnf" hidden="1">'[180]N賃率-職'!$I$5:$I$30</definedName>
    <definedName name="vcx" localSheetId="14">[0]!ㅗㅠㅎㄹ</definedName>
    <definedName name="vcx" localSheetId="13">[0]!ㅗㅠㅎㄹ</definedName>
    <definedName name="vcx" localSheetId="15">[0]!ㅗㅠㅎㄹ</definedName>
    <definedName name="vcx" localSheetId="20">[0]!ㅗㅠㅎㄹ</definedName>
    <definedName name="vcx" localSheetId="0">설계서!ㅗㅠㅎㄹ</definedName>
    <definedName name="vcx">[0]!ㅗㅠㅎㄹ</definedName>
    <definedName name="vcxbcx">[85]제직재!#REF!</definedName>
    <definedName name="vcxbds">[181]I一般比!#REF!</definedName>
    <definedName name="vczdfesa">#REF!</definedName>
    <definedName name="vfh">[73]제직재!#REF!</definedName>
    <definedName name="VFJKEH" localSheetId="14">'관급단가(급속충전기)'!DDC</definedName>
    <definedName name="VFJKEH" localSheetId="13">관급자재!DDC</definedName>
    <definedName name="VFJKEH" localSheetId="15">별도공사비!DDC</definedName>
    <definedName name="VFJKEH" localSheetId="20">비교젼적서!DDC</definedName>
    <definedName name="VFJKEH" localSheetId="0">설계서!DDC</definedName>
    <definedName name="VFJKEH">[0]!DDC</definedName>
    <definedName name="VFV" localSheetId="14">[0]!ㄷㄹㅈ</definedName>
    <definedName name="VFV" localSheetId="13">[0]!ㄷㄹㅈ</definedName>
    <definedName name="VFV" localSheetId="15">[0]!ㄷㄹㅈ</definedName>
    <definedName name="VFV" localSheetId="20">[0]!ㄷㄹㅈ</definedName>
    <definedName name="VFV" localSheetId="0">설계서!ㄷㄹㅈ</definedName>
    <definedName name="VFV">[0]!ㄷㄹㅈ</definedName>
    <definedName name="VGF" localSheetId="14">'관급단가(급속충전기)'!VGF</definedName>
    <definedName name="VGF" localSheetId="13">관급자재!VGF</definedName>
    <definedName name="VGF" localSheetId="15">별도공사비!VGF</definedName>
    <definedName name="VGF" localSheetId="20">#N/A</definedName>
    <definedName name="VGF" localSheetId="0">설계서!VGF</definedName>
    <definedName name="VGF">#N/A</definedName>
    <definedName name="vgh">[44]!Macro2</definedName>
    <definedName name="vhder">[73]제직재!#REF!</definedName>
    <definedName name="vhj" localSheetId="0">#REF!,#REF!</definedName>
    <definedName name="vhj">#REF!,#REF!</definedName>
    <definedName name="VIP">[66]특별교실!Macro9</definedName>
    <definedName name="VIR">[66]!Macro7</definedName>
    <definedName name="VIS">[66]특별교실!Macro9</definedName>
    <definedName name="vlo" localSheetId="14">[0]!juyjuy</definedName>
    <definedName name="vlo" localSheetId="13">[0]!juyjuy</definedName>
    <definedName name="vlo" localSheetId="15">[0]!juyjuy</definedName>
    <definedName name="vlo" localSheetId="20">[0]!juyjuy</definedName>
    <definedName name="vlo" localSheetId="0">설계서!juyjuy</definedName>
    <definedName name="vlo">[0]!juyjuy</definedName>
    <definedName name="vnb" localSheetId="0">설계서!vnb</definedName>
    <definedName name="vnb">#N/A</definedName>
    <definedName name="VNJ" localSheetId="14">'관급단가(급속충전기)'!VNJ</definedName>
    <definedName name="VNJ" localSheetId="13">관급자재!VNJ</definedName>
    <definedName name="VNJ" localSheetId="15">별도공사비!VNJ</definedName>
    <definedName name="VNJ" localSheetId="20">#N/A</definedName>
    <definedName name="VNJ" localSheetId="0">설계서!VNJ</definedName>
    <definedName name="VNJ">#N/A</definedName>
    <definedName name="vvb" localSheetId="14">[0]!ㅌㅊㅍ</definedName>
    <definedName name="vvb" localSheetId="13">[0]!ㅌㅊㅍ</definedName>
    <definedName name="vvb" localSheetId="15">[0]!ㅌㅊㅍ</definedName>
    <definedName name="vvb" localSheetId="20">[0]!ㅌㅊㅍ</definedName>
    <definedName name="vvb" localSheetId="0">설계서!ㅌㅊㅍ</definedName>
    <definedName name="vvb">[0]!ㅌㅊㅍ</definedName>
    <definedName name="VVV" localSheetId="14">[0]!EGERG</definedName>
    <definedName name="VVV" localSheetId="13">[0]!EGERG</definedName>
    <definedName name="VVV" localSheetId="15">[0]!EGERG</definedName>
    <definedName name="VVV" localSheetId="20">[0]!EGERG</definedName>
    <definedName name="VVV" localSheetId="0">설계서!EGERG</definedName>
    <definedName name="VVV">[0]!EGERG</definedName>
    <definedName name="vvvv" localSheetId="0">#REF!</definedName>
    <definedName name="vvvv">#REF!</definedName>
    <definedName name="VVVVVV" localSheetId="14">BLCH</definedName>
    <definedName name="VVVVVV" localSheetId="13">BLCH</definedName>
    <definedName name="VVVVVV" localSheetId="15">BLCH</definedName>
    <definedName name="VVVVVV" localSheetId="20">BLCH</definedName>
    <definedName name="VVVVVV">BLCH</definedName>
    <definedName name="W" localSheetId="14">BlankMacro1</definedName>
    <definedName name="W" localSheetId="13">BlankMacro1</definedName>
    <definedName name="W" localSheetId="15">BlankMacro1</definedName>
    <definedName name="W" localSheetId="20">BlankMacro1</definedName>
    <definedName name="W" localSheetId="0">BlankMacro1</definedName>
    <definedName name="W">BlankMacro1</definedName>
    <definedName name="W_1">[182]Macro1!$E$1</definedName>
    <definedName name="W_3">[182]Macro1!$C$1</definedName>
    <definedName name="W2_P1">#REF!</definedName>
    <definedName name="W3_P3">#REF!</definedName>
    <definedName name="W4_P3">#REF!</definedName>
    <definedName name="WAFDREG" localSheetId="14">BlankMacro1</definedName>
    <definedName name="WAFDREG" localSheetId="13">BlankMacro1</definedName>
    <definedName name="WAFDREG" localSheetId="15">BlankMacro1</definedName>
    <definedName name="WAFDREG" localSheetId="20">BlankMacro1</definedName>
    <definedName name="WAFDREG" localSheetId="0">BlankMacro1</definedName>
    <definedName name="WAFDREG">BlankMacro1</definedName>
    <definedName name="WALL_FIN">#REF!</definedName>
    <definedName name="WD">#REF!</definedName>
    <definedName name="WDDSF" localSheetId="0">#REF!,#REF!,#REF!</definedName>
    <definedName name="WDDSF">#REF!,#REF!,#REF!</definedName>
    <definedName name="wddw" localSheetId="14">[0]!ㅈㄷㅂㄹ</definedName>
    <definedName name="wddw" localSheetId="13">[0]!ㅈㄷㅂㄹ</definedName>
    <definedName name="wddw" localSheetId="15">[0]!ㅈㄷㅂㄹ</definedName>
    <definedName name="wddw" localSheetId="20">[0]!ㅈㄷㅂㄹ</definedName>
    <definedName name="wddw" localSheetId="0">설계서!ㅈㄷㅂㄹ</definedName>
    <definedName name="wddw">[0]!ㅈㄷㅂㄹ</definedName>
    <definedName name="wdes" localSheetId="14">'관급단가(급속충전기)'!vbn</definedName>
    <definedName name="wdes" localSheetId="13">관급자재!vbn</definedName>
    <definedName name="wdes" localSheetId="15">별도공사비!vbn</definedName>
    <definedName name="wdes" localSheetId="20">비교젼적서!vbn</definedName>
    <definedName name="wdes" localSheetId="0">설계서!vbn</definedName>
    <definedName name="wdes">[0]!vbn</definedName>
    <definedName name="WDF" localSheetId="14">'관급단가(급속충전기)'!QQA</definedName>
    <definedName name="WDF" localSheetId="13">관급자재!QQA</definedName>
    <definedName name="WDF" localSheetId="15">별도공사비!QQA</definedName>
    <definedName name="WDF" localSheetId="20">비교젼적서!QQA</definedName>
    <definedName name="WDF" localSheetId="0">설계서!QQA</definedName>
    <definedName name="WDF">[0]!QQA</definedName>
    <definedName name="WDFG" localSheetId="0">#REF!,#REF!</definedName>
    <definedName name="WDFG">#REF!,#REF!</definedName>
    <definedName name="WDV" localSheetId="14">'관급단가(급속충전기)'!WDV</definedName>
    <definedName name="WDV" localSheetId="13">관급자재!WDV</definedName>
    <definedName name="WDV" localSheetId="15">별도공사비!WDV</definedName>
    <definedName name="WDV" localSheetId="20">#N/A</definedName>
    <definedName name="WDV" localSheetId="0">설계서!WDV</definedName>
    <definedName name="WDV">#N/A</definedName>
    <definedName name="we" localSheetId="14">BlankMacro1</definedName>
    <definedName name="we" localSheetId="13">BlankMacro1</definedName>
    <definedName name="we" localSheetId="15">BlankMacro1</definedName>
    <definedName name="we" localSheetId="20">BlankMacro1</definedName>
    <definedName name="we" localSheetId="0">BlankMacro1</definedName>
    <definedName name="we">BlankMacro1</definedName>
    <definedName name="WEDDG" localSheetId="14">BlankMacro1</definedName>
    <definedName name="WEDDG" localSheetId="13">BlankMacro1</definedName>
    <definedName name="WEDDG" localSheetId="15">BlankMacro1</definedName>
    <definedName name="WEDDG" localSheetId="20">BlankMacro1</definedName>
    <definedName name="WEDDG" localSheetId="0">BlankMacro1</definedName>
    <definedName name="WEDDG">BlankMacro1</definedName>
    <definedName name="WEF" localSheetId="0">#REF!,#REF!</definedName>
    <definedName name="WEF">#REF!,#REF!</definedName>
    <definedName name="WEFDS" localSheetId="14">[0]!MATRO</definedName>
    <definedName name="WEFDS" localSheetId="13">[0]!MATRO</definedName>
    <definedName name="WEFDS" localSheetId="15">[0]!MATRO</definedName>
    <definedName name="WEFDS" localSheetId="20">[0]!MATRO</definedName>
    <definedName name="WEFDS" localSheetId="0">설계서!MATRO</definedName>
    <definedName name="WEFDS">[0]!MATRO</definedName>
    <definedName name="WEQ">#REF!</definedName>
    <definedName name="WER" localSheetId="14">'관급단가(급속충전기)'!TRRR</definedName>
    <definedName name="WER" localSheetId="13">관급자재!TRRR</definedName>
    <definedName name="WER" localSheetId="15">별도공사비!TRRR</definedName>
    <definedName name="WER" localSheetId="20">비교젼적서!TRRR</definedName>
    <definedName name="WER" localSheetId="0">설계서!TRRR</definedName>
    <definedName name="WER">[0]!TRRR</definedName>
    <definedName name="WERTA">#REF!</definedName>
    <definedName name="WERWES" localSheetId="14">BlankMacro1</definedName>
    <definedName name="WERWES" localSheetId="13">BlankMacro1</definedName>
    <definedName name="WERWES" localSheetId="15">BlankMacro1</definedName>
    <definedName name="WERWES" localSheetId="20">BlankMacro1</definedName>
    <definedName name="WERWES" localSheetId="0">BlankMacro1</definedName>
    <definedName name="WERWES">BlankMacro1</definedName>
    <definedName name="WEW" localSheetId="0">#REF!</definedName>
    <definedName name="WEW">#REF!</definedName>
    <definedName name="WFG" localSheetId="14">[0]!MATRO</definedName>
    <definedName name="WFG" localSheetId="13">[0]!MATRO</definedName>
    <definedName name="WFG" localSheetId="15">[0]!MATRO</definedName>
    <definedName name="WFG" localSheetId="20">[0]!MATRO</definedName>
    <definedName name="WFG" localSheetId="0">설계서!MATRO</definedName>
    <definedName name="WFG">[0]!MATRO</definedName>
    <definedName name="WIND1_H">#REF!</definedName>
    <definedName name="WIND1_W">#REF!</definedName>
    <definedName name="WIND2_H">#REF!</definedName>
    <definedName name="WIND2_W">#REF!</definedName>
    <definedName name="WIRE">#REF!</definedName>
    <definedName name="WIRE_1">#REF!</definedName>
    <definedName name="WIRE_3">#REF!</definedName>
    <definedName name="WIRUY" localSheetId="14">'관급단가(급속충전기)'!WIRUY</definedName>
    <definedName name="WIRUY" localSheetId="13">관급자재!WIRUY</definedName>
    <definedName name="WIRUY" localSheetId="15">별도공사비!WIRUY</definedName>
    <definedName name="WIRUY" localSheetId="20">#N/A</definedName>
    <definedName name="WIRUY" localSheetId="0">설계서!WIRUY</definedName>
    <definedName name="WIRUY">#N/A</definedName>
    <definedName name="WJS">'[183]1.동력공사'!$1:$3</definedName>
    <definedName name="WK">'[39]#REF'!#REF!</definedName>
    <definedName name="WKD">#REF!</definedName>
    <definedName name="WOFYQL">[184]내역서1!#REF!</definedName>
    <definedName name="WON" localSheetId="0">#REF!</definedName>
    <definedName name="WON">#REF!</definedName>
    <definedName name="wqd" localSheetId="14">[0]!ㅗㅠㅎㄹ</definedName>
    <definedName name="wqd" localSheetId="13">[0]!ㅗㅠㅎㄹ</definedName>
    <definedName name="wqd" localSheetId="15">[0]!ㅗㅠㅎㄹ</definedName>
    <definedName name="wqd" localSheetId="20">[0]!ㅗㅠㅎㄹ</definedName>
    <definedName name="wqd" localSheetId="0">설계서!ㅗㅠㅎㄹ</definedName>
    <definedName name="wqd">[0]!ㅗㅠㅎㄹ</definedName>
    <definedName name="wqF">[95]부하계산서!#REF!</definedName>
    <definedName name="wqr">'[113]N賃率-職'!#REF!</definedName>
    <definedName name="wqsdf" localSheetId="14">BlankMacro1</definedName>
    <definedName name="wqsdf" localSheetId="13">BlankMacro1</definedName>
    <definedName name="wqsdf" localSheetId="15">BlankMacro1</definedName>
    <definedName name="wqsdf" localSheetId="20">BlankMacro1</definedName>
    <definedName name="wqsdf" localSheetId="0">BlankMacro1</definedName>
    <definedName name="wqsdf">BlankMacro1</definedName>
    <definedName name="wqtwq">[98]직재!#REF!</definedName>
    <definedName name="WRBESTE" localSheetId="14">BlankMacro1</definedName>
    <definedName name="WRBESTE" localSheetId="13">BlankMacro1</definedName>
    <definedName name="WRBESTE" localSheetId="15">BlankMacro1</definedName>
    <definedName name="WRBESTE" localSheetId="20">BlankMacro1</definedName>
    <definedName name="WRBESTE" localSheetId="0">BlankMacro1</definedName>
    <definedName name="WRBESTE">BlankMacro1</definedName>
    <definedName name="wreewq" localSheetId="14">BlankMacro1</definedName>
    <definedName name="wreewq" localSheetId="13">BlankMacro1</definedName>
    <definedName name="wreewq" localSheetId="15">BlankMacro1</definedName>
    <definedName name="wreewq" localSheetId="20">BlankMacro1</definedName>
    <definedName name="wreewq" localSheetId="0">BlankMacro1</definedName>
    <definedName name="wreewq">BlankMacro1</definedName>
    <definedName name="wrn.aa." localSheetId="14" hidden="1">{#N/A,#N/A,FALSE,"UNIT";#N/A,#N/A,FALSE,"UNIT";#N/A,#N/A,FALSE,"계정"}</definedName>
    <definedName name="wrn.aa." localSheetId="13" hidden="1">{#N/A,#N/A,FALSE,"UNIT";#N/A,#N/A,FALSE,"UNIT";#N/A,#N/A,FALSE,"계정"}</definedName>
    <definedName name="wrn.aa." localSheetId="15" hidden="1">{#N/A,#N/A,FALSE,"UNIT";#N/A,#N/A,FALSE,"UNIT";#N/A,#N/A,FALSE,"계정"}</definedName>
    <definedName name="wrn.aa." localSheetId="20" hidden="1">{#N/A,#N/A,FALSE,"UNIT";#N/A,#N/A,FALSE,"UNIT";#N/A,#N/A,FALSE,"계정"}</definedName>
    <definedName name="wrn.aa." hidden="1">{#N/A,#N/A,FALSE,"UNIT";#N/A,#N/A,FALSE,"UNIT";#N/A,#N/A,FALSE,"계정"}</definedName>
    <definedName name="wrn.test1." localSheetId="14" hidden="1">{#N/A,#N/A,FALSE,"명세표"}</definedName>
    <definedName name="wrn.test1." localSheetId="13" hidden="1">{#N/A,#N/A,FALSE,"명세표"}</definedName>
    <definedName name="wrn.test1." localSheetId="15" hidden="1">{#N/A,#N/A,FALSE,"명세표"}</definedName>
    <definedName name="wrn.test1." localSheetId="20" hidden="1">{#N/A,#N/A,FALSE,"명세표"}</definedName>
    <definedName name="wrn.test1." hidden="1">{#N/A,#N/A,FALSE,"명세표"}</definedName>
    <definedName name="wrn.교육청." localSheetId="14" hidden="1">{#N/A,#N/A,FALSE,"전력간선"}</definedName>
    <definedName name="wrn.교육청." localSheetId="13" hidden="1">{#N/A,#N/A,FALSE,"전력간선"}</definedName>
    <definedName name="wrn.교육청." localSheetId="15" hidden="1">{#N/A,#N/A,FALSE,"전력간선"}</definedName>
    <definedName name="wrn.교육청." localSheetId="20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14" hidden="1">{#N/A,#N/A,FALSE,"구조2"}</definedName>
    <definedName name="wrn.구조2." localSheetId="13" hidden="1">{#N/A,#N/A,FALSE,"구조2"}</definedName>
    <definedName name="wrn.구조2." localSheetId="15" hidden="1">{#N/A,#N/A,FALSE,"구조2"}</definedName>
    <definedName name="wrn.구조2." localSheetId="20" hidden="1">{#N/A,#N/A,FALSE,"구조2"}</definedName>
    <definedName name="wrn.구조2." hidden="1">{#N/A,#N/A,FALSE,"구조2"}</definedName>
    <definedName name="wrn.누계원가" localSheetId="14" hidden="1">{#N/A,#N/A,FALSE,"제조원가"}</definedName>
    <definedName name="wrn.누계원가" localSheetId="13" hidden="1">{#N/A,#N/A,FALSE,"제조원가"}</definedName>
    <definedName name="wrn.누계원가" localSheetId="15" hidden="1">{#N/A,#N/A,FALSE,"제조원가"}</definedName>
    <definedName name="wrn.누계원가" localSheetId="20" hidden="1">{#N/A,#N/A,FALSE,"제조원가"}</definedName>
    <definedName name="wrn.누계원가" hidden="1">{#N/A,#N/A,FALSE,"제조원가"}</definedName>
    <definedName name="wrn.누계원가." localSheetId="14" hidden="1">{#N/A,#N/A,FALSE,"제조원가"}</definedName>
    <definedName name="wrn.누계원가." localSheetId="13" hidden="1">{#N/A,#N/A,FALSE,"제조원가"}</definedName>
    <definedName name="wrn.누계원가." localSheetId="15" hidden="1">{#N/A,#N/A,FALSE,"제조원가"}</definedName>
    <definedName name="wrn.누계원가." localSheetId="20" hidden="1">{#N/A,#N/A,FALSE,"제조원가"}</definedName>
    <definedName name="wrn.누계원가." hidden="1">{#N/A,#N/A,FALSE,"제조원가"}</definedName>
    <definedName name="wrn.당월원가." localSheetId="14" hidden="1">{#N/A,#N/A,FALSE,"제조원가"}</definedName>
    <definedName name="wrn.당월원가." localSheetId="13" hidden="1">{#N/A,#N/A,FALSE,"제조원가"}</definedName>
    <definedName name="wrn.당월원가." localSheetId="15" hidden="1">{#N/A,#N/A,FALSE,"제조원가"}</definedName>
    <definedName name="wrn.당월원가." localSheetId="20" hidden="1">{#N/A,#N/A,FALSE,"제조원가"}</definedName>
    <definedName name="wrn.당월원가." hidden="1">{#N/A,#N/A,FALSE,"제조원가"}</definedName>
    <definedName name="wrn.배수1." localSheetId="14" hidden="1">{#N/A,#N/A,FALSE,"배수1"}</definedName>
    <definedName name="wrn.배수1." localSheetId="13" hidden="1">{#N/A,#N/A,FALSE,"배수1"}</definedName>
    <definedName name="wrn.배수1." localSheetId="15" hidden="1">{#N/A,#N/A,FALSE,"배수1"}</definedName>
    <definedName name="wrn.배수1." localSheetId="20" hidden="1">{#N/A,#N/A,FALSE,"배수1"}</definedName>
    <definedName name="wrn.배수1." hidden="1">{#N/A,#N/A,FALSE,"배수1"}</definedName>
    <definedName name="wrn.배수2." localSheetId="14" hidden="1">{#N/A,#N/A,FALSE,"배수2"}</definedName>
    <definedName name="wrn.배수2." localSheetId="13" hidden="1">{#N/A,#N/A,FALSE,"배수2"}</definedName>
    <definedName name="wrn.배수2." localSheetId="15" hidden="1">{#N/A,#N/A,FALSE,"배수2"}</definedName>
    <definedName name="wrn.배수2." localSheetId="20" hidden="1">{#N/A,#N/A,FALSE,"배수2"}</definedName>
    <definedName name="wrn.배수2." hidden="1">{#N/A,#N/A,FALSE,"배수2"}</definedName>
    <definedName name="wrn.부대1." localSheetId="14" hidden="1">{#N/A,#N/A,FALSE,"부대1"}</definedName>
    <definedName name="wrn.부대1." localSheetId="13" hidden="1">{#N/A,#N/A,FALSE,"부대1"}</definedName>
    <definedName name="wrn.부대1." localSheetId="15" hidden="1">{#N/A,#N/A,FALSE,"부대1"}</definedName>
    <definedName name="wrn.부대1." localSheetId="20" hidden="1">{#N/A,#N/A,FALSE,"부대1"}</definedName>
    <definedName name="wrn.부대1." hidden="1">{#N/A,#N/A,FALSE,"부대1"}</definedName>
    <definedName name="wrn.부대2." localSheetId="14" hidden="1">{#N/A,#N/A,FALSE,"부대2"}</definedName>
    <definedName name="wrn.부대2." localSheetId="13" hidden="1">{#N/A,#N/A,FALSE,"부대2"}</definedName>
    <definedName name="wrn.부대2." localSheetId="15" hidden="1">{#N/A,#N/A,FALSE,"부대2"}</definedName>
    <definedName name="wrn.부대2." localSheetId="20" hidden="1">{#N/A,#N/A,FALSE,"부대2"}</definedName>
    <definedName name="wrn.부대2." hidden="1">{#N/A,#N/A,FALSE,"부대2"}</definedName>
    <definedName name="wrn.부산주경기장.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4" hidden="1">{#N/A,#N/A,FALSE,"속도"}</definedName>
    <definedName name="wrn.속도." localSheetId="13" hidden="1">{#N/A,#N/A,FALSE,"속도"}</definedName>
    <definedName name="wrn.속도." localSheetId="15" hidden="1">{#N/A,#N/A,FALSE,"속도"}</definedName>
    <definedName name="wrn.속도." localSheetId="20" hidden="1">{#N/A,#N/A,FALSE,"속도"}</definedName>
    <definedName name="wrn.속도." hidden="1">{#N/A,#N/A,FALSE,"속도"}</definedName>
    <definedName name="wrn.송변전공종단가.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localSheetId="14" hidden="1">{#N/A,#N/A,TRUE,"토적및재료집계";#N/A,#N/A,TRUE,"토적및재료집계";#N/A,#N/A,TRUE,"단위량"}</definedName>
    <definedName name="wrn.신용찬." localSheetId="13" hidden="1">{#N/A,#N/A,TRUE,"토적및재료집계";#N/A,#N/A,TRUE,"토적및재료집계";#N/A,#N/A,TRUE,"단위량"}</definedName>
    <definedName name="wrn.신용찬." localSheetId="15" hidden="1">{#N/A,#N/A,TRUE,"토적및재료집계";#N/A,#N/A,TRUE,"토적및재료집계";#N/A,#N/A,TRUE,"단위량"}</definedName>
    <definedName name="wrn.신용찬." localSheetId="20" hidden="1">{#N/A,#N/A,TRUE,"토적및재료집계";#N/A,#N/A,TRUE,"토적및재료집계";#N/A,#N/A,TRUE,"단위량"}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이정표." localSheetId="14" hidden="1">{#N/A,#N/A,FALSE,"이정표"}</definedName>
    <definedName name="wrn.이정표." localSheetId="13" hidden="1">{#N/A,#N/A,FALSE,"이정표"}</definedName>
    <definedName name="wrn.이정표." localSheetId="15" hidden="1">{#N/A,#N/A,FALSE,"이정표"}</definedName>
    <definedName name="wrn.이정표." localSheetId="20" hidden="1">{#N/A,#N/A,FALSE,"이정표"}</definedName>
    <definedName name="wrn.이정표." hidden="1">{#N/A,#N/A,FALSE,"이정표"}</definedName>
    <definedName name="wrn.토공1." localSheetId="14" hidden="1">{#N/A,#N/A,FALSE,"구조1"}</definedName>
    <definedName name="wrn.토공1." localSheetId="13" hidden="1">{#N/A,#N/A,FALSE,"구조1"}</definedName>
    <definedName name="wrn.토공1." localSheetId="15" hidden="1">{#N/A,#N/A,FALSE,"구조1"}</definedName>
    <definedName name="wrn.토공1." localSheetId="20" hidden="1">{#N/A,#N/A,FALSE,"구조1"}</definedName>
    <definedName name="wrn.토공1." hidden="1">{#N/A,#N/A,FALSE,"구조1"}</definedName>
    <definedName name="wrn.토공2." localSheetId="14" hidden="1">{#N/A,#N/A,FALSE,"토공2"}</definedName>
    <definedName name="wrn.토공2." localSheetId="13" hidden="1">{#N/A,#N/A,FALSE,"토공2"}</definedName>
    <definedName name="wrn.토공2." localSheetId="15" hidden="1">{#N/A,#N/A,FALSE,"토공2"}</definedName>
    <definedName name="wrn.토공2." localSheetId="20" hidden="1">{#N/A,#N/A,FALSE,"토공2"}</definedName>
    <definedName name="wrn.토공2." hidden="1">{#N/A,#N/A,FALSE,"토공2"}</definedName>
    <definedName name="wrn.포장1." localSheetId="14" hidden="1">{#N/A,#N/A,FALSE,"포장1";#N/A,#N/A,FALSE,"포장1"}</definedName>
    <definedName name="wrn.포장1." localSheetId="13" hidden="1">{#N/A,#N/A,FALSE,"포장1";#N/A,#N/A,FALSE,"포장1"}</definedName>
    <definedName name="wrn.포장1." localSheetId="15" hidden="1">{#N/A,#N/A,FALSE,"포장1";#N/A,#N/A,FALSE,"포장1"}</definedName>
    <definedName name="wrn.포장1." localSheetId="20" hidden="1">{#N/A,#N/A,FALSE,"포장1";#N/A,#N/A,FALSE,"포장1"}</definedName>
    <definedName name="wrn.포장1." hidden="1">{#N/A,#N/A,FALSE,"포장1";#N/A,#N/A,FALSE,"포장1"}</definedName>
    <definedName name="wrn.포장2." localSheetId="14" hidden="1">{#N/A,#N/A,FALSE,"포장2"}</definedName>
    <definedName name="wrn.포장2." localSheetId="13" hidden="1">{#N/A,#N/A,FALSE,"포장2"}</definedName>
    <definedName name="wrn.포장2." localSheetId="15" hidden="1">{#N/A,#N/A,FALSE,"포장2"}</definedName>
    <definedName name="wrn.포장2." localSheetId="20" hidden="1">{#N/A,#N/A,FALSE,"포장2"}</definedName>
    <definedName name="wrn.포장2." hidden="1">{#N/A,#N/A,FALSE,"포장2"}</definedName>
    <definedName name="wrn.표준공종단가.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현장._.NCR._.분석." localSheetId="14" hidden="1">{#N/A,#N/A,FALSE,"현장 NCR 분석";#N/A,#N/A,FALSE,"현장품질감사";#N/A,#N/A,FALSE,"현장품질감사"}</definedName>
    <definedName name="wrn.현장._.NCR._.분석." localSheetId="13" hidden="1">{#N/A,#N/A,FALSE,"현장 NCR 분석";#N/A,#N/A,FALSE,"현장품질감사";#N/A,#N/A,FALSE,"현장품질감사"}</definedName>
    <definedName name="wrn.현장._.NCR._.분석." localSheetId="15" hidden="1">{#N/A,#N/A,FALSE,"현장 NCR 분석";#N/A,#N/A,FALSE,"현장품질감사";#N/A,#N/A,FALSE,"현장품질감사"}</definedName>
    <definedName name="wrn.현장._.NCR._.분석." localSheetId="20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VFED" localSheetId="14">BlankMacro1</definedName>
    <definedName name="WRVFED" localSheetId="13">BlankMacro1</definedName>
    <definedName name="WRVFED" localSheetId="15">BlankMacro1</definedName>
    <definedName name="WRVFED" localSheetId="20">BlankMacro1</definedName>
    <definedName name="WRVFED" localSheetId="0">BlankMacro1</definedName>
    <definedName name="WRVFED">BlankMacro1</definedName>
    <definedName name="WS" localSheetId="14">BlankMacro1</definedName>
    <definedName name="WS" localSheetId="13">BlankMacro1</definedName>
    <definedName name="WS" localSheetId="15">BlankMacro1</definedName>
    <definedName name="WS" localSheetId="20">BlankMacro1</definedName>
    <definedName name="WS" localSheetId="0">BlankMacro1</definedName>
    <definedName name="WS">BlankMacro1</definedName>
    <definedName name="wsdf" localSheetId="14">[0]!ret</definedName>
    <definedName name="wsdf" localSheetId="13">[0]!ret</definedName>
    <definedName name="wsdf" localSheetId="15">[0]!ret</definedName>
    <definedName name="wsdf" localSheetId="20">[0]!ret</definedName>
    <definedName name="wsdf" localSheetId="0">설계서!ret</definedName>
    <definedName name="wsdf">[0]!ret</definedName>
    <definedName name="wsg" localSheetId="0">#REF!,#REF!</definedName>
    <definedName name="wsg">#REF!,#REF!</definedName>
    <definedName name="WSS" localSheetId="14">[0]!ㅁㄴㄹㅇㄹ</definedName>
    <definedName name="WSS" localSheetId="13">[0]!ㅁㄴㄹㅇㄹ</definedName>
    <definedName name="WSS" localSheetId="15">[0]!ㅁㄴㄹㅇㄹ</definedName>
    <definedName name="WSS" localSheetId="20">[0]!ㅁㄴㄹㅇㄹ</definedName>
    <definedName name="WSS" localSheetId="0">설계서!ㅁㄴㄹㅇㄹ</definedName>
    <definedName name="WSS">[0]!ㅁㄴㄹㅇㄹ</definedName>
    <definedName name="WSX" localSheetId="14">[0]!WWF</definedName>
    <definedName name="WSX" localSheetId="13">[0]!WWF</definedName>
    <definedName name="WSX" localSheetId="15">[0]!WWF</definedName>
    <definedName name="WSX" localSheetId="20">[0]!WWF</definedName>
    <definedName name="WSX" localSheetId="0">설계서!WWF</definedName>
    <definedName name="WSX">[0]!WWF</definedName>
    <definedName name="ww" localSheetId="13" hidden="1">[185]내역서!#REF!</definedName>
    <definedName name="WW" localSheetId="0" hidden="1">{#N/A,#N/A,FALSE,"전력간선"}</definedName>
    <definedName name="ww" hidden="1">[40]내역서!#REF!</definedName>
    <definedName name="WWD" localSheetId="0">#REF!</definedName>
    <definedName name="WWD">#REF!</definedName>
    <definedName name="WWF" localSheetId="0">설계서!WWF</definedName>
    <definedName name="WWF">#N/A</definedName>
    <definedName name="WWQ" localSheetId="14">[0]!ㄷㄹㅈ</definedName>
    <definedName name="WWQ" localSheetId="13">[0]!ㄷㄹㅈ</definedName>
    <definedName name="WWQ" localSheetId="15">[0]!ㄷㄹㅈ</definedName>
    <definedName name="WWQ" localSheetId="20">[0]!ㄷㄹㅈ</definedName>
    <definedName name="WWQ" localSheetId="0">설계서!ㄷㄹㅈ</definedName>
    <definedName name="WWQ">[0]!ㄷㄹㅈ</definedName>
    <definedName name="WWR" localSheetId="14">[0]!uiy</definedName>
    <definedName name="WWR" localSheetId="13">[0]!uiy</definedName>
    <definedName name="WWR" localSheetId="15">[0]!uiy</definedName>
    <definedName name="WWR" localSheetId="20">[0]!uiy</definedName>
    <definedName name="WWR" localSheetId="0">설계서!uiy</definedName>
    <definedName name="WWR">[0]!uiy</definedName>
    <definedName name="WWT" localSheetId="14">'관급단가(급속충전기)'!WWT</definedName>
    <definedName name="WWT" localSheetId="13">관급자재!WWT</definedName>
    <definedName name="WWT" localSheetId="15">별도공사비!WWT</definedName>
    <definedName name="WWT" localSheetId="20">#N/A</definedName>
    <definedName name="WWT" localSheetId="0">설계서!WWT</definedName>
    <definedName name="WWT">#N/A</definedName>
    <definedName name="WWU" localSheetId="14">[0]!ㅈㄷㅂㄹ</definedName>
    <definedName name="WWU" localSheetId="13">[0]!ㅈㄷㅂㄹ</definedName>
    <definedName name="WWU" localSheetId="15">[0]!ㅈㄷㅂㄹ</definedName>
    <definedName name="WWU" localSheetId="20">[0]!ㅈㄷㅂㄹ</definedName>
    <definedName name="WWU" localSheetId="0">설계서!ㅈㄷㅂㄹ</definedName>
    <definedName name="WWU">[0]!ㅈㄷㅂㄹ</definedName>
    <definedName name="WWW" localSheetId="14">'관급단가(급속충전기)'!DGRT</definedName>
    <definedName name="WWW" localSheetId="13">관급자재!DGRT</definedName>
    <definedName name="WWW" localSheetId="15">별도공사비!DGRT</definedName>
    <definedName name="WWW" localSheetId="20">비교젼적서!DGRT</definedName>
    <definedName name="WWW" localSheetId="0">설계서!DGRT</definedName>
    <definedName name="WWW">[0]!DGRT</definedName>
    <definedName name="X" localSheetId="14">BlankMacro1</definedName>
    <definedName name="X" localSheetId="13">BlankMacro1</definedName>
    <definedName name="X" localSheetId="15">BlankMacro1</definedName>
    <definedName name="X" localSheetId="20">BlankMacro1</definedName>
    <definedName name="X" localSheetId="0">BlankMacro1</definedName>
    <definedName name="X">BlankMacro1</definedName>
    <definedName name="X9701D_일위대가_List">#REF!</definedName>
    <definedName name="xcc" localSheetId="14">[0]!ㅁㄴㄹㅇㄹ</definedName>
    <definedName name="xcc" localSheetId="13">[0]!ㅁㄴㄹㅇㄹ</definedName>
    <definedName name="xcc" localSheetId="15">[0]!ㅁㄴㄹㅇㄹ</definedName>
    <definedName name="xcc" localSheetId="20">[0]!ㅁㄴㄹㅇㄹ</definedName>
    <definedName name="xcc" localSheetId="0">설계서!ㅁㄴㄹㅇㄹ</definedName>
    <definedName name="xcc">[0]!ㅁㄴㄹㅇㄹ</definedName>
    <definedName name="xcf" localSheetId="0">설계서!xcf</definedName>
    <definedName name="xcf">#N/A</definedName>
    <definedName name="xcv" localSheetId="14">BlankMacro1</definedName>
    <definedName name="xcv" localSheetId="13">BlankMacro1</definedName>
    <definedName name="xcv" localSheetId="15">BlankMacro1</definedName>
    <definedName name="xcv" localSheetId="20">BlankMacro1</definedName>
    <definedName name="xcv" localSheetId="0">BlankMacro1</definedName>
    <definedName name="xcv">BlankMacro1</definedName>
    <definedName name="xcvxcvxv" localSheetId="14">BlankMacro1</definedName>
    <definedName name="xcvxcvxv" localSheetId="13">BlankMacro1</definedName>
    <definedName name="xcvxcvxv" localSheetId="15">BlankMacro1</definedName>
    <definedName name="xcvxcvxv" localSheetId="20">BlankMacro1</definedName>
    <definedName name="xcvxcvxv" localSheetId="0">BlankMacro1</definedName>
    <definedName name="xcvxcvxv">BlankMacro1</definedName>
    <definedName name="XCXC" localSheetId="14">[0]!FFF</definedName>
    <definedName name="XCXC" localSheetId="13">[0]!FFF</definedName>
    <definedName name="XCXC" localSheetId="15">[0]!FFF</definedName>
    <definedName name="XCXC" localSheetId="20">[0]!FFF</definedName>
    <definedName name="XCXC" localSheetId="0">[0]!FFF</definedName>
    <definedName name="XCXC">[0]!FFF</definedName>
    <definedName name="xdd" localSheetId="14">[0]!jytr</definedName>
    <definedName name="xdd" localSheetId="13">[0]!jytr</definedName>
    <definedName name="xdd" localSheetId="15">[0]!jytr</definedName>
    <definedName name="xdd" localSheetId="20">[0]!jytr</definedName>
    <definedName name="xdd" localSheetId="0">설계서!jytr</definedName>
    <definedName name="xdd">[0]!jytr</definedName>
    <definedName name="XDE" localSheetId="14">[0]!ㅗㅠㅎㄹ</definedName>
    <definedName name="XDE" localSheetId="13">[0]!ㅗㅠㅎㄹ</definedName>
    <definedName name="XDE" localSheetId="15">[0]!ㅗㅠㅎㄹ</definedName>
    <definedName name="XDE" localSheetId="20">[0]!ㅗㅠㅎㄹ</definedName>
    <definedName name="XDE" localSheetId="0">설계서!ㅗㅠㅎㄹ</definedName>
    <definedName name="XDE">[0]!ㅗㅠㅎㄹ</definedName>
    <definedName name="XDF" localSheetId="14">[0]!xcf</definedName>
    <definedName name="XDF" localSheetId="13">[0]!xcf</definedName>
    <definedName name="XDF" localSheetId="15">[0]!xcf</definedName>
    <definedName name="XDF" localSheetId="20">[0]!xcf</definedName>
    <definedName name="XDF" localSheetId="0">설계서!xcf</definedName>
    <definedName name="XDF">[0]!xcf</definedName>
    <definedName name="XDR" localSheetId="14">[0]!ㅈㄷㅂㄹ</definedName>
    <definedName name="XDR" localSheetId="13">[0]!ㅈㄷㅂㄹ</definedName>
    <definedName name="XDR" localSheetId="15">[0]!ㅈㄷㅂㄹ</definedName>
    <definedName name="XDR" localSheetId="20">[0]!ㅈㄷㅂㄹ</definedName>
    <definedName name="XDR" localSheetId="0">설계서!ㅈㄷㅂㄹ</definedName>
    <definedName name="XDR">[0]!ㅈㄷㅂㄹ</definedName>
    <definedName name="XDS" localSheetId="14">[0]!NNF</definedName>
    <definedName name="XDS" localSheetId="13">[0]!NNF</definedName>
    <definedName name="XDS" localSheetId="15">[0]!NNF</definedName>
    <definedName name="XDS" localSheetId="20">[0]!NNF</definedName>
    <definedName name="XDS" localSheetId="0">설계서!NNF</definedName>
    <definedName name="XDS">[0]!NNF</definedName>
    <definedName name="xhd" localSheetId="14">'관급단가(급속충전기)'!xhd</definedName>
    <definedName name="xhd" localSheetId="13">관급자재!xhd</definedName>
    <definedName name="xhd" localSheetId="15">별도공사비!xhd</definedName>
    <definedName name="xhd" localSheetId="20">#N/A</definedName>
    <definedName name="xhd" localSheetId="0">설계서!xhd</definedName>
    <definedName name="xhd">#N/A</definedName>
    <definedName name="xhds">[100]I一般比!#REF!</definedName>
    <definedName name="xhgts">[52]제직재!#REF!</definedName>
    <definedName name="XSD" localSheetId="14">[0]!MATRO</definedName>
    <definedName name="XSD" localSheetId="13">[0]!MATRO</definedName>
    <definedName name="XSD" localSheetId="15">[0]!MATRO</definedName>
    <definedName name="XSD" localSheetId="20">[0]!MATRO</definedName>
    <definedName name="XSD" localSheetId="0">설계서!MATRO</definedName>
    <definedName name="XSD">[0]!MATRO</definedName>
    <definedName name="xsdf" localSheetId="14">BlankMacro1</definedName>
    <definedName name="xsdf" localSheetId="13">BlankMacro1</definedName>
    <definedName name="xsdf" localSheetId="15">BlankMacro1</definedName>
    <definedName name="xsdf" localSheetId="20">BlankMacro1</definedName>
    <definedName name="xsdf" localSheetId="0">BlankMacro1</definedName>
    <definedName name="xsdf">BlankMacro1</definedName>
    <definedName name="xvcx">'[72]설직재-1'!#REF!</definedName>
    <definedName name="XXD" localSheetId="0">#REF!,#REF!</definedName>
    <definedName name="XXD">#REF!,#REF!</definedName>
    <definedName name="XXX" localSheetId="0">#REF!,#REF!</definedName>
    <definedName name="XXX">#REF!,#REF!</definedName>
    <definedName name="XXXXXX" localSheetId="14" hidden="1">{"'공사부문'!$A$6:$A$32"}</definedName>
    <definedName name="XXXXXX" localSheetId="13" hidden="1">{"'공사부문'!$A$6:$A$32"}</definedName>
    <definedName name="XXXXXX" localSheetId="15" hidden="1">{"'공사부문'!$A$6:$A$32"}</definedName>
    <definedName name="XXXXXX" localSheetId="20" hidden="1">{"'공사부문'!$A$6:$A$32"}</definedName>
    <definedName name="XXXXXX" hidden="1">{"'공사부문'!$A$6:$A$32"}</definedName>
    <definedName name="xzcs" localSheetId="14">BlankMacro1</definedName>
    <definedName name="xzcs" localSheetId="13">BlankMacro1</definedName>
    <definedName name="xzcs" localSheetId="15">BlankMacro1</definedName>
    <definedName name="xzcs" localSheetId="20">BlankMacro1</definedName>
    <definedName name="xzcs" localSheetId="0">BlankMacro1</definedName>
    <definedName name="xzcs">BlankMacro1</definedName>
    <definedName name="Y" localSheetId="14">BlankMacro1</definedName>
    <definedName name="Y" localSheetId="13">BlankMacro1</definedName>
    <definedName name="Y" localSheetId="15">BlankMacro1</definedName>
    <definedName name="Y" localSheetId="20">BlankMacro1</definedName>
    <definedName name="Y" localSheetId="0">BlankMacro1</definedName>
    <definedName name="Y">BlankMacro1</definedName>
    <definedName name="Y6U" localSheetId="14">'관급단가(급속충전기)'!Y6U</definedName>
    <definedName name="Y6U" localSheetId="13">관급자재!Y6U</definedName>
    <definedName name="Y6U" localSheetId="15">별도공사비!Y6U</definedName>
    <definedName name="Y6U" localSheetId="20">#N/A</definedName>
    <definedName name="Y6U" localSheetId="0">설계서!Y6U</definedName>
    <definedName name="Y6U">#N/A</definedName>
    <definedName name="YA">[186]약품공급2!#REF!</definedName>
    <definedName name="YD">#REF!</definedName>
    <definedName name="YESFF" localSheetId="14">BlankMacro1</definedName>
    <definedName name="YESFF" localSheetId="13">BlankMacro1</definedName>
    <definedName name="YESFF" localSheetId="15">BlankMacro1</definedName>
    <definedName name="YESFF" localSheetId="20">BlankMacro1</definedName>
    <definedName name="YESFF" localSheetId="0">BlankMacro1</definedName>
    <definedName name="YESFF">BlankMacro1</definedName>
    <definedName name="YHFXD" localSheetId="14">BlankMacro1</definedName>
    <definedName name="YHFXD" localSheetId="13">BlankMacro1</definedName>
    <definedName name="YHFXD" localSheetId="15">BlankMacro1</definedName>
    <definedName name="YHFXD" localSheetId="20">BlankMacro1</definedName>
    <definedName name="YHFXD" localSheetId="0">BlankMacro1</definedName>
    <definedName name="YHFXD">BlankMacro1</definedName>
    <definedName name="YHG" localSheetId="0">설계서!YHG</definedName>
    <definedName name="YHG">#N/A</definedName>
    <definedName name="YHGG" localSheetId="14">'관급단가(급속충전기)'!HTD</definedName>
    <definedName name="YHGG" localSheetId="13">관급자재!HTD</definedName>
    <definedName name="YHGG" localSheetId="15">별도공사비!HTD</definedName>
    <definedName name="YHGG" localSheetId="20">비교젼적서!HTD</definedName>
    <definedName name="YHGG" localSheetId="0">설계서!HTD</definedName>
    <definedName name="YHGG">[0]!HTD</definedName>
    <definedName name="YIP" localSheetId="14">'관급단가(급속충전기)'!QQA</definedName>
    <definedName name="YIP" localSheetId="13">관급자재!QQA</definedName>
    <definedName name="YIP" localSheetId="15">별도공사비!QQA</definedName>
    <definedName name="YIP" localSheetId="20">비교젼적서!QQA</definedName>
    <definedName name="YIP" localSheetId="0">설계서!QQA</definedName>
    <definedName name="YIP">[0]!QQA</definedName>
    <definedName name="yitd">[73]제직재!#REF!</definedName>
    <definedName name="YJH" localSheetId="14">'관급단가(급속충전기)'!YJH</definedName>
    <definedName name="YJH" localSheetId="13">관급자재!YJH</definedName>
    <definedName name="YJH" localSheetId="15">별도공사비!YJH</definedName>
    <definedName name="YJH" localSheetId="20">#N/A</definedName>
    <definedName name="YJH" localSheetId="0">설계서!YJH</definedName>
    <definedName name="YJH">#N/A</definedName>
    <definedName name="yjy" localSheetId="14">[0]!jytr</definedName>
    <definedName name="yjy" localSheetId="13">[0]!jytr</definedName>
    <definedName name="yjy" localSheetId="15">[0]!jytr</definedName>
    <definedName name="yjy" localSheetId="20">[0]!jytr</definedName>
    <definedName name="yjy" localSheetId="0">설계서!jytr</definedName>
    <definedName name="yjy">[0]!jytr</definedName>
    <definedName name="YTERT" localSheetId="14">BlankMacro1</definedName>
    <definedName name="YTERT" localSheetId="13">BlankMacro1</definedName>
    <definedName name="YTERT" localSheetId="15">BlankMacro1</definedName>
    <definedName name="YTERT" localSheetId="20">BlankMacro1</definedName>
    <definedName name="YTERT" localSheetId="0">BlankMacro1</definedName>
    <definedName name="YTERT">BlankMacro1</definedName>
    <definedName name="yterwy">[80]I一般比!#REF!</definedName>
    <definedName name="YTGEGER" localSheetId="14">BlankMacro1</definedName>
    <definedName name="YTGEGER" localSheetId="13">BlankMacro1</definedName>
    <definedName name="YTGEGER" localSheetId="15">BlankMacro1</definedName>
    <definedName name="YTGEGER" localSheetId="20">BlankMacro1</definedName>
    <definedName name="YTGEGER" localSheetId="0">BlankMacro1</definedName>
    <definedName name="YTGEGER">BlankMacro1</definedName>
    <definedName name="yth" localSheetId="0">설계서!yth</definedName>
    <definedName name="yth">#N/A</definedName>
    <definedName name="YTHIKYUI" localSheetId="14">BlankMacro1</definedName>
    <definedName name="YTHIKYUI" localSheetId="13">BlankMacro1</definedName>
    <definedName name="YTHIKYUI" localSheetId="15">BlankMacro1</definedName>
    <definedName name="YTHIKYUI" localSheetId="20">BlankMacro1</definedName>
    <definedName name="YTHIKYUI" localSheetId="0">BlankMacro1</definedName>
    <definedName name="YTHIKYUI">BlankMacro1</definedName>
    <definedName name="ytir">[105]직재!#REF!</definedName>
    <definedName name="ytiueuy">#N/A</definedName>
    <definedName name="ytjt">#REF!</definedName>
    <definedName name="ytjuy" localSheetId="0">설계서!ytjuy</definedName>
    <definedName name="ytjuy">#N/A</definedName>
    <definedName name="ytughjhg" localSheetId="14">BlankMacro1</definedName>
    <definedName name="ytughjhg" localSheetId="13">BlankMacro1</definedName>
    <definedName name="ytughjhg" localSheetId="15">BlankMacro1</definedName>
    <definedName name="ytughjhg" localSheetId="20">BlankMacro1</definedName>
    <definedName name="ytughjhg" localSheetId="0">BlankMacro1</definedName>
    <definedName name="ytughjhg">BlankMacro1</definedName>
    <definedName name="YTYITY">[171]I一般比!#REF!</definedName>
    <definedName name="YUIKYUI" localSheetId="14">BlankMacro1</definedName>
    <definedName name="YUIKYUI" localSheetId="13">BlankMacro1</definedName>
    <definedName name="YUIKYUI" localSheetId="15">BlankMacro1</definedName>
    <definedName name="YUIKYUI" localSheetId="20">BlankMacro1</definedName>
    <definedName name="YUIKYUI" localSheetId="0">BlankMacro1</definedName>
    <definedName name="YUIKYUI">BlankMacro1</definedName>
    <definedName name="yyy" hidden="1">[187]수량산출!$A$1:$A$8561</definedName>
    <definedName name="Z" localSheetId="14">BlankMacro1</definedName>
    <definedName name="Z" localSheetId="13">BlankMacro1</definedName>
    <definedName name="Z" localSheetId="15">BlankMacro1</definedName>
    <definedName name="Z" localSheetId="20">BlankMacro1</definedName>
    <definedName name="Z" localSheetId="0">BlankMacro1</definedName>
    <definedName name="Z">BlankMacro1</definedName>
    <definedName name="ZB" localSheetId="0">#REF!</definedName>
    <definedName name="ZB">#REF!</definedName>
    <definedName name="ZB_2">'[38]IMPEADENCE MAP 취수장'!#REF!</definedName>
    <definedName name="ZFVGFDHB" localSheetId="14">'관급단가(급속충전기)'!AVGHBD</definedName>
    <definedName name="ZFVGFDHB" localSheetId="13">관급자재!AVGHBD</definedName>
    <definedName name="ZFVGFDHB" localSheetId="15">별도공사비!AVGHBD</definedName>
    <definedName name="ZFVGFDHB" localSheetId="20">비교젼적서!AVGHBD</definedName>
    <definedName name="ZFVGFDHB" localSheetId="0">설계서!AVGHBD</definedName>
    <definedName name="ZFVGFDHB">[0]!AVGHBD</definedName>
    <definedName name="ZLO" localSheetId="14">'관급단가(급속충전기)'!QQA</definedName>
    <definedName name="ZLO" localSheetId="13">관급자재!QQA</definedName>
    <definedName name="ZLO" localSheetId="15">별도공사비!QQA</definedName>
    <definedName name="ZLO" localSheetId="20">비교젼적서!QQA</definedName>
    <definedName name="ZLO" localSheetId="0">설계서!QQA</definedName>
    <definedName name="ZLO">[0]!QQA</definedName>
    <definedName name="ZP" localSheetId="0">#REF!</definedName>
    <definedName name="ZP">#REF!</definedName>
    <definedName name="zsb" localSheetId="14">[0]!GVHBG</definedName>
    <definedName name="zsb" localSheetId="13">[0]!GVHBG</definedName>
    <definedName name="zsb" localSheetId="15">[0]!GVHBG</definedName>
    <definedName name="zsb" localSheetId="20">[0]!GVHBG</definedName>
    <definedName name="zsb" localSheetId="0">설계서!GVHBG</definedName>
    <definedName name="zsb">[0]!GVHBG</definedName>
    <definedName name="zsd" localSheetId="14">[0]!ㅈㄷㅂㄹ</definedName>
    <definedName name="zsd" localSheetId="13">[0]!ㅈㄷㅂㄹ</definedName>
    <definedName name="zsd" localSheetId="15">[0]!ㅈㄷㅂㄹ</definedName>
    <definedName name="zsd" localSheetId="20">[0]!ㅈㄷㅂㄹ</definedName>
    <definedName name="zsd" localSheetId="0">설계서!ㅈㄷㅂㄹ</definedName>
    <definedName name="zsd">[0]!ㅈㄷㅂㄹ</definedName>
    <definedName name="zxc" localSheetId="14">[0]!ㄷㄹㅈ</definedName>
    <definedName name="zxc" localSheetId="13">[0]!ㄷㄹㅈ</definedName>
    <definedName name="zxc" localSheetId="15">[0]!ㄷㄹㅈ</definedName>
    <definedName name="zxc" localSheetId="20">[0]!ㄷㄹㅈ</definedName>
    <definedName name="zxc" localSheetId="0">설계서!ㄷㄹㅈ</definedName>
    <definedName name="zxc">[0]!ㄷㄹㅈ</definedName>
    <definedName name="zxcasdas" localSheetId="14">BlankMacro1</definedName>
    <definedName name="zxcasdas" localSheetId="13">BlankMacro1</definedName>
    <definedName name="zxcasdas" localSheetId="15">BlankMacro1</definedName>
    <definedName name="zxcasdas" localSheetId="20">BlankMacro1</definedName>
    <definedName name="zxcasdas" localSheetId="0">BlankMacro1</definedName>
    <definedName name="zxcasdas">BlankMacro1</definedName>
    <definedName name="zxcf" localSheetId="14">'관급단가(급속충전기)'!zxcf</definedName>
    <definedName name="zxcf" localSheetId="13">관급자재!zxcf</definedName>
    <definedName name="zxcf" localSheetId="15">별도공사비!zxcf</definedName>
    <definedName name="zxcf" localSheetId="20">#N/A</definedName>
    <definedName name="zxcf" localSheetId="0">설계서!zxcf</definedName>
    <definedName name="zxcf">#N/A</definedName>
    <definedName name="zxczxc" localSheetId="14">BlankMacro1</definedName>
    <definedName name="zxczxc" localSheetId="13">BlankMacro1</definedName>
    <definedName name="zxczxc" localSheetId="15">BlankMacro1</definedName>
    <definedName name="zxczxc" localSheetId="20">BlankMacro1</definedName>
    <definedName name="zxczxc" localSheetId="0">BlankMacro1</definedName>
    <definedName name="zxczxc">BlankMacro1</definedName>
    <definedName name="zxczxczxc" localSheetId="14">BlankMacro1</definedName>
    <definedName name="zxczxczxc" localSheetId="13">BlankMacro1</definedName>
    <definedName name="zxczxczxc" localSheetId="15">BlankMacro1</definedName>
    <definedName name="zxczxczxc" localSheetId="20">BlankMacro1</definedName>
    <definedName name="zxczxczxc" localSheetId="0">BlankMacro1</definedName>
    <definedName name="zxczxczxc">BlankMacro1</definedName>
    <definedName name="zxd" localSheetId="14">'관급단가(급속충전기)'!zxd</definedName>
    <definedName name="zxd" localSheetId="13">관급자재!zxd</definedName>
    <definedName name="zxd" localSheetId="15">별도공사비!zxd</definedName>
    <definedName name="zxd" localSheetId="20">#N/A</definedName>
    <definedName name="zxd" localSheetId="0">설계서!zxd</definedName>
    <definedName name="zxd">#N/A</definedName>
    <definedName name="zz">#REF!</definedName>
    <definedName name="ZZZ">[66]!Macro8</definedName>
    <definedName name="ㄱ" localSheetId="0">#REF!</definedName>
    <definedName name="ㄱ">#REF!</definedName>
    <definedName name="ㄱㄱ" localSheetId="14" hidden="1">{#N/A,#N/A,FALSE,"명세표"}</definedName>
    <definedName name="ㄱㄱ" localSheetId="13" hidden="1">{#N/A,#N/A,FALSE,"명세표"}</definedName>
    <definedName name="ㄱㄱ" localSheetId="15" hidden="1">{#N/A,#N/A,FALSE,"명세표"}</definedName>
    <definedName name="ㄱㄱ" localSheetId="20" hidden="1">{#N/A,#N/A,FALSE,"명세표"}</definedName>
    <definedName name="ㄱㄱ" hidden="1">{#N/A,#N/A,FALSE,"명세표"}</definedName>
    <definedName name="ㄱㄱㄱ" localSheetId="0">#REF!</definedName>
    <definedName name="ㄱㄱㄱ">#REF!</definedName>
    <definedName name="ㄱㄱㄱㄱㄱ" localSheetId="0">#REF!</definedName>
    <definedName name="ㄱㄱㄱㄱㄱ">#REF!</definedName>
    <definedName name="ㄱㄷㄱ" localSheetId="14">BLCH</definedName>
    <definedName name="ㄱㄷㄱ" localSheetId="13">BLCH</definedName>
    <definedName name="ㄱㄷㄱ" localSheetId="15">BLCH</definedName>
    <definedName name="ㄱㄷㄱ" localSheetId="20">BLCH</definedName>
    <definedName name="ㄱㄷㄱ">BLCH</definedName>
    <definedName name="ㄱㄷㄵㅅㅎ">'[188]N賃率-職'!#REF!</definedName>
    <definedName name="ㄱㄷㅅㅈㅅㄷ">'[189]N賃率-職'!#REF!</definedName>
    <definedName name="ㄱㄷ쇼" hidden="1">#REF!</definedName>
    <definedName name="ㄱㄷㅈㄱㄷ">#REF!</definedName>
    <definedName name="ㄱㄷㅈㅄㄷ" hidden="1">#REF!</definedName>
    <definedName name="ㄱㄷ죠" hidden="1">#REF!</definedName>
    <definedName name="ㄱㄷㅎㄷ">[190]I一般比!#REF!</definedName>
    <definedName name="ㄱ됴죡ㄷ">#REF!</definedName>
    <definedName name="ㄱ됵ㄷ" hidden="1">#REF!</definedName>
    <definedName name="ㄱ됻ㅅㄱ">#REF!</definedName>
    <definedName name="ㄱ둊" hidden="1">#REF!</definedName>
    <definedName name="ㄱ둊ㄷㄱ">[191]I一般比!#REF!</definedName>
    <definedName name="ㄱㅀㅍㅇ" localSheetId="14">[0]!ㅝㅗ허</definedName>
    <definedName name="ㄱㅀㅍㅇ" localSheetId="13">[0]!ㅝㅗ허</definedName>
    <definedName name="ㄱㅀㅍㅇ" localSheetId="15">[0]!ㅝㅗ허</definedName>
    <definedName name="ㄱㅀㅍㅇ" localSheetId="20">[0]!ㅝㅗ허</definedName>
    <definedName name="ㄱㅀㅍㅇ" localSheetId="0">설계서!ㅝㅗ허</definedName>
    <definedName name="ㄱㅀㅍㅇ">[0]!ㅝㅗ허</definedName>
    <definedName name="ㄱ쇼ㅕㅅ6ㄱ">'[192]설직재-1'!#REF!</definedName>
    <definedName name="ㄱ숒ㄷㄱ">'[80]N賃率-職'!#REF!</definedName>
    <definedName name="ㄱ어ㅗㅅㄱ">[116]I一般比!#REF!</definedName>
    <definedName name="ㄱ어ㅛㄴㄷㅇ">[193]I一般比!#REF!</definedName>
    <definedName name="ㄱㅈ둇ㄷㄱ">#REF!</definedName>
    <definedName name="ㄱㅎ" localSheetId="0">#REF!</definedName>
    <definedName name="ㄱㅎ">#REF!</definedName>
    <definedName name="가" localSheetId="0">#REF!</definedName>
    <definedName name="가">#REF!</definedName>
    <definedName name="가가" localSheetId="14">BlankMacro1</definedName>
    <definedName name="가가" localSheetId="13">BlankMacro1</definedName>
    <definedName name="가가" localSheetId="15">BlankMacro1</definedName>
    <definedName name="가가" localSheetId="20">BlankMacro1</definedName>
    <definedName name="가가">BlankMacro1</definedName>
    <definedName name="가격">#REF!</definedName>
    <definedName name="가나" localSheetId="0">#REF!</definedName>
    <definedName name="가나">#REF!</definedName>
    <definedName name="가람">[76]수량산출!#REF!</definedName>
    <definedName name="가로" localSheetId="14" hidden="1">{#N/A,#N/A,FALSE,"전력간선"}</definedName>
    <definedName name="가로" localSheetId="13" hidden="1">{#N/A,#N/A,FALSE,"전력간선"}</definedName>
    <definedName name="가로" localSheetId="15" hidden="1">{#N/A,#N/A,FALSE,"전력간선"}</definedName>
    <definedName name="가로" localSheetId="20" hidden="1">{#N/A,#N/A,FALSE,"전력간선"}</definedName>
    <definedName name="가로" hidden="1">{#N/A,#N/A,FALSE,"전력간선"}</definedName>
    <definedName name="가로등부표1">[151]!Macro13</definedName>
    <definedName name="가로등부표2" localSheetId="0">#REF!,#REF!</definedName>
    <definedName name="가로등부표2">#REF!,#REF!</definedName>
    <definedName name="가로등주">#REF!</definedName>
    <definedName name="가링">#REF!</definedName>
    <definedName name="가설공사">#REF!</definedName>
    <definedName name="가설공사비">#REF!</definedName>
    <definedName name="가설공사안내">'[194]AS포장복구 '!#REF!</definedName>
    <definedName name="가설비">#REF!</definedName>
    <definedName name="가설사무실" localSheetId="0">#REF!</definedName>
    <definedName name="가설사무실">#REF!</definedName>
    <definedName name="가아" hidden="1">[195]수량산출!#REF!</definedName>
    <definedName name="각재">'[196]단가 및 재료비'!$S$171</definedName>
    <definedName name="간노율">#N/A</definedName>
    <definedName name="간비울">#N/A</definedName>
    <definedName name="간선변경" localSheetId="14">BlankMacro1</definedName>
    <definedName name="간선변경" localSheetId="13">BlankMacro1</definedName>
    <definedName name="간선변경" localSheetId="15">BlankMacro1</definedName>
    <definedName name="간선변경" localSheetId="20">BlankMacro1</definedName>
    <definedName name="간선변경" localSheetId="0">BlankMacro1</definedName>
    <definedName name="간선변경">BlankMacro1</definedName>
    <definedName name="간접노무">#REF!</definedName>
    <definedName name="간접노무비" localSheetId="0">#REF!</definedName>
    <definedName name="간접노무비">#REF!</definedName>
    <definedName name="간접노무비2" localSheetId="0">#REF!</definedName>
    <definedName name="간접노무비2">#REF!</definedName>
    <definedName name="간접노무비4" localSheetId="0">#REF!</definedName>
    <definedName name="간접노무비4">#REF!</definedName>
    <definedName name="간접노무비율">#REF!</definedName>
    <definedName name="간접재료비">#REF!</definedName>
    <definedName name="간지">'[18]#REF'!$A$1:$M$794</definedName>
    <definedName name="감사..">#REF!</definedName>
    <definedName name="갑" localSheetId="0">#REF!</definedName>
    <definedName name="갑">#REF!</definedName>
    <definedName name="갑03">#REF!</definedName>
    <definedName name="갑지">#REF!</definedName>
    <definedName name="갑지2">#REF!</definedName>
    <definedName name="갑지총계">#REF!</definedName>
    <definedName name="강가딘">'[18]#REF'!#REF!</definedName>
    <definedName name="강강">#REF!</definedName>
    <definedName name="강당내역">#REF!</definedName>
    <definedName name="강아지" hidden="1">#REF!</definedName>
    <definedName name="강의">#REF!</definedName>
    <definedName name="갖비11">#REF!</definedName>
    <definedName name="개">[197]분1!#REF!</definedName>
    <definedName name="개거" hidden="1">#REF!</definedName>
    <definedName name="개요">#REF!</definedName>
    <definedName name="거">'[198]N賃率-職'!#REF!</definedName>
    <definedName name="거ㅏ" hidden="1">[199]수량산출!$A$3:$H$8539</definedName>
    <definedName name="건장">#REF!</definedName>
    <definedName name="건접노무비4" localSheetId="0">#REF!</definedName>
    <definedName name="건접노무비4">#REF!</definedName>
    <definedName name="건축">#REF!</definedName>
    <definedName name="건축일위">[200]건축일위!$A$1:$N$119</definedName>
    <definedName name="겉표지">#REF!</definedName>
    <definedName name="겨산">[201]철거산출근거!#REF!</definedName>
    <definedName name="견적" localSheetId="0">#REF!</definedName>
    <definedName name="견적">#REF!</definedName>
    <definedName name="견적금액분석">[202]!이전화면1</definedName>
    <definedName name="견적번호" localSheetId="0">#REF!</definedName>
    <definedName name="견적번호">#REF!</definedName>
    <definedName name="견적서" localSheetId="0">#REF!</definedName>
    <definedName name="견적서">#REF!</definedName>
    <definedName name="견적서22" localSheetId="0">#REF!</definedName>
    <definedName name="견적서22">#REF!</definedName>
    <definedName name="견적서달성" localSheetId="0">#REF!</definedName>
    <definedName name="견적서달성">#REF!</definedName>
    <definedName name="결2">[99]I一般比!#REF!</definedName>
    <definedName name="결과">[6]I一般比!#REF!</definedName>
    <definedName name="결정치" localSheetId="0">#REF!</definedName>
    <definedName name="결정치">#REF!</definedName>
    <definedName name="경">#REF!</definedName>
    <definedName name="경기노임">#REF!</definedName>
    <definedName name="경비" localSheetId="0">#REF!</definedName>
    <definedName name="경비">#REF!</definedName>
    <definedName name="經費">'[18]#REF'!$E$20</definedName>
    <definedName name="경비2" localSheetId="0">#REF!</definedName>
    <definedName name="경비2">#REF!</definedName>
    <definedName name="경비3" localSheetId="0">#REF!</definedName>
    <definedName name="경비3">#REF!</definedName>
    <definedName name="경비4" localSheetId="0">#REF!</definedName>
    <definedName name="경비4">#REF!</definedName>
    <definedName name="경비금액">#REF!</definedName>
    <definedName name="경비단가">#REF!</definedName>
    <definedName name="경비배부율">'[18]#REF'!$AH$8:$AV$42</definedName>
    <definedName name="경비율" localSheetId="0">#REF!</definedName>
    <definedName name="경비율">#REF!</definedName>
    <definedName name="경성갑지">#N/A</definedName>
    <definedName name="경용" localSheetId="14">[0]!WWF</definedName>
    <definedName name="경용" localSheetId="13">[0]!WWF</definedName>
    <definedName name="경용" localSheetId="15">[0]!WWF</definedName>
    <definedName name="경용" localSheetId="20">[0]!WWF</definedName>
    <definedName name="경용" localSheetId="0">설계서!WWF</definedName>
    <definedName name="경용">[0]!WWF</definedName>
    <definedName name="계">[203]전등설비!$A$122</definedName>
    <definedName name="계1" localSheetId="0">#REF!</definedName>
    <definedName name="계1">#REF!</definedName>
    <definedName name="계2" localSheetId="0">#REF!</definedName>
    <definedName name="계2">#REF!</definedName>
    <definedName name="계3" localSheetId="0">#REF!</definedName>
    <definedName name="계3">#REF!</definedName>
    <definedName name="계4" localSheetId="0">#REF!</definedName>
    <definedName name="계4">#REF!</definedName>
    <definedName name="계5" localSheetId="0">#REF!</definedName>
    <definedName name="계5">#REF!</definedName>
    <definedName name="계산조건">#REF!,#REF!</definedName>
    <definedName name="계산조건1">[151]!Macro6</definedName>
    <definedName name="계수">#REF!</definedName>
    <definedName name="계약일">#REF!</definedName>
    <definedName name="계장단가">[204]일위산출!$1:$1048576</definedName>
    <definedName name="계측기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0">#REF!</definedName>
    <definedName name="계획표">#REF!</definedName>
    <definedName name="고급" localSheetId="0">#REF!</definedName>
    <definedName name="고급">#REF!</definedName>
    <definedName name="고압">#REF!</definedName>
    <definedName name="고용" localSheetId="0">#REF!</definedName>
    <definedName name="고용">#REF!</definedName>
    <definedName name="고용대상금액" localSheetId="0">#REF!</definedName>
    <definedName name="고용대상금액">#REF!</definedName>
    <definedName name="고용보험료2" localSheetId="0">#REF!</definedName>
    <definedName name="고용보험료2">#REF!</definedName>
    <definedName name="고재" localSheetId="0">#REF!</definedName>
    <definedName name="고재">#REF!</definedName>
    <definedName name="고케" localSheetId="0">#REF!</definedName>
    <definedName name="고케">#REF!</definedName>
    <definedName name="골재Q모래불량">[51]변수값!#REF!</definedName>
    <definedName name="골재Q자갈불량">[51]변수값!#REF!</definedName>
    <definedName name="골재Q잡석불량">[51]변수값!#REF!</definedName>
    <definedName name="공간노">#N/A</definedName>
    <definedName name="공공" localSheetId="0">#REF!</definedName>
    <definedName name="공공">#REF!</definedName>
    <definedName name="공공도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#REF!</definedName>
    <definedName name="공급가액" localSheetId="0">#REF!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 localSheetId="0">#REF!</definedName>
    <definedName name="공급가액2">#REF!</definedName>
    <definedName name="공급가액3">#REF!</definedName>
    <definedName name="공급가액4" localSheetId="0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">[205]동원인원!$E$127</definedName>
    <definedName name="공노단">[206]직재!#REF!</definedName>
    <definedName name="공량">'[207]중강당 내역'!#REF!</definedName>
    <definedName name="공명">[208]도급예산내역서봉투!$C$5</definedName>
    <definedName name="공무">#REF!</definedName>
    <definedName name="공비">#REF!</definedName>
    <definedName name="공비산출서">#REF!</definedName>
    <definedName name="공사">#REF!</definedName>
    <definedName name="공사감독자">#REF!</definedName>
    <definedName name="공사개요1" localSheetId="0">#REF!</definedName>
    <definedName name="공사개요1">#REF!</definedName>
    <definedName name="공사개요2" localSheetId="0">#REF!</definedName>
    <definedName name="공사개요2">#REF!</definedName>
    <definedName name="공사개요3" localSheetId="0">#REF!</definedName>
    <definedName name="공사개요3">#REF!</definedName>
    <definedName name="공사개요4" localSheetId="0">#REF!</definedName>
    <definedName name="공사개요4">#REF!</definedName>
    <definedName name="공사기간" localSheetId="0">#REF!</definedName>
    <definedName name="공사기간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 localSheetId="0">#REF!</definedName>
    <definedName name="공사명">#REF!</definedName>
    <definedName name="공사분류" localSheetId="0">#REF!</definedName>
    <definedName name="공사분류">#REF!</definedName>
    <definedName name="공사비">#REF!</definedName>
    <definedName name="공사원가" localSheetId="0">#REF!</definedName>
    <definedName name="공사원가">#REF!</definedName>
    <definedName name="공사원가계산서경비소계">[208]공사원가계산서!$C$22</definedName>
    <definedName name="공사원가계산서노무비">[208]공사원가계산서!$C$9</definedName>
    <definedName name="공사원가계산서재료비">[208]공사원가계산서!$C$6</definedName>
    <definedName name="공사위치">#REF!</definedName>
    <definedName name="공산">[209]내역서!#REF!</definedName>
    <definedName name="공수1" localSheetId="14">BLCH</definedName>
    <definedName name="공수1" localSheetId="13">BLCH</definedName>
    <definedName name="공수1" localSheetId="15">BLCH</definedName>
    <definedName name="공수1" localSheetId="20">BLCH</definedName>
    <definedName name="공수1">BLCH</definedName>
    <definedName name="공압축3.5간재">'[210]기계경비(시간당)'!$H$248</definedName>
    <definedName name="공압축3.5노무">'[210]기계경비(시간당)'!$H$244</definedName>
    <definedName name="공압축3.5노무야간">'[210]기계경비(시간당)'!$H$245</definedName>
    <definedName name="공압축3.5손료">'[210]기계경비(시간당)'!$H$243</definedName>
    <definedName name="공압축7.1간재">'[210]기계경비(시간당)'!$H$256</definedName>
    <definedName name="공압축7.1노무">'[210]기계경비(시간당)'!$H$252</definedName>
    <definedName name="공압축7.1노무야간">'[210]기계경비(시간당)'!$H$253</definedName>
    <definedName name="공압축7.1손료">'[210]기계경비(시간당)'!$H$251</definedName>
    <definedName name="공일">#REF!</definedName>
    <definedName name="공작실">'[211]#REF'!#REF!</definedName>
    <definedName name="공정량" localSheetId="0">#REF!</definedName>
    <definedName name="공정량">#REF!</definedName>
    <definedName name="공정별_집계표">[212]산출금액내역!#REF!</definedName>
    <definedName name="공정수량">#REF!</definedName>
    <definedName name="공정집계">#REF!</definedName>
    <definedName name="공정표" localSheetId="14" hidden="1">{#N/A,#N/A,FALSE,"현장 NCR 분석";#N/A,#N/A,FALSE,"현장품질감사";#N/A,#N/A,FALSE,"현장품질감사"}</definedName>
    <definedName name="공정표" localSheetId="13" hidden="1">{#N/A,#N/A,FALSE,"현장 NCR 분석";#N/A,#N/A,FALSE,"현장품질감사";#N/A,#N/A,FALSE,"현장품질감사"}</definedName>
    <definedName name="공정표" localSheetId="15" hidden="1">{#N/A,#N/A,FALSE,"현장 NCR 분석";#N/A,#N/A,FALSE,"현장품질감사";#N/A,#N/A,FALSE,"현장품질감사"}</definedName>
    <definedName name="공정표" localSheetId="20" hidden="1">{#N/A,#N/A,FALSE,"현장 NCR 분석";#N/A,#N/A,FALSE,"현장품질감사";#N/A,#N/A,FALSE,"현장품질감사"}</definedName>
    <definedName name="공정표" localSheetId="0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조실급수2">#REF!</definedName>
    <definedName name="공종">'[213]효성CB 1P기초'!#REF!</definedName>
    <definedName name="공종분류">OFFSET([214]파일의이용!$P$2,0,0,COUNTA([214]파일의이용!$P$2:$P$34),1)</definedName>
    <definedName name="공토공단위당">#REF!</definedName>
    <definedName name="관경비금액" localSheetId="0">#REF!</definedName>
    <definedName name="관경비금액">#REF!</definedName>
    <definedName name="관경비단가" localSheetId="0">#REF!</definedName>
    <definedName name="관경비단가">#REF!</definedName>
    <definedName name="관급" localSheetId="0">#REF!,#REF!,#REF!</definedName>
    <definedName name="관급">#REF!,#REF!,#REF!</definedName>
    <definedName name="관급단가">#REF!</definedName>
    <definedName name="관급자재">#REF!,#REF!,#REF!</definedName>
    <definedName name="관급자재대" localSheetId="0">#REF!</definedName>
    <definedName name="관급자재대">#REF!</definedName>
    <definedName name="관급자재비">#REF!</definedName>
    <definedName name="관급조달" localSheetId="14" hidden="1">{#N/A,#N/A,FALSE,"Sheet1"}</definedName>
    <definedName name="관급조달" localSheetId="13" hidden="1">{#N/A,#N/A,FALSE,"Sheet1"}</definedName>
    <definedName name="관급조달" localSheetId="15" hidden="1">{#N/A,#N/A,FALSE,"Sheet1"}</definedName>
    <definedName name="관급조달" localSheetId="20" hidden="1">{#N/A,#N/A,FALSE,"Sheet1"}</definedName>
    <definedName name="관급조달" localSheetId="0" hidden="1">{#N/A,#N/A,FALSE,"Sheet1"}</definedName>
    <definedName name="관급조달" hidden="1">{#N/A,#N/A,FALSE,"Sheet1"}</definedName>
    <definedName name="관급집계" localSheetId="14">BlankMacro1</definedName>
    <definedName name="관급집계" localSheetId="13">BlankMacro1</definedName>
    <definedName name="관급집계" localSheetId="15">BlankMacro1</definedName>
    <definedName name="관급집계" localSheetId="20">BlankMacro1</definedName>
    <definedName name="관급집계">BlankMacro1</definedName>
    <definedName name="관노무비금액" localSheetId="0">#REF!</definedName>
    <definedName name="관노무비금액">#REF!</definedName>
    <definedName name="관노무비단가" localSheetId="0">#REF!</definedName>
    <definedName name="관노무비단가">#REF!</definedName>
    <definedName name="관로총괄" localSheetId="0">#REF!</definedName>
    <definedName name="관로총괄">#REF!</definedName>
    <definedName name="관로터파기">[215]!돌아가기</definedName>
    <definedName name="관리">#REF!</definedName>
    <definedName name="관수량" localSheetId="0">#REF!</definedName>
    <definedName name="관수량">#REF!</definedName>
    <definedName name="관용접300간재">[174]G.R300경비!$F$109</definedName>
    <definedName name="관용접300노무">[174]G.R300경비!$F$114</definedName>
    <definedName name="관재료비금액" localSheetId="0">#REF!</definedName>
    <definedName name="관재료비금액">#REF!</definedName>
    <definedName name="관재료비단가" localSheetId="0">#REF!</definedName>
    <definedName name="관재료비단가">#REF!</definedName>
    <definedName name="관절단300간재">[174]G.R300경비!$F$95</definedName>
    <definedName name="관절단300노무">[174]G.R300경비!$F$103</definedName>
    <definedName name="광_전기" localSheetId="0">#REF!</definedName>
    <definedName name="광_전기">#REF!</definedName>
    <definedName name="광명" localSheetId="0">#REF!</definedName>
    <definedName name="광명">#REF!</definedName>
    <definedName name="광영" localSheetId="14">[0]!ㅁㄴㄹㅇㄹ</definedName>
    <definedName name="광영" localSheetId="13">[0]!ㅁㄴㄹㅇㄹ</definedName>
    <definedName name="광영" localSheetId="15">[0]!ㅁㄴㄹㅇㄹ</definedName>
    <definedName name="광영" localSheetId="20">[0]!ㅁㄴㄹㅇㄹ</definedName>
    <definedName name="광영" localSheetId="0">설계서!ㅁㄴㄹㅇㄹ</definedName>
    <definedName name="광영">[0]!ㅁㄴㄹㅇㄹ</definedName>
    <definedName name="교육내용">[216]연결임시!#REF!</definedName>
    <definedName name="교ㅕㄱ셔">#REF!</definedName>
    <definedName name="굗ㅅ">#N/A</definedName>
    <definedName name="굗ㅈ">#REF!</definedName>
    <definedName name="굦ㅂ">#REF!</definedName>
    <definedName name="구" localSheetId="14" hidden="1">{#N/A,#N/A,FALSE,"구조2"}</definedName>
    <definedName name="구" localSheetId="13" hidden="1">{#N/A,#N/A,FALSE,"구조2"}</definedName>
    <definedName name="구" localSheetId="15" hidden="1">{#N/A,#N/A,FALSE,"구조2"}</definedName>
    <definedName name="구" localSheetId="20" hidden="1">{#N/A,#N/A,FALSE,"구조2"}</definedName>
    <definedName name="구" hidden="1">{#N/A,#N/A,FALSE,"구조2"}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조토적1">[18]기본일위!$1:$1048576</definedName>
    <definedName name="굴림" localSheetId="0">#REF!</definedName>
    <definedName name="굴림">#REF!</definedName>
    <definedName name="굵기">[215]!굵기</definedName>
    <definedName name="규격">#REF!</definedName>
    <definedName name="그라우팅">[200]그라우팅일위!$A$1:$N$107</definedName>
    <definedName name="그래픽">#REF!</definedName>
    <definedName name="그림" localSheetId="14" hidden="1">{#N/A,#N/A,FALSE,"전력간선"}</definedName>
    <definedName name="그림" localSheetId="13" hidden="1">{#N/A,#N/A,FALSE,"전력간선"}</definedName>
    <definedName name="그림" localSheetId="15" hidden="1">{#N/A,#N/A,FALSE,"전력간선"}</definedName>
    <definedName name="그림" localSheetId="20" hidden="1">{#N/A,#N/A,FALSE,"전력간선"}</definedName>
    <definedName name="그림" localSheetId="0" hidden="1">{#N/A,#N/A,FALSE,"전력간선"}</definedName>
    <definedName name="그림" hidden="1">{#N/A,#N/A,FALSE,"전력간선"}</definedName>
    <definedName name="근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경비단가" localSheetId="0">#REF!</definedName>
    <definedName name="금경비단가">#REF!</definedName>
    <definedName name="금관급자재대" localSheetId="0">#REF!</definedName>
    <definedName name="금관급자재대">#REF!</definedName>
    <definedName name="금금공사개요1" localSheetId="0">#REF!</definedName>
    <definedName name="금금공사개요1">#REF!</definedName>
    <definedName name="금금공사개요2" localSheetId="0">#REF!</definedName>
    <definedName name="금금공사개요2">#REF!</definedName>
    <definedName name="금금공사개요3" localSheetId="0">#REF!</definedName>
    <definedName name="금금공사개요3">#REF!</definedName>
    <definedName name="금금공사개요4" localSheetId="0">#REF!</definedName>
    <definedName name="금금공사개요4">#REF!</definedName>
    <definedName name="금금공사개요5" localSheetId="0">#REF!</definedName>
    <definedName name="금금공사개요5">#REF!</definedName>
    <definedName name="금금공사개요6" localSheetId="0">#REF!</definedName>
    <definedName name="금금공사개요6">#REF!</definedName>
    <definedName name="금노무비단가" localSheetId="0">#REF!</definedName>
    <definedName name="금노무비단가">#REF!</definedName>
    <definedName name="금물가상승비" localSheetId="0">#REF!</definedName>
    <definedName name="금물가상승비">#REF!</definedName>
    <definedName name="금변2금간접노무비" localSheetId="0">#REF!</definedName>
    <definedName name="금변2금간접노무비">#REF!</definedName>
    <definedName name="금변2금고용보험료" localSheetId="0">#REF!</definedName>
    <definedName name="금변2금고용보험료">#REF!</definedName>
    <definedName name="금변2금공급가액" localSheetId="0">#REF!</definedName>
    <definedName name="금변2금공급가액">#REF!</definedName>
    <definedName name="금변2금공사원가" localSheetId="0">#REF!</definedName>
    <definedName name="금변2금공사원가">#REF!</definedName>
    <definedName name="금변2금기타경비" localSheetId="0">#REF!</definedName>
    <definedName name="금변2금기타경비">#REF!</definedName>
    <definedName name="금변2금도급액" localSheetId="0">#REF!</definedName>
    <definedName name="금변2금도급액">#REF!</definedName>
    <definedName name="금변2금부가가치세" localSheetId="0">#REF!</definedName>
    <definedName name="금변2금부가가치세">#REF!</definedName>
    <definedName name="금변2금산재보험료" localSheetId="0">#REF!</definedName>
    <definedName name="금변2금산재보험료">#REF!</definedName>
    <definedName name="금변2금순공사원가" localSheetId="0">#REF!</definedName>
    <definedName name="금변2금순공사원가">#REF!</definedName>
    <definedName name="금변2금안전관리비" localSheetId="0">#REF!</definedName>
    <definedName name="금변2금안전관리비">#REF!</definedName>
    <definedName name="금변2금이윤" localSheetId="0">#REF!</definedName>
    <definedName name="금변2금이윤">#REF!</definedName>
    <definedName name="금변2금일반관리비" localSheetId="0">#REF!</definedName>
    <definedName name="금변2금일반관리비">#REF!</definedName>
    <definedName name="금변2전간접노무비" localSheetId="0">#REF!</definedName>
    <definedName name="금변2전간접노무비">#REF!</definedName>
    <definedName name="금변2전고용보험료" localSheetId="0">#REF!</definedName>
    <definedName name="금변2전고용보험료">#REF!</definedName>
    <definedName name="금변2전공급가액" localSheetId="0">#REF!</definedName>
    <definedName name="금변2전공급가액">#REF!</definedName>
    <definedName name="금변2전공사원가" localSheetId="0">#REF!</definedName>
    <definedName name="금변2전공사원가">#REF!</definedName>
    <definedName name="금변2전기타경비" localSheetId="0">#REF!</definedName>
    <definedName name="금변2전기타경비">#REF!</definedName>
    <definedName name="금변2전도급액" localSheetId="0">#REF!</definedName>
    <definedName name="금변2전도급액">#REF!</definedName>
    <definedName name="금변2전부가가치세" localSheetId="0">#REF!</definedName>
    <definedName name="금변2전부가가치세">#REF!</definedName>
    <definedName name="금변2전산재보험료" localSheetId="0">#REF!</definedName>
    <definedName name="금변2전산재보험료">#REF!</definedName>
    <definedName name="금변2전순공사원가" localSheetId="0">#REF!</definedName>
    <definedName name="금변2전순공사원가">#REF!</definedName>
    <definedName name="금변2전안전관리비" localSheetId="0">#REF!</definedName>
    <definedName name="금변2전안전관리비">#REF!</definedName>
    <definedName name="금변2전이윤" localSheetId="0">#REF!</definedName>
    <definedName name="금변2전이윤">#REF!</definedName>
    <definedName name="금변2전일반관리비" localSheetId="0">#REF!</definedName>
    <definedName name="금변2전일반관리비">#REF!</definedName>
    <definedName name="금변관급자재대" localSheetId="0">#REF!</definedName>
    <definedName name="금변관급자재대">#REF!</definedName>
    <definedName name="금변금간접노무비" localSheetId="0">#REF!</definedName>
    <definedName name="금변금간접노무비">#REF!</definedName>
    <definedName name="금변금고용보험료" localSheetId="0">#REF!</definedName>
    <definedName name="금변금고용보험료">#REF!</definedName>
    <definedName name="금변금공급가액" localSheetId="0">#REF!</definedName>
    <definedName name="금변금공급가액">#REF!</definedName>
    <definedName name="금변금공사개요1" localSheetId="0">#REF!</definedName>
    <definedName name="금변금공사개요1">#REF!</definedName>
    <definedName name="금변금공사개요2" localSheetId="0">#REF!</definedName>
    <definedName name="금변금공사개요2">#REF!</definedName>
    <definedName name="금변금공사개요3" localSheetId="0">#REF!</definedName>
    <definedName name="금변금공사개요3">#REF!</definedName>
    <definedName name="금변금공사개요4" localSheetId="0">#REF!</definedName>
    <definedName name="금변금공사개요4">#REF!</definedName>
    <definedName name="금변금공사개요5" localSheetId="0">#REF!</definedName>
    <definedName name="금변금공사개요5">#REF!</definedName>
    <definedName name="금변금공사개요6" localSheetId="0">#REF!</definedName>
    <definedName name="금변금공사개요6">#REF!</definedName>
    <definedName name="금변금공사원가" localSheetId="0">#REF!</definedName>
    <definedName name="금변금공사원가">#REF!</definedName>
    <definedName name="금변금기타경비" localSheetId="0">#REF!</definedName>
    <definedName name="금변금기타경비">#REF!</definedName>
    <definedName name="금변금도급액" localSheetId="0">#REF!</definedName>
    <definedName name="금변금도급액">#REF!</definedName>
    <definedName name="금변금보상비" localSheetId="0">#REF!</definedName>
    <definedName name="금변금보상비">#REF!</definedName>
    <definedName name="금변금부가가치세" localSheetId="0">#REF!</definedName>
    <definedName name="금변금부가가치세">#REF!</definedName>
    <definedName name="금변금산재보험료" localSheetId="0">#REF!</definedName>
    <definedName name="금변금산재보험료">#REF!</definedName>
    <definedName name="금변금순공사원가" localSheetId="0">#REF!</definedName>
    <definedName name="금변금순공사원가">#REF!</definedName>
    <definedName name="금변금안전관리비" localSheetId="0">#REF!</definedName>
    <definedName name="금변금안전관리비">#REF!</definedName>
    <definedName name="금변금이윤" localSheetId="0">#REF!</definedName>
    <definedName name="금변금이윤">#REF!</definedName>
    <definedName name="금변금일반관리비" localSheetId="0">#REF!</definedName>
    <definedName name="금변금일반관리비">#REF!</definedName>
    <definedName name="금변금제이윤" localSheetId="0">#REF!</definedName>
    <definedName name="금변금제이윤">#REF!</definedName>
    <definedName name="금변금총공사비" localSheetId="0">#REF!</definedName>
    <definedName name="금변금총공사비">#REF!</definedName>
    <definedName name="금변금폐기물처리비" localSheetId="0">#REF!</definedName>
    <definedName name="금변금폐기물처리비">#REF!</definedName>
    <definedName name="금변기간접노무비" localSheetId="0">#REF!</definedName>
    <definedName name="금변기간접노무비">#REF!</definedName>
    <definedName name="금변기고용보험료" localSheetId="0">#REF!</definedName>
    <definedName name="금변기고용보험료">#REF!</definedName>
    <definedName name="금변기공급가액" localSheetId="0">#REF!</definedName>
    <definedName name="금변기공급가액">#REF!</definedName>
    <definedName name="금변기공사원가" localSheetId="0">#REF!</definedName>
    <definedName name="금변기공사원가">#REF!</definedName>
    <definedName name="금변기기타경비" localSheetId="0">#REF!</definedName>
    <definedName name="금변기기타경비">#REF!</definedName>
    <definedName name="금변기도급액" localSheetId="0">#REF!</definedName>
    <definedName name="금변기도급액">#REF!</definedName>
    <definedName name="금변기부가가치세" localSheetId="0">#REF!</definedName>
    <definedName name="금변기부가가치세">#REF!</definedName>
    <definedName name="금변기산재보험료" localSheetId="0">#REF!</definedName>
    <definedName name="금변기산재보험료">#REF!</definedName>
    <definedName name="금변기순공사원가" localSheetId="0">#REF!</definedName>
    <definedName name="금변기순공사원가">#REF!</definedName>
    <definedName name="금변기안전관리비" localSheetId="0">#REF!</definedName>
    <definedName name="금변기안전관리비">#REF!</definedName>
    <definedName name="금변기이윤" localSheetId="0">#REF!</definedName>
    <definedName name="금변기이윤">#REF!</definedName>
    <definedName name="금변기일반관리비" localSheetId="0">#REF!</definedName>
    <definedName name="금변기일반관리비">#REF!</definedName>
    <definedName name="금변물가상승액" localSheetId="0">#REF!</definedName>
    <definedName name="금변물가상승액">#REF!</definedName>
    <definedName name="금변변금공사원가" localSheetId="0">#REF!</definedName>
    <definedName name="금변변금공사원가">#REF!</definedName>
    <definedName name="금변변기공사원가" localSheetId="0">#REF!</definedName>
    <definedName name="금변변기공사원가">#REF!</definedName>
    <definedName name="금변변장공사원가" localSheetId="0">#REF!</definedName>
    <definedName name="금변변장공사원가">#REF!</definedName>
    <definedName name="금변변전공사원가" localSheetId="0">#REF!</definedName>
    <definedName name="금변변전공사원가">#REF!</definedName>
    <definedName name="금변보상비" localSheetId="0">#REF!</definedName>
    <definedName name="금변보상비">#REF!</definedName>
    <definedName name="금변일절삭" localSheetId="0">#REF!</definedName>
    <definedName name="금변일절삭">#REF!</definedName>
    <definedName name="금변장간접노무비" localSheetId="0">#REF!</definedName>
    <definedName name="금변장간접노무비">#REF!</definedName>
    <definedName name="금변장고용보험료" localSheetId="0">#REF!</definedName>
    <definedName name="금변장고용보험료">#REF!</definedName>
    <definedName name="금변장공급가액" localSheetId="0">#REF!</definedName>
    <definedName name="금변장공급가액">#REF!</definedName>
    <definedName name="금변장공사원가" localSheetId="0">#REF!</definedName>
    <definedName name="금변장공사원가">#REF!</definedName>
    <definedName name="금변장기타경비" localSheetId="0">#REF!</definedName>
    <definedName name="금변장기타경비">#REF!</definedName>
    <definedName name="금변장도급액" localSheetId="0">#REF!</definedName>
    <definedName name="금변장도급액">#REF!</definedName>
    <definedName name="금변장부가가치세" localSheetId="0">#REF!</definedName>
    <definedName name="금변장부가가치세">#REF!</definedName>
    <definedName name="금변장산재보험료" localSheetId="0">#REF!</definedName>
    <definedName name="금변장산재보험료">#REF!</definedName>
    <definedName name="금변장순공사원가" localSheetId="0">#REF!</definedName>
    <definedName name="금변장순공사원가">#REF!</definedName>
    <definedName name="금변장안전관리비" localSheetId="0">#REF!</definedName>
    <definedName name="금변장안전관리비">#REF!</definedName>
    <definedName name="금변장이윤" localSheetId="0">#REF!</definedName>
    <definedName name="금변장이윤">#REF!</definedName>
    <definedName name="금변장일반관리비" localSheetId="0">#REF!</definedName>
    <definedName name="금변장일반관리비">#REF!</definedName>
    <definedName name="금변전간접노무비" localSheetId="0">#REF!</definedName>
    <definedName name="금변전간접노무비">#REF!</definedName>
    <definedName name="금변전고용보험료" localSheetId="0">#REF!</definedName>
    <definedName name="금변전고용보험료">#REF!</definedName>
    <definedName name="금변전공급가액" localSheetId="0">#REF!</definedName>
    <definedName name="금변전공급가액">#REF!</definedName>
    <definedName name="금변전공사개요1" localSheetId="0">#REF!</definedName>
    <definedName name="금변전공사개요1">#REF!</definedName>
    <definedName name="금변전공사개요2" localSheetId="0">#REF!</definedName>
    <definedName name="금변전공사개요2">#REF!</definedName>
    <definedName name="금변전공사개요3" localSheetId="0">#REF!</definedName>
    <definedName name="금변전공사개요3">#REF!</definedName>
    <definedName name="금변전공사개요4" localSheetId="0">#REF!</definedName>
    <definedName name="금변전공사개요4">#REF!</definedName>
    <definedName name="금변전공사개요5" localSheetId="0">#REF!</definedName>
    <definedName name="금변전공사개요5">#REF!</definedName>
    <definedName name="금변전공사개요6" localSheetId="0">#REF!</definedName>
    <definedName name="금변전공사개요6">#REF!</definedName>
    <definedName name="금변전공사원가" localSheetId="0">#REF!</definedName>
    <definedName name="금변전공사원가">#REF!</definedName>
    <definedName name="금변전기타경비" localSheetId="0">#REF!</definedName>
    <definedName name="금변전기타경비">#REF!</definedName>
    <definedName name="금변전도급액" localSheetId="0">#REF!</definedName>
    <definedName name="금변전도급액">#REF!</definedName>
    <definedName name="금변전보상비" localSheetId="0">#REF!</definedName>
    <definedName name="금변전보상비">#REF!</definedName>
    <definedName name="금변전부가가치세" localSheetId="0">#REF!</definedName>
    <definedName name="금변전부가가치세">#REF!</definedName>
    <definedName name="금변전산재보험료" localSheetId="0">#REF!</definedName>
    <definedName name="금변전산재보험료">#REF!</definedName>
    <definedName name="금변전순공사원가" localSheetId="0">#REF!</definedName>
    <definedName name="금변전순공사원가">#REF!</definedName>
    <definedName name="금변전안전관리비" localSheetId="0">#REF!</definedName>
    <definedName name="금변전안전관리비">#REF!</definedName>
    <definedName name="금변전이윤" localSheetId="0">#REF!</definedName>
    <definedName name="금변전이윤">#REF!</definedName>
    <definedName name="금변전일반관리비" localSheetId="0">#REF!</definedName>
    <definedName name="금변전일반관리비">#REF!</definedName>
    <definedName name="금변전총공사비" localSheetId="0">#REF!</definedName>
    <definedName name="금변전총공사비">#REF!</definedName>
    <definedName name="금변전폐기물처리비" localSheetId="0">#REF!</definedName>
    <definedName name="금변전폐기물처리비">#REF!</definedName>
    <definedName name="금변절삭" localSheetId="0">#REF!</definedName>
    <definedName name="금변절삭">#REF!</definedName>
    <definedName name="금변폐기물처리비" localSheetId="0">#REF!</definedName>
    <definedName name="금변폐기물처리비">#REF!</definedName>
    <definedName name="금보상비" localSheetId="0">#REF!</definedName>
    <definedName name="금보상비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합계" localSheetId="0">#REF!</definedName>
    <definedName name="금액합계">#REF!</definedName>
    <definedName name="금오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일절삭" localSheetId="0">#REF!</definedName>
    <definedName name="금일절삭">#REF!</definedName>
    <definedName name="금재료비단가" localSheetId="0">#REF!</definedName>
    <definedName name="금재료비단가">#REF!</definedName>
    <definedName name="금전공사개요1" localSheetId="0">#REF!</definedName>
    <definedName name="금전공사개요1">#REF!</definedName>
    <definedName name="금전공사개요2" localSheetId="0">#REF!</definedName>
    <definedName name="금전공사개요2">#REF!</definedName>
    <definedName name="금전공사개요3" localSheetId="0">#REF!</definedName>
    <definedName name="금전공사개요3">#REF!</definedName>
    <definedName name="금전공사개요4" localSheetId="0">#REF!</definedName>
    <definedName name="금전공사개요4">#REF!</definedName>
    <definedName name="금전공사개요5" localSheetId="0">#REF!</definedName>
    <definedName name="금전공사개요5">#REF!</definedName>
    <definedName name="금전공사개요6" localSheetId="0">#REF!</definedName>
    <definedName name="금전공사개요6">#REF!</definedName>
    <definedName name="금절삭" localSheetId="0">#REF!</definedName>
    <definedName name="금절삭">#REF!</definedName>
    <definedName name="금폐기물처리비" localSheetId="0">#REF!</definedName>
    <definedName name="금폐기물처리비">#REF!</definedName>
    <definedName name="금회공사원가금회" localSheetId="0">#REF!</definedName>
    <definedName name="금회공사원가금회">#REF!</definedName>
    <definedName name="금회공사원가기시행" localSheetId="0">#REF!</definedName>
    <definedName name="금회공사원가기시행">#REF!</definedName>
    <definedName name="금회공사원가전체" localSheetId="0">#REF!</definedName>
    <definedName name="금회공사원가전체">#REF!</definedName>
    <definedName name="금회금간접노무비" localSheetId="0">#REF!</definedName>
    <definedName name="금회금간접노무비">#REF!</definedName>
    <definedName name="금회금고용보험료" localSheetId="0">#REF!</definedName>
    <definedName name="금회금고용보험료">#REF!</definedName>
    <definedName name="금회금공급가액" localSheetId="0">#REF!</definedName>
    <definedName name="금회금공급가액">#REF!</definedName>
    <definedName name="금회금공사원가" localSheetId="0">#REF!</definedName>
    <definedName name="금회금공사원가">#REF!</definedName>
    <definedName name="금회금기타경비" localSheetId="0">#REF!</definedName>
    <definedName name="금회금기타경비">#REF!</definedName>
    <definedName name="금회금도급액" localSheetId="0">#REF!</definedName>
    <definedName name="금회금도급액">#REF!</definedName>
    <definedName name="금회금보상비" localSheetId="0">#REF!</definedName>
    <definedName name="금회금보상비">#REF!</definedName>
    <definedName name="금회금부가가치세" localSheetId="0">#REF!</definedName>
    <definedName name="금회금부가가치세">#REF!</definedName>
    <definedName name="금회금산재보험료" localSheetId="0">#REF!</definedName>
    <definedName name="금회금산재보험료">#REF!</definedName>
    <definedName name="금회금안전관리비" localSheetId="0">#REF!</definedName>
    <definedName name="금회금안전관리비">#REF!</definedName>
    <definedName name="금회금이윤" localSheetId="0">#REF!</definedName>
    <definedName name="금회금이윤">#REF!</definedName>
    <definedName name="금회금일반관리비" localSheetId="0">#REF!</definedName>
    <definedName name="금회금일반관리비">#REF!</definedName>
    <definedName name="금회금제이윤" localSheetId="0">#REF!</definedName>
    <definedName name="금회금제이윤">#REF!</definedName>
    <definedName name="금회금총공사비" localSheetId="0">#REF!</definedName>
    <definedName name="금회금총공사비">#REF!</definedName>
    <definedName name="금회금폐기물처리비" localSheetId="0">#REF!</definedName>
    <definedName name="금회금폐기물처리비">#REF!</definedName>
    <definedName name="금회기간접노무비" localSheetId="0">#REF!</definedName>
    <definedName name="금회기간접노무비">#REF!</definedName>
    <definedName name="금회기고용보험료" localSheetId="0">#REF!</definedName>
    <definedName name="금회기고용보험료">#REF!</definedName>
    <definedName name="금회기공사원가" localSheetId="0">#REF!</definedName>
    <definedName name="금회기공사원가">#REF!</definedName>
    <definedName name="금회기기타경비" localSheetId="0">#REF!</definedName>
    <definedName name="금회기기타경비">#REF!</definedName>
    <definedName name="금회기산재보험료" localSheetId="0">#REF!</definedName>
    <definedName name="금회기산재보험료">#REF!</definedName>
    <definedName name="금회기안전관리비" localSheetId="0">#REF!</definedName>
    <definedName name="금회기안전관리비">#REF!</definedName>
    <definedName name="금회기이윤" localSheetId="0">#REF!</definedName>
    <definedName name="금회기이윤">#REF!</definedName>
    <definedName name="금회기일반관리비" localSheetId="0">#REF!</definedName>
    <definedName name="금회기일반관리비">#REF!</definedName>
    <definedName name="금회변금간접노무비" localSheetId="0">#REF!</definedName>
    <definedName name="금회변금간접노무비">#REF!</definedName>
    <definedName name="금회변금고용보험료" localSheetId="0">#REF!</definedName>
    <definedName name="금회변금고용보험료">#REF!</definedName>
    <definedName name="금회변금공급가액" localSheetId="0">#REF!</definedName>
    <definedName name="금회변금공급가액">#REF!</definedName>
    <definedName name="금회변금공사원가" localSheetId="0">#REF!</definedName>
    <definedName name="금회변금공사원가">#REF!</definedName>
    <definedName name="금회변금기타경비" localSheetId="0">#REF!</definedName>
    <definedName name="금회변금기타경비">#REF!</definedName>
    <definedName name="금회변금도급액" localSheetId="0">#REF!</definedName>
    <definedName name="금회변금도급액">#REF!</definedName>
    <definedName name="금회변금보상비" localSheetId="0">#REF!</definedName>
    <definedName name="금회변금보상비">#REF!</definedName>
    <definedName name="금회변금부가가치세" localSheetId="0">#REF!</definedName>
    <definedName name="금회변금부가가치세">#REF!</definedName>
    <definedName name="금회변금산재보험료" localSheetId="0">#REF!</definedName>
    <definedName name="금회변금산재보험료">#REF!</definedName>
    <definedName name="금회변금순공사원가" localSheetId="0">#REF!</definedName>
    <definedName name="금회변금순공사원가">#REF!</definedName>
    <definedName name="금회변금안전관리비" localSheetId="0">#REF!</definedName>
    <definedName name="금회변금안전관리비">#REF!</definedName>
    <definedName name="금회변금이윤" localSheetId="0">#REF!</definedName>
    <definedName name="금회변금이윤">#REF!</definedName>
    <definedName name="금회변금일반관리비" localSheetId="0">#REF!</definedName>
    <definedName name="금회변금일반관리비">#REF!</definedName>
    <definedName name="금회변금총공사비" localSheetId="0">#REF!</definedName>
    <definedName name="금회변금총공사비">#REF!</definedName>
    <definedName name="금회변금폐기물처리비" localSheetId="0">#REF!</definedName>
    <definedName name="금회변금폐기물처리비">#REF!</definedName>
    <definedName name="금회변금환경보전비" localSheetId="0">#REF!</definedName>
    <definedName name="금회변금환경보전비">#REF!</definedName>
    <definedName name="금회변기간접노무비" localSheetId="0">#REF!</definedName>
    <definedName name="금회변기간접노무비">#REF!</definedName>
    <definedName name="금회변기고용보험료" localSheetId="0">#REF!</definedName>
    <definedName name="금회변기고용보험료">#REF!</definedName>
    <definedName name="금회변기공급가액" localSheetId="0">#REF!</definedName>
    <definedName name="금회변기공급가액">#REF!</definedName>
    <definedName name="금회변기공사원가" localSheetId="0">#REF!</definedName>
    <definedName name="금회변기공사원가">#REF!</definedName>
    <definedName name="금회변기기타경비" localSheetId="0">#REF!</definedName>
    <definedName name="금회변기기타경비">#REF!</definedName>
    <definedName name="금회변기도급액" localSheetId="0">#REF!</definedName>
    <definedName name="금회변기도급액">#REF!</definedName>
    <definedName name="금회변기보상비" localSheetId="0">#REF!</definedName>
    <definedName name="금회변기보상비">#REF!</definedName>
    <definedName name="금회변기부가가치세" localSheetId="0">#REF!</definedName>
    <definedName name="금회변기부가가치세">#REF!</definedName>
    <definedName name="금회변기산재보험료" localSheetId="0">#REF!</definedName>
    <definedName name="금회변기산재보험료">#REF!</definedName>
    <definedName name="금회변기순공사원가" localSheetId="0">#REF!</definedName>
    <definedName name="금회변기순공사원가">#REF!</definedName>
    <definedName name="금회변기안전관리비" localSheetId="0">#REF!</definedName>
    <definedName name="금회변기안전관리비">#REF!</definedName>
    <definedName name="금회변기이윤" localSheetId="0">#REF!</definedName>
    <definedName name="금회변기이윤">#REF!</definedName>
    <definedName name="금회변기일반관리비" localSheetId="0">#REF!</definedName>
    <definedName name="금회변기일반관리비">#REF!</definedName>
    <definedName name="금회변기총공사비" localSheetId="0">#REF!</definedName>
    <definedName name="금회변기총공사비">#REF!</definedName>
    <definedName name="금회변기폐기물처리비" localSheetId="0">#REF!</definedName>
    <definedName name="금회변기폐기물처리비">#REF!</definedName>
    <definedName name="금회변기환경보전비" localSheetId="0">#REF!</definedName>
    <definedName name="금회변기환경보전비">#REF!</definedName>
    <definedName name="금회변변금간접노무비" localSheetId="0">#REF!</definedName>
    <definedName name="금회변변금간접노무비">#REF!</definedName>
    <definedName name="금회변변금고용보험료" localSheetId="0">#REF!</definedName>
    <definedName name="금회변변금고용보험료">#REF!</definedName>
    <definedName name="금회변변금공급가액" localSheetId="0">#REF!</definedName>
    <definedName name="금회변변금공급가액">#REF!</definedName>
    <definedName name="금회변변금공사원가" localSheetId="0">#REF!</definedName>
    <definedName name="금회변변금공사원가">#REF!</definedName>
    <definedName name="금회변변금기타경비" localSheetId="0">#REF!</definedName>
    <definedName name="금회변변금기타경비">#REF!</definedName>
    <definedName name="금회변변금도급액" localSheetId="0">#REF!</definedName>
    <definedName name="금회변변금도급액">#REF!</definedName>
    <definedName name="금회변변금보상비" localSheetId="0">#REF!</definedName>
    <definedName name="금회변변금보상비">#REF!</definedName>
    <definedName name="금회변변금부가가치세" localSheetId="0">#REF!</definedName>
    <definedName name="금회변변금부가가치세">#REF!</definedName>
    <definedName name="금회변변금산재보험료" localSheetId="0">#REF!</definedName>
    <definedName name="금회변변금산재보험료">#REF!</definedName>
    <definedName name="금회변변금순공사원가" localSheetId="0">#REF!</definedName>
    <definedName name="금회변변금순공사원가">#REF!</definedName>
    <definedName name="금회변변금안전관리비" localSheetId="0">#REF!</definedName>
    <definedName name="금회변변금안전관리비">#REF!</definedName>
    <definedName name="금회변변금이윤" localSheetId="0">#REF!</definedName>
    <definedName name="금회변변금이윤">#REF!</definedName>
    <definedName name="금회변변금일반관리비" localSheetId="0">#REF!</definedName>
    <definedName name="금회변변금일반관리비">#REF!</definedName>
    <definedName name="금회변변금제이윤" localSheetId="0">#REF!</definedName>
    <definedName name="금회변변금제이윤">#REF!</definedName>
    <definedName name="금회변변금총공사비" localSheetId="0">#REF!</definedName>
    <definedName name="금회변변금총공사비">#REF!</definedName>
    <definedName name="금회변변금폐기물처리비" localSheetId="0">#REF!</definedName>
    <definedName name="금회변변금폐기물처리비">#REF!</definedName>
    <definedName name="금회변변금환경보전비" localSheetId="0">#REF!</definedName>
    <definedName name="금회변변금환경보전비">#REF!</definedName>
    <definedName name="금회변변기간접노무비" localSheetId="0">#REF!</definedName>
    <definedName name="금회변변기간접노무비">#REF!</definedName>
    <definedName name="금회변변기고용보험료" localSheetId="0">#REF!</definedName>
    <definedName name="금회변변기고용보험료">#REF!</definedName>
    <definedName name="금회변변기공급가액" localSheetId="0">#REF!</definedName>
    <definedName name="금회변변기공급가액">#REF!</definedName>
    <definedName name="금회변변기공사원가" localSheetId="0">#REF!</definedName>
    <definedName name="금회변변기공사원가">#REF!</definedName>
    <definedName name="금회변변기기타경비" localSheetId="0">#REF!</definedName>
    <definedName name="금회변변기기타경비">#REF!</definedName>
    <definedName name="금회변변기도급액" localSheetId="0">#REF!</definedName>
    <definedName name="금회변변기도급액">#REF!</definedName>
    <definedName name="금회변변기보상비" localSheetId="0">#REF!</definedName>
    <definedName name="금회변변기보상비">#REF!</definedName>
    <definedName name="금회변변기부가가치세" localSheetId="0">#REF!</definedName>
    <definedName name="금회변변기부가가치세">#REF!</definedName>
    <definedName name="금회변변기산재보험료" localSheetId="0">#REF!</definedName>
    <definedName name="금회변변기산재보험료">#REF!</definedName>
    <definedName name="금회변변기순공사원가" localSheetId="0">#REF!</definedName>
    <definedName name="금회변변기순공사원가">#REF!</definedName>
    <definedName name="금회변변기안전관리비" localSheetId="0">#REF!</definedName>
    <definedName name="금회변변기안전관리비">#REF!</definedName>
    <definedName name="금회변변기이윤" localSheetId="0">#REF!</definedName>
    <definedName name="금회변변기이윤">#REF!</definedName>
    <definedName name="금회변변기일반관리비" localSheetId="0">#REF!</definedName>
    <definedName name="금회변변기일반관리비">#REF!</definedName>
    <definedName name="금회변변기총공사비" localSheetId="0">#REF!</definedName>
    <definedName name="금회변변기총공사비">#REF!</definedName>
    <definedName name="금회변변기폐기물처리비" localSheetId="0">#REF!</definedName>
    <definedName name="금회변변기폐기물처리비">#REF!</definedName>
    <definedName name="금회변변기환경보전비" localSheetId="0">#REF!</definedName>
    <definedName name="금회변변기환경보전비">#REF!</definedName>
    <definedName name="금회변변장간접노무비" localSheetId="0">#REF!</definedName>
    <definedName name="금회변변장간접노무비">#REF!</definedName>
    <definedName name="금회변변장고용보험료" localSheetId="0">#REF!</definedName>
    <definedName name="금회변변장고용보험료">#REF!</definedName>
    <definedName name="금회변변장공급가액" localSheetId="0">#REF!</definedName>
    <definedName name="금회변변장공급가액">#REF!</definedName>
    <definedName name="금회변변장공사원가" localSheetId="0">#REF!</definedName>
    <definedName name="금회변변장공사원가">#REF!</definedName>
    <definedName name="금회변변장기타경비" localSheetId="0">#REF!</definedName>
    <definedName name="금회변변장기타경비">#REF!</definedName>
    <definedName name="금회변변장도급액" localSheetId="0">#REF!</definedName>
    <definedName name="금회변변장도급액">#REF!</definedName>
    <definedName name="금회변변장보상비" localSheetId="0">#REF!</definedName>
    <definedName name="금회변변장보상비">#REF!</definedName>
    <definedName name="금회변변장부가가치세" localSheetId="0">#REF!</definedName>
    <definedName name="금회변변장부가가치세">#REF!</definedName>
    <definedName name="금회변변장산재보험료" localSheetId="0">#REF!</definedName>
    <definedName name="금회변변장산재보험료">#REF!</definedName>
    <definedName name="금회변변장순공사원가" localSheetId="0">#REF!</definedName>
    <definedName name="금회변변장순공사원가">#REF!</definedName>
    <definedName name="금회변변장안전관리비" localSheetId="0">#REF!</definedName>
    <definedName name="금회변변장안전관리비">#REF!</definedName>
    <definedName name="금회변변장이윤" localSheetId="0">#REF!</definedName>
    <definedName name="금회변변장이윤">#REF!</definedName>
    <definedName name="금회변변장일반관리비" localSheetId="0">#REF!</definedName>
    <definedName name="금회변변장일반관리비">#REF!</definedName>
    <definedName name="금회변변장총공사비" localSheetId="0">#REF!</definedName>
    <definedName name="금회변변장총공사비">#REF!</definedName>
    <definedName name="금회변변장폐기물처리비" localSheetId="0">#REF!</definedName>
    <definedName name="금회변변장폐기물처리비">#REF!</definedName>
    <definedName name="금회변변장환경보전비" localSheetId="0">#REF!</definedName>
    <definedName name="금회변변장환경보전비">#REF!</definedName>
    <definedName name="금회변변전간접노무비" localSheetId="0">#REF!</definedName>
    <definedName name="금회변변전간접노무비">#REF!</definedName>
    <definedName name="금회변변전고용보험료" localSheetId="0">#REF!</definedName>
    <definedName name="금회변변전고용보험료">#REF!</definedName>
    <definedName name="금회변변전공급가액" localSheetId="0">#REF!</definedName>
    <definedName name="금회변변전공급가액">#REF!</definedName>
    <definedName name="금회변변전공사원가" localSheetId="0">#REF!</definedName>
    <definedName name="금회변변전공사원가">#REF!</definedName>
    <definedName name="금회변변전기타경비" localSheetId="0">#REF!</definedName>
    <definedName name="금회변변전기타경비">#REF!</definedName>
    <definedName name="금회변변전도급액" localSheetId="0">#REF!</definedName>
    <definedName name="금회변변전도급액">#REF!</definedName>
    <definedName name="금회변변전보상비" localSheetId="0">#REF!</definedName>
    <definedName name="금회변변전보상비">#REF!</definedName>
    <definedName name="금회변변전부가가치세" localSheetId="0">#REF!</definedName>
    <definedName name="금회변변전부가가치세">#REF!</definedName>
    <definedName name="금회변변전산재보험료" localSheetId="0">#REF!</definedName>
    <definedName name="금회변변전산재보험료">#REF!</definedName>
    <definedName name="금회변변전순공사원가" localSheetId="0">#REF!</definedName>
    <definedName name="금회변변전순공사원가">#REF!</definedName>
    <definedName name="금회변변전안전관리비" localSheetId="0">#REF!</definedName>
    <definedName name="금회변변전안전관리비">#REF!</definedName>
    <definedName name="금회변변전이윤" localSheetId="0">#REF!</definedName>
    <definedName name="금회변변전이윤">#REF!</definedName>
    <definedName name="금회변변전일반관리비" localSheetId="0">#REF!</definedName>
    <definedName name="금회변변전일반관리비">#REF!</definedName>
    <definedName name="금회변변전제이윤" localSheetId="0">#REF!</definedName>
    <definedName name="금회변변전제이윤">#REF!</definedName>
    <definedName name="금회변변전총공사비" localSheetId="0">#REF!</definedName>
    <definedName name="금회변변전총공사비">#REF!</definedName>
    <definedName name="금회변변전폐기물처리비" localSheetId="0">#REF!</definedName>
    <definedName name="금회변변전폐기물처리비">#REF!</definedName>
    <definedName name="금회변변전환경보전비" localSheetId="0">#REF!</definedName>
    <definedName name="금회변변전환경보전비">#REF!</definedName>
    <definedName name="금회변보상비" localSheetId="0">#REF!</definedName>
    <definedName name="금회변보상비">#REF!</definedName>
    <definedName name="금회변장간접노무비" localSheetId="0">#REF!</definedName>
    <definedName name="금회변장간접노무비">#REF!</definedName>
    <definedName name="금회변장고용보험료" localSheetId="0">#REF!</definedName>
    <definedName name="금회변장고용보험료">#REF!</definedName>
    <definedName name="금회변장공급가액" localSheetId="0">#REF!</definedName>
    <definedName name="금회변장공급가액">#REF!</definedName>
    <definedName name="금회변장공사원가" localSheetId="0">#REF!</definedName>
    <definedName name="금회변장공사원가">#REF!</definedName>
    <definedName name="금회변장기타경비" localSheetId="0">#REF!</definedName>
    <definedName name="금회변장기타경비">#REF!</definedName>
    <definedName name="금회변장도급액" localSheetId="0">#REF!</definedName>
    <definedName name="금회변장도급액">#REF!</definedName>
    <definedName name="금회변장보상비" localSheetId="0">#REF!</definedName>
    <definedName name="금회변장보상비">#REF!</definedName>
    <definedName name="금회변장부가가치세" localSheetId="0">#REF!</definedName>
    <definedName name="금회변장부가가치세">#REF!</definedName>
    <definedName name="금회변장산재보험료" localSheetId="0">#REF!</definedName>
    <definedName name="금회변장산재보험료">#REF!</definedName>
    <definedName name="금회변장순공사원가" localSheetId="0">#REF!</definedName>
    <definedName name="금회변장순공사원가">#REF!</definedName>
    <definedName name="금회변장안전관리비" localSheetId="0">#REF!</definedName>
    <definedName name="금회변장안전관리비">#REF!</definedName>
    <definedName name="금회변장이윤" localSheetId="0">#REF!</definedName>
    <definedName name="금회변장이윤">#REF!</definedName>
    <definedName name="금회변장일반관리비" localSheetId="0">#REF!</definedName>
    <definedName name="금회변장일반관리비">#REF!</definedName>
    <definedName name="금회변장총공사비" localSheetId="0">#REF!</definedName>
    <definedName name="금회변장총공사비">#REF!</definedName>
    <definedName name="금회변장폐기물처리비" localSheetId="0">#REF!</definedName>
    <definedName name="금회변장폐기물처리비">#REF!</definedName>
    <definedName name="금회변장환경보전비" localSheetId="0">#REF!</definedName>
    <definedName name="금회변장환경보전비">#REF!</definedName>
    <definedName name="금회변전간접노무비" localSheetId="0">#REF!</definedName>
    <definedName name="금회변전간접노무비">#REF!</definedName>
    <definedName name="금회변전고용보험료" localSheetId="0">#REF!</definedName>
    <definedName name="금회변전고용보험료">#REF!</definedName>
    <definedName name="금회변전공급가액" localSheetId="0">#REF!</definedName>
    <definedName name="금회변전공급가액">#REF!</definedName>
    <definedName name="금회변전공사원가" localSheetId="0">#REF!</definedName>
    <definedName name="금회변전공사원가">#REF!</definedName>
    <definedName name="금회변전기타경비" localSheetId="0">#REF!</definedName>
    <definedName name="금회변전기타경비">#REF!</definedName>
    <definedName name="금회변전도급액" localSheetId="0">#REF!</definedName>
    <definedName name="금회변전도급액">#REF!</definedName>
    <definedName name="금회변전보상비" localSheetId="0">#REF!</definedName>
    <definedName name="금회변전보상비">#REF!</definedName>
    <definedName name="금회변전부가가치세" localSheetId="0">#REF!</definedName>
    <definedName name="금회변전부가가치세">#REF!</definedName>
    <definedName name="금회변전산재보험료" localSheetId="0">#REF!</definedName>
    <definedName name="금회변전산재보험료">#REF!</definedName>
    <definedName name="금회변전순공사원가" localSheetId="0">#REF!</definedName>
    <definedName name="금회변전순공사원가">#REF!</definedName>
    <definedName name="금회변전안전관리비" localSheetId="0">#REF!</definedName>
    <definedName name="금회변전안전관리비">#REF!</definedName>
    <definedName name="금회변전이윤" localSheetId="0">#REF!</definedName>
    <definedName name="금회변전이윤">#REF!</definedName>
    <definedName name="금회변전일반관리비" localSheetId="0">#REF!</definedName>
    <definedName name="금회변전일반관리비">#REF!</definedName>
    <definedName name="금회변전총공사비" localSheetId="0">#REF!</definedName>
    <definedName name="금회변전총공사비">#REF!</definedName>
    <definedName name="금회변전폐기물처리비" localSheetId="0">#REF!</definedName>
    <definedName name="금회변전폐기물처리비">#REF!</definedName>
    <definedName name="금회변전환경보전비" localSheetId="0">#REF!</definedName>
    <definedName name="금회변전환경보전비">#REF!</definedName>
    <definedName name="금회장공사원가" localSheetId="0">#REF!</definedName>
    <definedName name="금회장공사원가">#REF!</definedName>
    <definedName name="금회전공급가액" localSheetId="0">#REF!</definedName>
    <definedName name="금회전공급가액">#REF!</definedName>
    <definedName name="금회전공사원가" localSheetId="0">#REF!</definedName>
    <definedName name="금회전공사원가">#REF!</definedName>
    <definedName name="금회전도급액" localSheetId="0">#REF!</definedName>
    <definedName name="금회전도급액">#REF!</definedName>
    <definedName name="금회전보상비" localSheetId="0">#REF!</definedName>
    <definedName name="금회전보상비">#REF!</definedName>
    <definedName name="금회전부가가치세" localSheetId="0">#REF!</definedName>
    <definedName name="금회전부가가치세">#REF!</definedName>
    <definedName name="금회전총공사비" localSheetId="0">#REF!</definedName>
    <definedName name="금회전총공사비">#REF!</definedName>
    <definedName name="금회전폐기물처리비" localSheetId="0">#REF!</definedName>
    <definedName name="금회전폐기물처리비">#REF!</definedName>
    <definedName name="기">[18]집계!#REF!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" localSheetId="0">#REF!</definedName>
    <definedName name="기계">#REF!</definedName>
    <definedName name="기계경비">#REF!</definedName>
    <definedName name="기계경비1">[18]기본일위!$1:$1048576</definedName>
    <definedName name="기계공">#REF!</definedName>
    <definedName name="기계설치대장소노무">[174]G.R300경비!$F$131</definedName>
    <definedName name="기계시방서">'[217]POL6차-PIPING'!$J$41</definedName>
    <definedName name="기계중계펌프내역" localSheetId="0">#REF!</definedName>
    <definedName name="기계중계펌프내역">#REF!</definedName>
    <definedName name="기관명" localSheetId="0">#REF!</definedName>
    <definedName name="기관명">#REF!</definedName>
    <definedName name="기금공사원가" localSheetId="0">#REF!</definedName>
    <definedName name="기금공사원가">#REF!</definedName>
    <definedName name="기기">#REF!</definedName>
    <definedName name="기기설치" localSheetId="0">#REF!</definedName>
    <definedName name="기기설치">#REF!</definedName>
    <definedName name="기기신설">#REF!</definedName>
    <definedName name="기기자재" localSheetId="0">#REF!</definedName>
    <definedName name="기기자재">#REF!</definedName>
    <definedName name="기기철거" localSheetId="0">#REF!</definedName>
    <definedName name="기기철거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누공사원가" localSheetId="0">#REF!</definedName>
    <definedName name="기누공사원가">#REF!</definedName>
    <definedName name="기도공사원가" localSheetId="0">#REF!</definedName>
    <definedName name="기도공사원가">#REF!</definedName>
    <definedName name="기사야">#REF!</definedName>
    <definedName name="기사주">#REF!</definedName>
    <definedName name="기성금공사원가" localSheetId="0">#REF!</definedName>
    <definedName name="기성금공사원가">#REF!</definedName>
    <definedName name="기성누공사원가" localSheetId="0">#REF!</definedName>
    <definedName name="기성누공사원가">#REF!</definedName>
    <definedName name="기성도공사원가" localSheetId="0">#REF!</definedName>
    <definedName name="기성도공사원가">#REF!</definedName>
    <definedName name="기성전공사원가" localSheetId="0">#REF!</definedName>
    <definedName name="기성전공사원가">#REF!</definedName>
    <definedName name="기성전안전관리비" localSheetId="0">#REF!</definedName>
    <definedName name="기성전안전관리비">#REF!</definedName>
    <definedName name="기자재수량" localSheetId="0">#REF!</definedName>
    <definedName name="기자재수량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전공사원가" localSheetId="0">#REF!</definedName>
    <definedName name="기전공사원가">#REF!</definedName>
    <definedName name="기존">'[218]48일위(기존)'!$A:$N</definedName>
    <definedName name="기존2" localSheetId="0">#REF!</definedName>
    <definedName name="기존2">#REF!</definedName>
    <definedName name="기준">#REF!</definedName>
    <definedName name="기초">'[219]9509'!$A$3:$Y$665</definedName>
    <definedName name="기초단가">#REF!</definedName>
    <definedName name="기초단가목록">#REF!</definedName>
    <definedName name="기초액" localSheetId="0">#REF!</definedName>
    <definedName name="기초액">#REF!</definedName>
    <definedName name="기타경비" localSheetId="14" hidden="1">{#N/A,#N/A,TRUE,"토적및재료집계";#N/A,#N/A,TRUE,"토적및재료집계";#N/A,#N/A,TRUE,"단위량"}</definedName>
    <definedName name="기타경비" localSheetId="13" hidden="1">{#N/A,#N/A,TRUE,"토적및재료집계";#N/A,#N/A,TRUE,"토적및재료집계";#N/A,#N/A,TRUE,"단위량"}</definedName>
    <definedName name="기타경비" localSheetId="15" hidden="1">{#N/A,#N/A,TRUE,"토적및재료집계";#N/A,#N/A,TRUE,"토적및재료집계";#N/A,#N/A,TRUE,"단위량"}</definedName>
    <definedName name="기타경비" localSheetId="20" hidden="1">{#N/A,#N/A,TRUE,"토적및재료집계";#N/A,#N/A,TRUE,"토적및재료집계";#N/A,#N/A,TRUE,"단위량"}</definedName>
    <definedName name="기타경비" localSheetId="0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2" localSheetId="0">#REF!</definedName>
    <definedName name="기타경비2">#REF!</definedName>
    <definedName name="기타경비4" localSheetId="0">#REF!</definedName>
    <definedName name="기타경비4">#REF!</definedName>
    <definedName name="기터경비2" localSheetId="0">#REF!</definedName>
    <definedName name="기터경비2">#REF!</definedName>
    <definedName name="기호">#REF!</definedName>
    <definedName name="긴급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14">'관급단가(급속충전기)'!VGF</definedName>
    <definedName name="김" localSheetId="13">관급자재!VGF</definedName>
    <definedName name="김" localSheetId="15">별도공사비!VGF</definedName>
    <definedName name="김" localSheetId="20">비교젼적서!VGF</definedName>
    <definedName name="김" localSheetId="0">설계서!VGF</definedName>
    <definedName name="김">[0]!VGF</definedName>
    <definedName name="김개똥">[220]제경집계!#REF!</definedName>
    <definedName name="껍대기">[221]토목!$A$2:$M$1916</definedName>
    <definedName name="ㄳㄱㄷㅈ쇼">#REF!</definedName>
    <definedName name="ㄳㄳ" localSheetId="0">#REF!</definedName>
    <definedName name="ㄳㄳ">#REF!</definedName>
    <definedName name="ㄴ" localSheetId="0">#REF!</definedName>
    <definedName name="ㄴ">#REF!</definedName>
    <definedName name="ㄴㄴ" localSheetId="0">#REF!</definedName>
    <definedName name="ㄴㄴ">#REF!</definedName>
    <definedName name="ㄴㄴㄴ" localSheetId="13" hidden="1">#REF!</definedName>
    <definedName name="ㄴㄴㄴ" localSheetId="0" hidden="1">#REF!</definedName>
    <definedName name="ㄴㄴㄴ" hidden="1">#REF!</definedName>
    <definedName name="ㄴㄴㄴㄴ" localSheetId="13" hidden="1">#REF!</definedName>
    <definedName name="ㄴㄴㄴㄴ" localSheetId="0" hidden="1">#REF!</definedName>
    <definedName name="ㄴㄴㄴㄴ" hidden="1">#REF!</definedName>
    <definedName name="ㄴㄴㄴㄴㄴ" localSheetId="13" hidden="1">#REF!</definedName>
    <definedName name="ㄴㄴㄴㄴㄴ" localSheetId="0" hidden="1">#REF!</definedName>
    <definedName name="ㄴㄴㄴㄴㄴ" hidden="1">#REF!</definedName>
    <definedName name="ㄴㄴㄴㄴㄴㄴ" localSheetId="0">#REF!</definedName>
    <definedName name="ㄴㄴㄴㄴㄴㄴ">#REF!</definedName>
    <definedName name="ㄴㄴㄴㄴㄴㄴㄴㄴㄴㄴ" localSheetId="0">#REF!</definedName>
    <definedName name="ㄴㄴㄴㄴㄴㄴㄴㄴㄴㄴ">#REF!</definedName>
    <definedName name="ㄴㄴㄴㄴㄴㅁ" localSheetId="0">#REF!</definedName>
    <definedName name="ㄴㄴㄴㄴㄴㅁ">#REF!</definedName>
    <definedName name="ㄴㄴㅁ" localSheetId="14">BLCH</definedName>
    <definedName name="ㄴㄴㅁ" localSheetId="13">BLCH</definedName>
    <definedName name="ㄴㄴㅁ" localSheetId="15">BLCH</definedName>
    <definedName name="ㄴㄴㅁ" localSheetId="20">BLCH</definedName>
    <definedName name="ㄴㄴㅁ">BLCH</definedName>
    <definedName name="ㄴㄴㅁㅁㅇㄴ" localSheetId="0">#REF!</definedName>
    <definedName name="ㄴㄴㅁㅁㅇㄴ">#REF!</definedName>
    <definedName name="ㄴㄴㅇㅇㄴ" localSheetId="0">#REF!</definedName>
    <definedName name="ㄴㄴㅇㅇㄴ">#REF!</definedName>
    <definedName name="ㄴ댜러ㅏ니아ㅣㅋ">#REF!</definedName>
    <definedName name="ㄴ돗ㄱ">[140]J直材4!$F$5:$G$5</definedName>
    <definedName name="ㄴㄹㄹㄴㄹ">[222]단가표!$A$1:$P$27</definedName>
    <definedName name="ㄴㄹㅇㄴㄹㅇ" localSheetId="0">#REF!</definedName>
    <definedName name="ㄴㄹㅇㄴㄹㅇ">#REF!</definedName>
    <definedName name="ㄴㄹㅇㅎㅁㄴ">[74]J直材4!$F$5:$G$5</definedName>
    <definedName name="ㄴㄹ옹ㄹㄴ">[223]I一般比!#REF!</definedName>
    <definedName name="ㄴ러ㅏ">#REF!</definedName>
    <definedName name="ㄴㄻㄹ">[224]제직재!#REF!</definedName>
    <definedName name="ㄴㅁ" localSheetId="0">#REF!</definedName>
    <definedName name="ㄴㅁ">#REF!</definedName>
    <definedName name="ㄴㅁㄱㄷ">'[225]N賃率-職'!#REF!</definedName>
    <definedName name="ㄴㅁㄹㅇㅂㅁ">[226]I一般比!#REF!</definedName>
    <definedName name="ㄴㅁㅁ" localSheetId="0">#REF!</definedName>
    <definedName name="ㄴㅁㅁ">#REF!</definedName>
    <definedName name="ㄴㅁㅇㄹㅊㅇ" localSheetId="0">#REF!,#REF!</definedName>
    <definedName name="ㄴㅁㅇㄹㅊㅇ">#REF!,#REF!</definedName>
    <definedName name="ㄴㅁㅇㅁ">'[227]N賃率-職'!#REF!</definedName>
    <definedName name="ㄴㅁㅇㅁㄴ" hidden="1">#REF!</definedName>
    <definedName name="ㄴㅁㅇㅁㄷㅇㅈ">#N/A</definedName>
    <definedName name="ㄴㅁㅇㅇㄴㅇ" localSheetId="0">#REF!</definedName>
    <definedName name="ㄴㅁㅇㅇㄴㅇ">#REF!</definedName>
    <definedName name="ㄴㅁㅇㅇㄴㅇㄴ" localSheetId="0">#REF!</definedName>
    <definedName name="ㄴㅁㅇㅇㄴㅇㄴ">#REF!</definedName>
    <definedName name="ㄴㅁㅈ">[73]제직재!#REF!</definedName>
    <definedName name="ㄴㅁㅎㄱㄷㄴ">#REF!</definedName>
    <definedName name="ㄴㅁㅎㅁㄴ">'[228]N賃率-職'!#REF!</definedName>
    <definedName name="ㄴㅇ" localSheetId="0">#REF!</definedName>
    <definedName name="ㄴㅇ">#REF!</definedName>
    <definedName name="ㄴㅇㄴ">#REF!</definedName>
    <definedName name="ㄴㅇㄴㄴㅁㅁ" localSheetId="0">#REF!</definedName>
    <definedName name="ㄴㅇㄴㄴㅁㅁ">#REF!</definedName>
    <definedName name="ㄴㅇㄴㅁ">#REF!</definedName>
    <definedName name="ㄴㅇㄹ" localSheetId="0">#REF!</definedName>
    <definedName name="ㄴㅇㄹ">#REF!</definedName>
    <definedName name="ㄴㅇㄹㄹ">#REF!</definedName>
    <definedName name="ㄴㅇㄹㅇㄷ" localSheetId="0">#REF!</definedName>
    <definedName name="ㄴㅇㄹㅇㄷ">#REF!</definedName>
    <definedName name="ㄴㅇ롤ㅇ노">#REF!</definedName>
    <definedName name="ㄴㅇㅀㄴㅇ">#REF!</definedName>
    <definedName name="ㄴㅇㅀㅇㄴ">#REF!</definedName>
    <definedName name="ㄴㅇㅁ">'[93]20관리비율'!$A$1:$D$25</definedName>
    <definedName name="ㄴㅇㅁㅎㅁㄴ">[99]I一般比!#REF!</definedName>
    <definedName name="ㄴㅇㅍ">#N/A</definedName>
    <definedName name="ㄴㅇㅎㄴㅇ" hidden="1">#REF!</definedName>
    <definedName name="ㄴㅇㅎㄻ">[229]I一般比!#REF!</definedName>
    <definedName name="ㄴㅇ혼">[230]I一般比!#REF!</definedName>
    <definedName name="ㄴ아러">#REF!</definedName>
    <definedName name="ㄴ어">#REF!</definedName>
    <definedName name="ㄴ어ㅏㅑ">#REF!</definedName>
    <definedName name="ㄴ온ㄹㅇ">#REF!</definedName>
    <definedName name="ㄴ옰ㄴㄹㅇ">'[231]N賃率-職'!#REF!</definedName>
    <definedName name="ㄴ이라ㅓ">#REF!</definedName>
    <definedName name="ㄴ이ㅏ매">#REF!</definedName>
    <definedName name="ㄴㅌ">'[73]설직재-1'!#REF!</definedName>
    <definedName name="ㄴ홍ㄹㄴ">#REF!</definedName>
    <definedName name="나" localSheetId="0">#REF!</definedName>
    <definedName name="나">#REF!</definedName>
    <definedName name="나.">#REF!</definedName>
    <definedName name="나나나" localSheetId="14">BlankMacro1</definedName>
    <definedName name="나나나" localSheetId="13">BlankMacro1</definedName>
    <definedName name="나나나" localSheetId="15">BlankMacro1</definedName>
    <definedName name="나나나" localSheetId="20">BlankMacro1</definedName>
    <definedName name="나나나" localSheetId="0">BlankMacro1</definedName>
    <definedName name="나나나">BlankMacro1</definedName>
    <definedName name="나ㅓ리먀">#REF!</definedName>
    <definedName name="나ㅣ러재ㅑ">#REF!</definedName>
    <definedName name="낙찰가">#REF!</definedName>
    <definedName name="낙찰율">#REF!</definedName>
    <definedName name="날짜">[208]설계산출표지!$B$8</definedName>
    <definedName name="남남" hidden="1">#REF!</definedName>
    <definedName name="남덕" localSheetId="14">BlankMacro1</definedName>
    <definedName name="남덕" localSheetId="13">BlankMacro1</definedName>
    <definedName name="남덕" localSheetId="15">BlankMacro1</definedName>
    <definedName name="남덕" localSheetId="20">BlankMacro1</definedName>
    <definedName name="남덕" localSheetId="0">BlankMacro1</definedName>
    <definedName name="남덕">BlankMacro1</definedName>
    <definedName name="남덕1" localSheetId="14">BlankMacro1</definedName>
    <definedName name="남덕1" localSheetId="13">BlankMacro1</definedName>
    <definedName name="남덕1" localSheetId="15">BlankMacro1</definedName>
    <definedName name="남덕1" localSheetId="20">BlankMacro1</definedName>
    <definedName name="남덕1">BlankMacro1</definedName>
    <definedName name="남럼">#REF!</definedName>
    <definedName name="남어">#REF!</definedName>
    <definedName name="남해" localSheetId="14">[0]!TRR</definedName>
    <definedName name="남해" localSheetId="13">[0]!TRR</definedName>
    <definedName name="남해" localSheetId="15">[0]!TRR</definedName>
    <definedName name="남해" localSheetId="20">[0]!TRR</definedName>
    <definedName name="남해" localSheetId="0">설계서!TRR</definedName>
    <definedName name="남해">[0]!TRR</definedName>
    <definedName name="내.전">#REF!</definedName>
    <definedName name="내선">49296</definedName>
    <definedName name="내선전공">#REF!</definedName>
    <definedName name="내역">'[232]내역서(세부)'!#REF!</definedName>
    <definedName name="내역00년">'[18]#REF'!#REF!</definedName>
    <definedName name="내역15회">[233]교통대책내역!#REF!</definedName>
    <definedName name="내역서" localSheetId="0">#REF!</definedName>
    <definedName name="내역서">#REF!</definedName>
    <definedName name="내역서1">#REF!</definedName>
    <definedName name="내역서2" localSheetId="14" hidden="1">{"'단계별시설공사비'!$A$3:$K$51"}</definedName>
    <definedName name="내역서2" localSheetId="13" hidden="1">{"'단계별시설공사비'!$A$3:$K$51"}</definedName>
    <definedName name="내역서2" localSheetId="15" hidden="1">{"'단계별시설공사비'!$A$3:$K$51"}</definedName>
    <definedName name="내역서2" localSheetId="20" hidden="1">{"'단계별시설공사비'!$A$3:$K$51"}</definedName>
    <definedName name="내역서2" hidden="1">{"'단계별시설공사비'!$A$3:$K$51"}</definedName>
    <definedName name="내전" localSheetId="0">#REF!</definedName>
    <definedName name="내전">#REF!</definedName>
    <definedName name="냉각탑">#REF!</definedName>
    <definedName name="냉각탑1">#REF!</definedName>
    <definedName name="냉각탑2">#REF!</definedName>
    <definedName name="냉각탑형식">#REF!</definedName>
    <definedName name="냉동기모델">'[234]TRE TABLE'!$V$4:$V$18</definedName>
    <definedName name="냉전" localSheetId="14" hidden="1">{#N/A,#N/A,FALSE,"Sheet1"}</definedName>
    <definedName name="냉전" localSheetId="13" hidden="1">{#N/A,#N/A,FALSE,"Sheet1"}</definedName>
    <definedName name="냉전" localSheetId="15" hidden="1">{#N/A,#N/A,FALSE,"Sheet1"}</definedName>
    <definedName name="냉전" localSheetId="20" hidden="1">{#N/A,#N/A,FALSE,"Sheet1"}</definedName>
    <definedName name="냉전" localSheetId="0" hidden="1">{#N/A,#N/A,FALSE,"Sheet1"}</definedName>
    <definedName name="냉전" hidden="1">{#N/A,#N/A,FALSE,"Sheet1"}</definedName>
    <definedName name="너">#REF!</definedName>
    <definedName name="너네집" localSheetId="14">'관급단가(급속충전기)'!너네집</definedName>
    <definedName name="너네집" localSheetId="13">관급자재!너네집</definedName>
    <definedName name="너네집" localSheetId="15">별도공사비!너네집</definedName>
    <definedName name="너네집" localSheetId="20">#N/A</definedName>
    <definedName name="너네집" localSheetId="0">설계서!너네집</definedName>
    <definedName name="너네집">#N/A</definedName>
    <definedName name="널자">#REF!</definedName>
    <definedName name="년도별">[235]개소별수량산출!$A$32:$AA$41</definedName>
    <definedName name="년도별원가">[235]개소별수량산출!$A$42:$AA$177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계1" localSheetId="14">BLCH</definedName>
    <definedName name="노계1" localSheetId="13">BLCH</definedName>
    <definedName name="노계1" localSheetId="15">BLCH</definedName>
    <definedName name="노계1" localSheetId="20">BLCH</definedName>
    <definedName name="노계1">BLCH</definedName>
    <definedName name="노단">[236]노단!$A:$E</definedName>
    <definedName name="노무">#REF!</definedName>
    <definedName name="노무3">#REF!</definedName>
    <definedName name="노무비" localSheetId="0">#REF!</definedName>
    <definedName name="노무비">#REF!</definedName>
    <definedName name="勞務費">'[18]#REF'!$E$13</definedName>
    <definedName name="노무비1">[237]대총괄표!#REF!</definedName>
    <definedName name="노무비2" localSheetId="0">#REF!</definedName>
    <definedName name="노무비2">#REF!</definedName>
    <definedName name="노무비3" localSheetId="0">#REF!</definedName>
    <definedName name="노무비3">#REF!</definedName>
    <definedName name="노무비4" localSheetId="0">#REF!</definedName>
    <definedName name="노무비4">#REF!</definedName>
    <definedName name="노무비금액">#REF!</definedName>
    <definedName name="노무비단가">#REF!</definedName>
    <definedName name="노무비단가산출서" hidden="1">#REF!</definedName>
    <definedName name="노무비합계" localSheetId="0">#REF!</definedName>
    <definedName name="노무비합계">#REF!</definedName>
    <definedName name="노무집" localSheetId="14">BLCH</definedName>
    <definedName name="노무집" localSheetId="13">BLCH</definedName>
    <definedName name="노무집" localSheetId="15">BLCH</definedName>
    <definedName name="노무집" localSheetId="20">BLCH</definedName>
    <definedName name="노무집">BLCH</definedName>
    <definedName name="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0">#REF!</definedName>
    <definedName name="노임">#REF!</definedName>
    <definedName name="노임단가" localSheetId="0">#REF!</definedName>
    <definedName name="노임단가">#REF!</definedName>
    <definedName name="노집1" localSheetId="14">BLCH</definedName>
    <definedName name="노집1" localSheetId="13">BLCH</definedName>
    <definedName name="노집1" localSheetId="15">BLCH</definedName>
    <definedName name="노집1" localSheetId="20">BLCH</definedName>
    <definedName name="노집1">BLCH</definedName>
    <definedName name="노출직" localSheetId="0">#REF!</definedName>
    <definedName name="노출직">#REF!</definedName>
    <definedName name="노출직부" localSheetId="0">#REF!</definedName>
    <definedName name="노출직부">#REF!</definedName>
    <definedName name="노출형">[119]DATA!$E$50:$F$59</definedName>
    <definedName name="녹음기" localSheetId="14">BlankMacro1</definedName>
    <definedName name="녹음기" localSheetId="13">BlankMacro1</definedName>
    <definedName name="녹음기" localSheetId="15">BlankMacro1</definedName>
    <definedName name="녹음기" localSheetId="20">BlankMacro1</definedName>
    <definedName name="녹음기">BlankMacro1</definedName>
    <definedName name="논">#REF!</definedName>
    <definedName name="논ㄳ">[116]I一般比!#REF!</definedName>
    <definedName name="논ㅅ">[238]일위!#REF!</definedName>
    <definedName name="놋">#REF!</definedName>
    <definedName name="니럼">#REF!</definedName>
    <definedName name="ㄶ">#REF!</definedName>
    <definedName name="ㄶㄴㄷ" hidden="1">#REF!</definedName>
    <definedName name="ㄶㄹ">#REF!</definedName>
    <definedName name="ㄶㅇㄹㄴㄱ">#REF!</definedName>
    <definedName name="ㄶㅇㅎㅈ">#REF!</definedName>
    <definedName name="ㄶㅎ">[239]직재!#REF!</definedName>
    <definedName name="ㄷ" localSheetId="14" hidden="1">{#N/A,#N/A,TRUE,"토적및재료집계";#N/A,#N/A,TRUE,"토적및재료집계";#N/A,#N/A,TRUE,"단위량"}</definedName>
    <definedName name="ㄷ" localSheetId="13" hidden="1">{#N/A,#N/A,TRUE,"토적및재료집계";#N/A,#N/A,TRUE,"토적및재료집계";#N/A,#N/A,TRUE,"단위량"}</definedName>
    <definedName name="ㄷ" localSheetId="15" hidden="1">{#N/A,#N/A,TRUE,"토적및재료집계";#N/A,#N/A,TRUE,"토적및재료집계";#N/A,#N/A,TRUE,"단위량"}</definedName>
    <definedName name="ㄷ" localSheetId="20" hidden="1">{#N/A,#N/A,TRUE,"토적및재료집계";#N/A,#N/A,TRUE,"토적및재료집계";#N/A,#N/A,TRUE,"단위량"}</definedName>
    <definedName name="ㄷ" localSheetId="0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ㄱ" localSheetId="14">BLCH</definedName>
    <definedName name="ㄷㄱ" localSheetId="13">BLCH</definedName>
    <definedName name="ㄷㄱ" localSheetId="15">BLCH</definedName>
    <definedName name="ㄷㄱ" localSheetId="20">BLCH</definedName>
    <definedName name="ㄷㄱ">BLCH</definedName>
    <definedName name="ㄷㄱㄷ" localSheetId="14" hidden="1">{#N/A,#N/A,FALSE,"전력간선"}</definedName>
    <definedName name="ㄷㄱㄷ" localSheetId="13" hidden="1">{#N/A,#N/A,FALSE,"전력간선"}</definedName>
    <definedName name="ㄷㄱㄷ" localSheetId="15" hidden="1">{#N/A,#N/A,FALSE,"전력간선"}</definedName>
    <definedName name="ㄷㄱㄷ" localSheetId="20" hidden="1">{#N/A,#N/A,FALSE,"전력간선"}</definedName>
    <definedName name="ㄷㄱㄷ" localSheetId="0" hidden="1">{#N/A,#N/A,FALSE,"전력간선"}</definedName>
    <definedName name="ㄷㄱㄷ" hidden="1">{#N/A,#N/A,FALSE,"전력간선"}</definedName>
    <definedName name="ㄷㄱㄷㅅㅅㅅ" localSheetId="0">#REF!</definedName>
    <definedName name="ㄷㄱㄷㅅㅅㅅ">#REF!</definedName>
    <definedName name="ㄷㄱㅈㅂ">[240]직재!#REF!</definedName>
    <definedName name="ㄷㄱㅈㅈㄷ">[92]직재!#REF!</definedName>
    <definedName name="ㄷ교됴">[241]일위!#REF!</definedName>
    <definedName name="ㄷㄳ">#N/A</definedName>
    <definedName name="ㄷㄳㅎ">'[242]N賃率-職'!#REF!</definedName>
    <definedName name="ㄷㄷ" localSheetId="13" hidden="1">#REF!</definedName>
    <definedName name="ㄷㄷ" localSheetId="0">#REF!</definedName>
    <definedName name="ㄷㄷ" hidden="1">#REF!</definedName>
    <definedName name="ㄷㄷㄷㄷㄷㄷ" localSheetId="14">BlankMacro1</definedName>
    <definedName name="ㄷㄷㄷㄷㄷㄷ" localSheetId="13">BlankMacro1</definedName>
    <definedName name="ㄷㄷㄷㄷㄷㄷ" localSheetId="15">BlankMacro1</definedName>
    <definedName name="ㄷㄷㄷㄷㄷㄷ" localSheetId="20">BlankMacro1</definedName>
    <definedName name="ㄷㄷㄷㄷㄷㄷ" localSheetId="0">BlankMacro1</definedName>
    <definedName name="ㄷㄷㄷㄷㄷㄷ">BlankMacro1</definedName>
    <definedName name="ㄷㄷㅈ" localSheetId="0">#REF!</definedName>
    <definedName name="ㄷㄷㅈ">#REF!</definedName>
    <definedName name="ㄷㄹㄹㅇ" localSheetId="0">#REF!</definedName>
    <definedName name="ㄷㄹㄹㅇ">#REF!</definedName>
    <definedName name="ㄷㄹㅇㄴ" localSheetId="0">#REF!</definedName>
    <definedName name="ㄷㄹㅇㄴ">#REF!</definedName>
    <definedName name="ㄷㄹㅇㄴㄹ" localSheetId="0">#REF!</definedName>
    <definedName name="ㄷㄹㅇㄴㄹ">#REF!</definedName>
    <definedName name="ㄷㄹㅈ" localSheetId="0">설계서!ㄷㄹㅈ</definedName>
    <definedName name="ㄷㄹㅈ">#N/A</definedName>
    <definedName name="ㄷㅂㅎ">#REF!</definedName>
    <definedName name="ㄷㅅㄱ됴">#REF!</definedName>
    <definedName name="ㄷㅅㄷㅈ">#REF!</definedName>
    <definedName name="ㄷㅅㅈ">#REF!</definedName>
    <definedName name="ㄷㅅㅈㄷ" hidden="1">#REF!</definedName>
    <definedName name="ㄷㅅㅈㄷㄱ">[243]직재!#REF!</definedName>
    <definedName name="ㄷ숃ㄱ" hidden="1">#REF!</definedName>
    <definedName name="ㄷㅇㄴ" localSheetId="0">#REF!</definedName>
    <definedName name="ㄷㅇㄴ">#REF!</definedName>
    <definedName name="ㄷㅇㄹ" localSheetId="0">#REF!</definedName>
    <definedName name="ㄷㅇㄹ">#REF!</definedName>
    <definedName name="ㄷㅇㄹㄴ" localSheetId="0">#REF!</definedName>
    <definedName name="ㄷㅇㄹㄴ">#REF!</definedName>
    <definedName name="ㄷㅈㄳㅈㅂ">[99]I一般比!#REF!</definedName>
    <definedName name="ㄷㅈㅅㄱㅈ" localSheetId="14">BLCH</definedName>
    <definedName name="ㄷㅈㅅㄱㅈ" localSheetId="13">BLCH</definedName>
    <definedName name="ㄷㅈㅅㄱㅈ" localSheetId="15">BLCH</definedName>
    <definedName name="ㄷㅈㅅㄱㅈ" localSheetId="20">BLCH</definedName>
    <definedName name="ㄷㅈㅅㄱㅈ">BLCH</definedName>
    <definedName name="ㄷㅈㅅㄱㅈㅅ">'[244]20관리비율'!$A$1:$D$25</definedName>
    <definedName name="ㄷㅈㅅㅈ">#REF!</definedName>
    <definedName name="ㄷㅈ숗ㅈ">'[245]설직재-1'!#REF!</definedName>
    <definedName name="ㄷㅎㄴ">'[52]설직재-1'!#REF!</definedName>
    <definedName name="다" localSheetId="14">BlankMacro1</definedName>
    <definedName name="다" localSheetId="13">BlankMacro1</definedName>
    <definedName name="다" localSheetId="15">BlankMacro1</definedName>
    <definedName name="다" localSheetId="20">BlankMacro1</definedName>
    <definedName name="다" localSheetId="0">BlankMacro1</definedName>
    <definedName name="다">BlankMacro1</definedName>
    <definedName name="다.">#REF!</definedName>
    <definedName name="다목">#REF!</definedName>
    <definedName name="닥니야지">#REF!</definedName>
    <definedName name="단">[246]단가!$A$4:$I$36</definedName>
    <definedName name="단_가" localSheetId="0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1">[247]단!$A$5:$I$52</definedName>
    <definedName name="단가" localSheetId="0">#REF!</definedName>
    <definedName name="단가">#REF!,#REF!</definedName>
    <definedName name="단가_1">#REF!</definedName>
    <definedName name="단가1" localSheetId="0">#REF!</definedName>
    <definedName name="단가1">#REF!</definedName>
    <definedName name="단가22">#REF!</definedName>
    <definedName name="단가48">[236]단가!$A:$P</definedName>
    <definedName name="단가49">#REF!</definedName>
    <definedName name="단가노임">[248]단가대비!$C$220:$F$270</definedName>
    <definedName name="단가대비">#REF!</definedName>
    <definedName name="단가비교">#REF!</definedName>
    <definedName name="단가비교표" localSheetId="0">#REF!,#REF!</definedName>
    <definedName name="단가비교표">#REF!,#REF!</definedName>
    <definedName name="단가산출">[249]단가산출!$A$1:$G$53</definedName>
    <definedName name="단가산출서" localSheetId="0">#REF!</definedName>
    <definedName name="단가산출서">#REF!</definedName>
    <definedName name="단가적용">[250]일위_파일!#REF!</definedName>
    <definedName name="단가조사">[251]단가산출!$A$1:$G$318</definedName>
    <definedName name="단가조사서" localSheetId="0">#REF!</definedName>
    <definedName name="단가조사서">#REF!</definedName>
    <definedName name="단가조사표">#REF!</definedName>
    <definedName name="단가테이블">'[210]기계경비(시간당)'!$C$1:$F$58</definedName>
    <definedName name="단가표" localSheetId="0">#REF!</definedName>
    <definedName name="단가표">#REF!</definedName>
    <definedName name="단가표1">[252]단가!$A$1:$G$220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#REF!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단위량" localSheetId="0">#REF!</definedName>
    <definedName name="단위량">#REF!</definedName>
    <definedName name="단중입력">[253]!단중입력</definedName>
    <definedName name="달성" localSheetId="0">#REF!</definedName>
    <definedName name="달성">#REF!</definedName>
    <definedName name="담양영업소전기실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양영업소전기실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양영업소전기실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양영업소전기실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초22" localSheetId="0">#REF!</definedName>
    <definedName name="당초22">#REF!</definedName>
    <definedName name="당초간접노무비" localSheetId="0">#REF!</definedName>
    <definedName name="당초간접노무비">#REF!</definedName>
    <definedName name="당초고용보험료" localSheetId="0">#REF!</definedName>
    <definedName name="당초고용보험료">#REF!</definedName>
    <definedName name="당초공급가액" localSheetId="0">#REF!</definedName>
    <definedName name="당초공급가액">#REF!</definedName>
    <definedName name="당초공사원가" localSheetId="0">#REF!</definedName>
    <definedName name="당초공사원가">#REF!</definedName>
    <definedName name="당초기타경비" localSheetId="0">#REF!</definedName>
    <definedName name="당초기타경비">#REF!</definedName>
    <definedName name="당초도급액" localSheetId="0">#REF!</definedName>
    <definedName name="당초도급액">#REF!</definedName>
    <definedName name="당초부가가치세" localSheetId="0">#REF!</definedName>
    <definedName name="당초부가가치세">#REF!</definedName>
    <definedName name="당초산재보험료" localSheetId="0">#REF!</definedName>
    <definedName name="당초산재보험료">#REF!</definedName>
    <definedName name="당초순공사원가" localSheetId="0">#REF!</definedName>
    <definedName name="당초순공사원가">#REF!</definedName>
    <definedName name="당초안전관리비" localSheetId="0">#REF!</definedName>
    <definedName name="당초안전관리비">#REF!</definedName>
    <definedName name="당초이윤" localSheetId="0">#REF!</definedName>
    <definedName name="당초이윤">#REF!</definedName>
    <definedName name="당초일반관리비" localSheetId="0">#REF!</definedName>
    <definedName name="당초일반관리비">#REF!</definedName>
    <definedName name="당초총공사비" localSheetId="0">#REF!</definedName>
    <definedName name="당초총공사비">#REF!</definedName>
    <definedName name="대">[137]일위대가목록!#REF!</definedName>
    <definedName name="대가" localSheetId="0">#REF!</definedName>
    <definedName name="대가">#REF!</definedName>
    <definedName name="대강당배관" hidden="1">'[254]1안'!#REF!</definedName>
    <definedName name="대구">[255]견적서!#REF!</definedName>
    <definedName name="대구공항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방범확정">[255]견적서!#REF!</definedName>
    <definedName name="대기영역">#REF!</definedName>
    <definedName name="대비표">[202]!아래</definedName>
    <definedName name="대외">[50]교통대책내역!#REF!</definedName>
    <definedName name="대외공문웅상">#REF!</definedName>
    <definedName name="대코드">#REF!</definedName>
    <definedName name="대향류형">#REF!</definedName>
    <definedName name="대형브레이카0.4경비">[196]중기사용료산출근거!$G$20</definedName>
    <definedName name="대형브레이카0.4노무비">[196]중기사용료산출근거!$G$24</definedName>
    <definedName name="대형브레이카0.4재료비">[196]중기사용료산출근거!$G$28</definedName>
    <definedName name="대화상자표시" localSheetId="14">'관급단가(급속충전기)'!대화상자표시</definedName>
    <definedName name="대화상자표시" localSheetId="13">관급자재!대화상자표시</definedName>
    <definedName name="대화상자표시" localSheetId="15">별도공사비!대화상자표시</definedName>
    <definedName name="대화상자표시" localSheetId="20">#N/A</definedName>
    <definedName name="대화상자표시" localSheetId="0">설계서!대화상자표시</definedName>
    <definedName name="대화상자표시">#N/A</definedName>
    <definedName name="도" localSheetId="0">#REF!</definedName>
    <definedName name="도">#REF!</definedName>
    <definedName name="도급">[256]기자재비!#REF!</definedName>
    <definedName name="도급공사">#REF!</definedName>
    <definedName name="도급공사비">#REF!</definedName>
    <definedName name="도급단가">#REF!</definedName>
    <definedName name="도급분류">OFFSET([214]파일의이용!$O$2,0,0,COUNTA([214]파일의이용!$O$2:$O$3),1)</definedName>
    <definedName name="도급예산내역서총괄표공구손료">[208]도급예산내역서총괄표!$G$21</definedName>
    <definedName name="도급예산내역서총괄표공비">[208]도급예산내역서총괄표!$H$21</definedName>
    <definedName name="도급예산내역서총괄표재료비">[208]도급예산내역서총괄표!$F$21</definedName>
    <definedName name="도급예산액">#REF!</definedName>
    <definedName name="도급예상액">#REF!</definedName>
    <definedName name="도급예정액2" localSheetId="0">#REF!</definedName>
    <definedName name="도급예정액2">#REF!</definedName>
    <definedName name="도급예정액3" localSheetId="0">#REF!</definedName>
    <definedName name="도급예정액3">#REF!</definedName>
    <definedName name="도급예정액4" localSheetId="0">#REF!</definedName>
    <definedName name="도급예정액4">#REF!</definedName>
    <definedName name="도라지" localSheetId="14">[0]!ㄹ퓰</definedName>
    <definedName name="도라지" localSheetId="13">[0]!ㄹ퓰</definedName>
    <definedName name="도라지" localSheetId="15">[0]!ㄹ퓰</definedName>
    <definedName name="도라지" localSheetId="20">[0]!ㄹ퓰</definedName>
    <definedName name="도라지" localSheetId="0">설계서!ㄹ퓰</definedName>
    <definedName name="도라지">[0]!ㄹ퓰</definedName>
    <definedName name="도장공">#REF!</definedName>
    <definedName name="도장공노임">[257]정부노임단가!$B$11</definedName>
    <definedName name="돌아가_교통">[215]!돌아가_교통</definedName>
    <definedName name="돌아가기">[215]!돌아가기</definedName>
    <definedName name="동" localSheetId="0">#REF!</definedName>
    <definedName name="동">#REF!</definedName>
    <definedName name="동락내역">[258]견적서!#REF!</definedName>
    <definedName name="동력">[53]Macro!$J$1</definedName>
    <definedName name="동력데이타">#REF!</definedName>
    <definedName name="동생" localSheetId="14">[0]!ㄹ퓰</definedName>
    <definedName name="동생" localSheetId="13">[0]!ㄹ퓰</definedName>
    <definedName name="동생" localSheetId="15">[0]!ㄹ퓰</definedName>
    <definedName name="동생" localSheetId="20">[0]!ㄹ퓰</definedName>
    <definedName name="동생" localSheetId="0">설계서!ㄹ퓰</definedName>
    <definedName name="동생">[0]!ㄹ퓰</definedName>
    <definedName name="동양인" localSheetId="14" hidden="1">{#N/A,#N/A,FALSE,"현장 NCR 분석";#N/A,#N/A,FALSE,"현장품질감사";#N/A,#N/A,FALSE,"현장품질감사"}</definedName>
    <definedName name="동양인" localSheetId="13" hidden="1">{#N/A,#N/A,FALSE,"현장 NCR 분석";#N/A,#N/A,FALSE,"현장품질감사";#N/A,#N/A,FALSE,"현장품질감사"}</definedName>
    <definedName name="동양인" localSheetId="15" hidden="1">{#N/A,#N/A,FALSE,"현장 NCR 분석";#N/A,#N/A,FALSE,"현장품질감사";#N/A,#N/A,FALSE,"현장품질감사"}</definedName>
    <definedName name="동양인" localSheetId="20" hidden="1">{#N/A,#N/A,FALSE,"현장 NCR 분석";#N/A,#N/A,FALSE,"현장품질감사";#N/A,#N/A,FALSE,"현장품질감사"}</definedName>
    <definedName name="동양인" localSheetId="0" hidden="1">{#N/A,#N/A,FALSE,"현장 NCR 분석";#N/A,#N/A,FALSE,"현장품질감사";#N/A,#N/A,FALSE,"현장품질감사"}</definedName>
    <definedName name="동양인" hidden="1">{#N/A,#N/A,FALSE,"현장 NCR 분석";#N/A,#N/A,FALSE,"현장품질감사";#N/A,#N/A,FALSE,"현장품질감사"}</definedName>
    <definedName name="동원">#REF!</definedName>
    <definedName name="동원1">#REF!</definedName>
    <definedName name="동원인력계획표" localSheetId="0">#REF!,#REF!,#REF!</definedName>
    <definedName name="동원인력계획표">#REF!,#REF!,#REF!</definedName>
    <definedName name="됵ㄷㅅ">#REF!</definedName>
    <definedName name="등가거리">[259]!Macro12</definedName>
    <definedName name="등가도움">[215]!등가도움</definedName>
    <definedName name="등록_시작">[138]!등록_시작</definedName>
    <definedName name="등록_취소">[138]!등록_취소</definedName>
    <definedName name="ㄹ" localSheetId="0">#REF!</definedName>
    <definedName name="ㄹ">#REF!</definedName>
    <definedName name="ㄹ1040">#REF!</definedName>
    <definedName name="ㄹ116">[260]내역서!#REF!</definedName>
    <definedName name="ㄹ120">[18]패널!#REF!</definedName>
    <definedName name="ㄹㄴㅁ">[111]J直材4!$F$5:$G$5</definedName>
    <definedName name="ㄹㄴ홈ㄶ">[261]I一般比!#REF!</definedName>
    <definedName name="ㄹㄶㅁ">'[262]제-노임'!#REF!</definedName>
    <definedName name="ㄹㄷㄴㅅㄱㅈ">[116]I一般比!#REF!</definedName>
    <definedName name="ㄹㄹ" hidden="1">#REF!</definedName>
    <definedName name="ㄹㅇ">[224]제직재!#REF!</definedName>
    <definedName name="ㄹㅇ교ㅗㅅㄱ">[80]I一般比!#REF!</definedName>
    <definedName name="ㄹㅇㄴ홀ㅇㄴ">[116]I一般比!#REF!</definedName>
    <definedName name="ㄹㅇ놀ㄴㅅㅇ">[106]I一般比!#REF!</definedName>
    <definedName name="ㄹㅇ놀ㅇㄴ">#REF!</definedName>
    <definedName name="ㄹㅇ농">#REF!</definedName>
    <definedName name="ㄹㅇ농ㄴ">#REF!</definedName>
    <definedName name="ㄹㅇ농ㅎㄴ">#REF!</definedName>
    <definedName name="ㄹㅇㄶ" localSheetId="0" hidden="1">#REF!</definedName>
    <definedName name="ㄹㅇㄶ" hidden="1">#REF!</definedName>
    <definedName name="ㄹㅇㄶㅇㄴ">#REF!</definedName>
    <definedName name="ㄹㅇㄶ옿" hidden="1">'[263]N賃率-職'!$I$5:$I$30</definedName>
    <definedName name="ㄹㅇㄹㅇ" localSheetId="0">#REF!,#REF!</definedName>
    <definedName name="ㄹㅇㄹㅇ">#REF!,#REF!</definedName>
    <definedName name="ㄹㅇㅊ" localSheetId="0">#REF!,#REF!</definedName>
    <definedName name="ㄹㅇㅊ">#REF!,#REF!</definedName>
    <definedName name="ㄹㅇㅌㅎㄹㄴㅇ">[168]I一般比!#REF!</definedName>
    <definedName name="ㄹㅇㅎ" localSheetId="0">#REF!,#REF!</definedName>
    <definedName name="ㄹㅇㅎ">#REF!,#REF!</definedName>
    <definedName name="ㄹㅇㅎㄹㅇ" hidden="1">#REF!</definedName>
    <definedName name="ㄹㅇㅎㄹㅇㄴ">[264]I一般比!#REF!</definedName>
    <definedName name="ㄹㅇㅎㅀㅎ">'[49]N賃率-職'!#REF!</definedName>
    <definedName name="ㄹㅇㅎㅁ" hidden="1">'[265]N賃率-職'!$I$5:$I$30</definedName>
    <definedName name="ㄹㅇㅎㅇ">'[266]설직재-1'!#REF!</definedName>
    <definedName name="ㄹㅇㅎㅇㅁㄴ">[267]직재!#REF!</definedName>
    <definedName name="ㄹㅇ혼">#REF!</definedName>
    <definedName name="ㄹㅇ홀옹ㅎㄹ" hidden="1">#REF!</definedName>
    <definedName name="ㄹ온">[268]제직재!#REF!</definedName>
    <definedName name="ㄹ온ㄴㅇ">#REF!</definedName>
    <definedName name="ㄹ온ㄹㅇ">#REF!</definedName>
    <definedName name="ㄹ온ㅁㅎㄹ">#REF!</definedName>
    <definedName name="ㄹ온ㅇ로">'[70]N賃率-職'!#REF!</definedName>
    <definedName name="ㄹ올ㅇ">'[269]N賃率-職'!#REF!</definedName>
    <definedName name="ㄹ옹ㄴ">[191]I一般比!#REF!</definedName>
    <definedName name="ㄹ옹ㄴㄹ">#REF!</definedName>
    <definedName name="ㄹ옹ㄹㄴ">[270]I一般比!#REF!</definedName>
    <definedName name="ㄹ옹로">[99]I一般比!#REF!</definedName>
    <definedName name="ㄹㅈㄷ">#N/A</definedName>
    <definedName name="ㄹㅈㄷㄴㅅㅎ">[271]J直材4!$F$5:$G$5</definedName>
    <definedName name="ㄹ처">[272]J直材4!$F$5:$G$5</definedName>
    <definedName name="ㄹ퓰" localSheetId="0">설계서!ㄹ퓰</definedName>
    <definedName name="ㄹ퓰">#N/A</definedName>
    <definedName name="ㄹㅎ퓨" localSheetId="14">[0]!FFF</definedName>
    <definedName name="ㄹㅎ퓨" localSheetId="13">[0]!FFF</definedName>
    <definedName name="ㄹㅎ퓨" localSheetId="15">[0]!FFF</definedName>
    <definedName name="ㄹㅎ퓨" localSheetId="20">[0]!FFF</definedName>
    <definedName name="ㄹㅎ퓨" localSheetId="0">[0]!FFF</definedName>
    <definedName name="ㄹㅎ퓨">[0]!FFF</definedName>
    <definedName name="ㄹ허">#REF!</definedName>
    <definedName name="ㄹ헐허ㅗㅀ">'[244]20관리비율'!$A$1:$D$25</definedName>
    <definedName name="ㄹ헝ㄹ" hidden="1">#REF!</definedName>
    <definedName name="ㄹ호">#REF!</definedName>
    <definedName name="ㄹ호ㅓ">[91]工관리비율!$A$1:$D$24</definedName>
    <definedName name="ㄹ홀ㅇㄴ">[269]I一般比!#REF!</definedName>
    <definedName name="라" localSheetId="14">BlankMacro1</definedName>
    <definedName name="라" localSheetId="13">BlankMacro1</definedName>
    <definedName name="라" localSheetId="15">BlankMacro1</definedName>
    <definedName name="라" localSheetId="20">BlankMacro1</definedName>
    <definedName name="라" localSheetId="0">BlankMacro1</definedName>
    <definedName name="라">BlankMacro1</definedName>
    <definedName name="라인마아카10경비">[196]중기사용료산출근거!$G$95</definedName>
    <definedName name="라인마아카10노무비">[196]중기사용료산출근거!$G$99</definedName>
    <definedName name="라인마아카10재료비">[196]중기사용료산출근거!$G$103</definedName>
    <definedName name="라ㅓ니">#REF!</definedName>
    <definedName name="램머Q간재">[210]램머!$D$20</definedName>
    <definedName name="램머Q간재10">[210]램머!$F$20</definedName>
    <definedName name="램머Q간재야간">[210]램머!$J$20</definedName>
    <definedName name="램머Q노무">[210]램머!$D$21</definedName>
    <definedName name="램머Q노무10">[210]램머!$F$21</definedName>
    <definedName name="램머Q노무야간">[210]램머!$J$21</definedName>
    <definedName name="램머Q손료">[210]램머!$D$22</definedName>
    <definedName name="램머Q손료10">[210]램머!$F$22</definedName>
    <definedName name="램머Q손료야간">[210]램머!$J$22</definedName>
    <definedName name="램머간재">'[210]기계경비(시간당)'!$H$170</definedName>
    <definedName name="램머노무">'[210]기계경비(시간당)'!$H$166</definedName>
    <definedName name="램머노무야간">'[210]기계경비(시간당)'!$H$167</definedName>
    <definedName name="램머손료">'[210]기계경비(시간당)'!$H$165</definedName>
    <definedName name="램프">[273]단가조사!#REF!</definedName>
    <definedName name="러ㅗㄴ머ㅏㄹ">#REF!</definedName>
    <definedName name="렁7ㅛㅕ">#REF!</definedName>
    <definedName name="렁ㄽ">#REF!</definedName>
    <definedName name="려ㅛ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[44]!Macro10</definedName>
    <definedName name="로ㅓㄹ">#REF!</definedName>
    <definedName name="롬ㄴ" hidden="1">#REF!</definedName>
    <definedName name="롬나ㅓ">#REF!</definedName>
    <definedName name="롱ㄴ">[140]J直材4!$F$5:$G$5</definedName>
    <definedName name="롱ㄴㄹ">#REF!</definedName>
    <definedName name="료비금액">#REF!</definedName>
    <definedName name="류인숙">[274]공량산출서!#REF!</definedName>
    <definedName name="류인숙1">[275]!han_code</definedName>
    <definedName name="류인숙2">'[276]일위(설)'!#REF!</definedName>
    <definedName name="륭튱ㅌ">[241]일위!#REF!</definedName>
    <definedName name="ㄻㄹㅇㄴ">'[277]설직재-1'!#REF!</definedName>
    <definedName name="ㄻㄻㅈ">#REF!</definedName>
    <definedName name="ㄽㅁㄷ">#N/A</definedName>
    <definedName name="ㅀ">'[86]인건-측정'!#REF!</definedName>
    <definedName name="ㅀㄶㄹㅇㅁㄴ">[99]I一般比!#REF!</definedName>
    <definedName name="ㅀㅁㄶㄻ">'[262]설직재-1'!#REF!</definedName>
    <definedName name="ㅀㅇㄴ">[271]J直材4!$F$5:$G$5</definedName>
    <definedName name="ㅀㅇㄴㅁ">#REF!</definedName>
    <definedName name="ㅀ엉러ㅗㅇ러ㅗ">'[245]설직재-1'!#REF!</definedName>
    <definedName name="ㅀㅎ">#REF!</definedName>
    <definedName name="ㅁ">[37]내역서!#REF!</definedName>
    <definedName name="ㅁ1" localSheetId="0">#REF!</definedName>
    <definedName name="ㅁ1">#REF!</definedName>
    <definedName name="ㅁ100">#REF!</definedName>
    <definedName name="ㅁ101">[278]철거산출근거!#REF!</definedName>
    <definedName name="ㅁ1122" localSheetId="0">#REF!</definedName>
    <definedName name="ㅁ1122">#REF!</definedName>
    <definedName name="ㅁ1180">#REF!</definedName>
    <definedName name="ㅁ134" localSheetId="0">#REF!</definedName>
    <definedName name="ㅁ134">#REF!</definedName>
    <definedName name="ㅁ17">#REF!</definedName>
    <definedName name="ㅁ18">#REF!</definedName>
    <definedName name="ㅁ2">[279]경산!#REF!</definedName>
    <definedName name="ㅁ201">[278]철거산출근거!#REF!</definedName>
    <definedName name="ㅁ219">#REF!</definedName>
    <definedName name="ㅁ2648">#REF!</definedName>
    <definedName name="ㅁ331">#REF!</definedName>
    <definedName name="ㅁ35" localSheetId="0">#REF!</definedName>
    <definedName name="ㅁ35">#REF!</definedName>
    <definedName name="ㅁ384K5">[18]집계!#REF!</definedName>
    <definedName name="ㅁ450">'[39]WEIGHT LIST'!#REF!</definedName>
    <definedName name="ㅁ451">#REF!</definedName>
    <definedName name="ㅁ500">[280]Baby일위대가!#REF!</definedName>
    <definedName name="ㅁ545" localSheetId="0">#REF!</definedName>
    <definedName name="ㅁ545">[281]일위대가!#REF!</definedName>
    <definedName name="ㅁ60">[282]직노!#REF!</definedName>
    <definedName name="ㅁ636" localSheetId="0">#REF!</definedName>
    <definedName name="ㅁ636">#REF!</definedName>
    <definedName name="ㅁ771" localSheetId="0">#REF!</definedName>
    <definedName name="ㅁ771">#REF!</definedName>
    <definedName name="ㅁ8529">'[283]일위대가(가설)'!#REF!</definedName>
    <definedName name="ㅁㄴ">[284]일위대가목차!$B$3</definedName>
    <definedName name="ㅁㄴㄹ">[190]I一般比!#REF!</definedName>
    <definedName name="ㅁㄴㄹㅇㄹ" localSheetId="0">설계서!ㅁㄴㄹㅇㄹ</definedName>
    <definedName name="ㅁㄴㄹㅇㄹ">#N/A</definedName>
    <definedName name="ㅁㄴㄻ">[111]J直材4!$F$5:$G$5</definedName>
    <definedName name="ㅁㄴㅁ">'[73]제-노임'!#REF!</definedName>
    <definedName name="ㅁㄴㅇ" localSheetId="14">[0]!ㄹ퓰</definedName>
    <definedName name="ㅁㄴㅇ" localSheetId="13">[0]!ㄹ퓰</definedName>
    <definedName name="ㅁㄴㅇ" localSheetId="15">[0]!ㄹ퓰</definedName>
    <definedName name="ㅁㄴㅇ" localSheetId="20">[0]!ㄹ퓰</definedName>
    <definedName name="ㅁㄴㅇ" localSheetId="0">설계서!ㄹ퓰</definedName>
    <definedName name="ㅁㄴㅇ">[0]!ㄹ퓰</definedName>
    <definedName name="ㅁㄴㅇㄶ">'[245]설직재-1'!#REF!</definedName>
    <definedName name="ㅁㄴㅇ류" hidden="1">#REF!</definedName>
    <definedName name="ㅁㄴㅇㅁ">[190]I一般比!#REF!</definedName>
    <definedName name="ㅁㄴㅇㅎㅁㄴ">#REF!</definedName>
    <definedName name="ㅁㄶㅁㄴ" hidden="1">#REF!</definedName>
    <definedName name="ㅁㄷㅂ">#N/A</definedName>
    <definedName name="ㅁㄹㅇㄴ">#REF!</definedName>
    <definedName name="ㅁㄹㅇㄹ" localSheetId="0">#REF!,#REF!</definedName>
    <definedName name="ㅁㄹㅇㄹ">#REF!,#REF!</definedName>
    <definedName name="ㅁㄹㅇㅁ">#REF!</definedName>
    <definedName name="ㅁㄻ">#N/A</definedName>
    <definedName name="ㅁㅀㅁㄴ" hidden="1">#REF!</definedName>
    <definedName name="ㅁㅁ" localSheetId="13" hidden="1">#REF!</definedName>
    <definedName name="ㅁㅁ" localSheetId="0" hidden="1">#REF!</definedName>
    <definedName name="ㅁㅁ" hidden="1">#REF!</definedName>
    <definedName name="ㅁㅁ158" localSheetId="0">#REF!</definedName>
    <definedName name="ㅁㅁ158">#REF!</definedName>
    <definedName name="ㅁㅁㅁ">[285]을지!$1:$2</definedName>
    <definedName name="ㅁㅁㅁㅁ" localSheetId="14" hidden="1">{#N/A,#N/A,FALSE,"UNIT";#N/A,#N/A,FALSE,"UNIT";#N/A,#N/A,FALSE,"계정"}</definedName>
    <definedName name="ㅁㅁㅁㅁ" localSheetId="13" hidden="1">{#N/A,#N/A,FALSE,"UNIT";#N/A,#N/A,FALSE,"UNIT";#N/A,#N/A,FALSE,"계정"}</definedName>
    <definedName name="ㅁㅁㅁㅁ" localSheetId="15" hidden="1">{#N/A,#N/A,FALSE,"UNIT";#N/A,#N/A,FALSE,"UNIT";#N/A,#N/A,FALSE,"계정"}</definedName>
    <definedName name="ㅁㅁㅁㅁ" localSheetId="20" hidden="1">{#N/A,#N/A,FALSE,"UNIT";#N/A,#N/A,FALSE,"UNIT";#N/A,#N/A,FALSE,"계정"}</definedName>
    <definedName name="ㅁㅁㅁㅁ" hidden="1">{#N/A,#N/A,FALSE,"UNIT";#N/A,#N/A,FALSE,"UNIT";#N/A,#N/A,FALSE,"계정"}</definedName>
    <definedName name="ㅁㅁㅁㅁㅁ" localSheetId="14" hidden="1">{"'건축내역'!$A$1:$L$413"}</definedName>
    <definedName name="ㅁㅁㅁㅁㅁ" localSheetId="13" hidden="1">{"'건축내역'!$A$1:$L$413"}</definedName>
    <definedName name="ㅁㅁㅁㅁㅁ" localSheetId="15" hidden="1">{"'건축내역'!$A$1:$L$413"}</definedName>
    <definedName name="ㅁㅁㅁㅁㅁ" localSheetId="20" hidden="1">{"'건축내역'!$A$1:$L$413"}</definedName>
    <definedName name="ㅁㅁㅁㅁㅁ" localSheetId="0" hidden="1">{#N/A,#N/A,FALSE,"UNIT";#N/A,#N/A,FALSE,"UNIT";#N/A,#N/A,FALSE,"계정"}</definedName>
    <definedName name="ㅁㅁㅁㅁㅁ" hidden="1">{"'건축내역'!$A$1:$L$413"}</definedName>
    <definedName name="ㅁㅂ">'[286]N賃率-職'!#REF!</definedName>
    <definedName name="ㅁㅂ1">'[39]#REF'!#REF!</definedName>
    <definedName name="ㅁㅇㄴ">[49]I一般比!#REF!</definedName>
    <definedName name="ㅁㅇㄴㅀ">[287]J直材4!$F$5:$G$5</definedName>
    <definedName name="ㅁㅇㄴㅁㅂ">[193]I一般比!#REF!</definedName>
    <definedName name="ㅁㅇ리">#REF!</definedName>
    <definedName name="ㅁㅇㄻㄴ">[288]일위!#REF!</definedName>
    <definedName name="ㅁㅇㅇ">[190]I一般比!#REF!</definedName>
    <definedName name="ㅁㅇㅎㄶㄹ">[223]I一般比!#REF!</definedName>
    <definedName name="ㅁㅇㅎㄻㄱ">'[109]설직재-1'!#REF!</definedName>
    <definedName name="마" localSheetId="0">#REF!</definedName>
    <definedName name="마">#REF!</definedName>
    <definedName name="마력수">#REF!</definedName>
    <definedName name="마마" localSheetId="0">#REF!</definedName>
    <definedName name="마마">#REF!</definedName>
    <definedName name="마산내역서">[289]교통대책내역!#REF!</definedName>
    <definedName name="말" localSheetId="14">BlankMacro1</definedName>
    <definedName name="말" localSheetId="13">BlankMacro1</definedName>
    <definedName name="말" localSheetId="15">BlankMacro1</definedName>
    <definedName name="말" localSheetId="20">BlankMacro1</definedName>
    <definedName name="말" localSheetId="0">BlankMacro1</definedName>
    <definedName name="말">BlankMacro1</definedName>
    <definedName name="매입개방">[119]DATA!$E$6:$F$15</definedName>
    <definedName name="매입단가" localSheetId="0">#REF!</definedName>
    <definedName name="매입단가">#REF!</definedName>
    <definedName name="매크로19">[290]!매크로19</definedName>
    <definedName name="매크로2" description="최종근이(가) 97-04-10에 기록한 매크로" localSheetId="0" xlm="1">#REF!</definedName>
    <definedName name="매크로2" description="최종근이(가) 97-04-10에 기록한 매크로" xlm="1">#REF!</definedName>
    <definedName name="머" localSheetId="14" hidden="1">{#N/A,#N/A,FALSE,"명세표"}</definedName>
    <definedName name="머" localSheetId="13" hidden="1">{#N/A,#N/A,FALSE,"명세표"}</definedName>
    <definedName name="머" localSheetId="15" hidden="1">{#N/A,#N/A,FALSE,"명세표"}</definedName>
    <definedName name="머" localSheetId="20" hidden="1">{#N/A,#N/A,FALSE,"명세표"}</definedName>
    <definedName name="머" hidden="1">{#N/A,#N/A,FALSE,"명세표"}</definedName>
    <definedName name="메인_메뉴호출">[291]!메인_메뉴호출</definedName>
    <definedName name="메인_시작">[138]!메인_시작</definedName>
    <definedName name="면벅" localSheetId="0">#REF!</definedName>
    <definedName name="면벅">#REF!</definedName>
    <definedName name="면장" localSheetId="14">BLCH</definedName>
    <definedName name="면장" localSheetId="13">BLCH</definedName>
    <definedName name="면장" localSheetId="15">BLCH</definedName>
    <definedName name="면장" localSheetId="20">BLCH</definedName>
    <definedName name="면장">BLCH</definedName>
    <definedName name="면장2" localSheetId="14">BLCH</definedName>
    <definedName name="면장2" localSheetId="13">BLCH</definedName>
    <definedName name="면장2" localSheetId="15">BLCH</definedName>
    <definedName name="면장2" localSheetId="20">BLCH</definedName>
    <definedName name="면장2">BLCH</definedName>
    <definedName name="면적">#REF!</definedName>
    <definedName name="모형01">[18]직노!#REF!</definedName>
    <definedName name="목">#REF!</definedName>
    <definedName name="목도공">#REF!</definedName>
    <definedName name="목재료1">[292]재료!$K$7:$P$18</definedName>
    <definedName name="목재료2">[292]재료!$K$19:$P$30</definedName>
    <definedName name="목차1">[18]기본일위!$1:$1048576</definedName>
    <definedName name="목차2">[18]기본일위!$1:$1048576</definedName>
    <definedName name="목차3">[18]기본일위!$1:$1048576</definedName>
    <definedName name="몰라">[18]직노!#REF!</definedName>
    <definedName name="몰러" hidden="1">[293]수량산출!#REF!</definedName>
    <definedName name="몰탈">#REF!</definedName>
    <definedName name="못">'[196]단가 및 재료비'!$S$173</definedName>
    <definedName name="몽탄인공산출">[294]수량산출!$A$32:$AA$122</definedName>
    <definedName name="무안">[295]노무비!$B$12</definedName>
    <definedName name="문">[296]원가계산서!#REF!</definedName>
    <definedName name="문서의_처음">#REF!</definedName>
    <definedName name="문화">[297]원가계산서!#REF!</definedName>
    <definedName name="문화1">[298]원가계산서!#REF!</definedName>
    <definedName name="문화5">[297]원가계산서!#REF!</definedName>
    <definedName name="문화A">[298]원가계산서!#REF!</definedName>
    <definedName name="문화정보">[299]원가계산서!#REF!</definedName>
    <definedName name="문화정보1">[300]원가계산서!#REF!</definedName>
    <definedName name="문화정보표지">[298]원가계산서!#REF!</definedName>
    <definedName name="물가">#REF!</definedName>
    <definedName name="물가2">#REF!</definedName>
    <definedName name="물가3">#REF!</definedName>
    <definedName name="물가상승비" localSheetId="0">#REF!</definedName>
    <definedName name="물가상승비">#REF!</definedName>
    <definedName name="물가상승액" localSheetId="0">#REF!</definedName>
    <definedName name="물가상승액">#REF!</definedName>
    <definedName name="물가자료" localSheetId="0">#REF!</definedName>
    <definedName name="물가자료">#REF!</definedName>
    <definedName name="물량" localSheetId="0">#REF!</definedName>
    <definedName name="물량">#REF!</definedName>
    <definedName name="물량집계">[138]!물량집계</definedName>
    <definedName name="물탱크5500경비">[196]중기사용료산출근거!$G$155</definedName>
    <definedName name="물탱크5500노무비">[196]중기사용료산출근거!$G$159</definedName>
    <definedName name="물탱크5500재료비">[196]중기사용료산출근거!$G$163</definedName>
    <definedName name="물품목_2_제품테이블_List" localSheetId="0">#REF!</definedName>
    <definedName name="물품목_2_제품테이블_List">#REF!</definedName>
    <definedName name="뭐야">#REF!</definedName>
    <definedName name="미나" localSheetId="14">[0]!ㅈㄷㅂㄹ</definedName>
    <definedName name="미나" localSheetId="13">[0]!ㅈㄷㅂㄹ</definedName>
    <definedName name="미나" localSheetId="15">[0]!ㅈㄷㅂㄹ</definedName>
    <definedName name="미나" localSheetId="20">[0]!ㅈㄷㅂㄹ</definedName>
    <definedName name="미나" localSheetId="0">설계서!ㅈㄷㅂㄹ</definedName>
    <definedName name="미나">[0]!ㅈㄷㅂㄹ</definedName>
    <definedName name="미장공">#REF!</definedName>
    <definedName name="미진" localSheetId="14">[0]!NNG</definedName>
    <definedName name="미진" localSheetId="13">[0]!NNG</definedName>
    <definedName name="미진" localSheetId="15">[0]!NNG</definedName>
    <definedName name="미진" localSheetId="20">[0]!NNG</definedName>
    <definedName name="미진" localSheetId="0">설계서!NNG</definedName>
    <definedName name="미진">[0]!NNG</definedName>
    <definedName name="ㅂ" localSheetId="0">#REF!</definedName>
    <definedName name="ㅂ">#REF!</definedName>
    <definedName name="ㅂㄱㄷㄷㅄ">'[188]N賃率-職'!#REF!</definedName>
    <definedName name="ㅂㄱㄹㄷㅈㅅㄷ4ㅈ" hidden="1">#REF!</definedName>
    <definedName name="ㅂㄴㅊㅂㄴ" hidden="1">'[263]N賃率-職'!$I$5:$I$30</definedName>
    <definedName name="ㅂㄷ">[271]J直材4!$F$5:$G$5</definedName>
    <definedName name="ㅂㄷㄱㅈㅂ">#REF!</definedName>
    <definedName name="ㅂㄷㅂ">#REF!</definedName>
    <definedName name="ㅂㅁㅈㅁ">[301]J直材4!$F$5:$G$5</definedName>
    <definedName name="ㅂㅂ">[302]내역서!$I$49</definedName>
    <definedName name="ㅂㅂㅂㅂ" localSheetId="0">#REF!</definedName>
    <definedName name="ㅂㅂㅂㅂ">#REF!</definedName>
    <definedName name="ㅂㅂㅂㅂㅂㅂ">'[303]설직재-1'!#REF!</definedName>
    <definedName name="ㅂㅂㅂㅂㅂㅂㅂ" localSheetId="14" hidden="1">{#N/A,#N/A,FALSE,"명세표"}</definedName>
    <definedName name="ㅂㅂㅂㅂㅂㅂㅂ" localSheetId="13" hidden="1">{#N/A,#N/A,FALSE,"명세표"}</definedName>
    <definedName name="ㅂㅂㅂㅂㅂㅂㅂ" localSheetId="15" hidden="1">{#N/A,#N/A,FALSE,"명세표"}</definedName>
    <definedName name="ㅂㅂㅂㅂㅂㅂㅂ" localSheetId="20" hidden="1">{#N/A,#N/A,FALSE,"명세표"}</definedName>
    <definedName name="ㅂㅂㅂㅂㅂㅂㅂ" hidden="1">{#N/A,#N/A,FALSE,"명세표"}</definedName>
    <definedName name="ㅂㅂㅂㅂㅂㅂㅂㅂㅂㅂ">#REF!</definedName>
    <definedName name="ㅂㅇㅁ">'[188]N賃率-職'!#REF!</definedName>
    <definedName name="ㅂㅈ" localSheetId="0">#REF!</definedName>
    <definedName name="ㅂㅈ">#REF!</definedName>
    <definedName name="ㅂㅈㄱㅂ">[267]직재!#REF!</definedName>
    <definedName name="ㅂㅈㄷ" localSheetId="14">[0]!jhg</definedName>
    <definedName name="ㅂㅈㄷ" localSheetId="13">[0]!jhg</definedName>
    <definedName name="ㅂㅈㄷ" localSheetId="15">[0]!jhg</definedName>
    <definedName name="ㅂㅈㄷ" localSheetId="20">[0]!jhg</definedName>
    <definedName name="ㅂㅈㄷ" localSheetId="0">설계서!jhg</definedName>
    <definedName name="ㅂㅈㄷ">[0]!jhg</definedName>
    <definedName name="ㅂㅈㄷㄱ">'[304]20관리비율'!$A$1:$D$25</definedName>
    <definedName name="ㅂㅈㄷㄱㅈㅂ" hidden="1">#REF!</definedName>
    <definedName name="ㅂㅈㄷㄴㅌ" localSheetId="14">[0]!juyjuy</definedName>
    <definedName name="ㅂㅈㄷㄴㅌ" localSheetId="13">[0]!juyjuy</definedName>
    <definedName name="ㅂㅈㄷㄴㅌ" localSheetId="15">[0]!juyjuy</definedName>
    <definedName name="ㅂㅈㄷㄴㅌ" localSheetId="20">[0]!juyjuy</definedName>
    <definedName name="ㅂㅈㄷㄴㅌ" localSheetId="0">설계서!juyjuy</definedName>
    <definedName name="ㅂㅈㄷㄴㅌ">[0]!juyjuy</definedName>
    <definedName name="ㅂㅈㅂㅈㅂㅈ" localSheetId="0">#REF!</definedName>
    <definedName name="ㅂㅈㅂㅈㅂㅈ">#REF!</definedName>
    <definedName name="바" localSheetId="14">BlankMacro1</definedName>
    <definedName name="바" localSheetId="13">BlankMacro1</definedName>
    <definedName name="바" localSheetId="15">BlankMacro1</definedName>
    <definedName name="바" localSheetId="20">BlankMacro1</definedName>
    <definedName name="바" localSheetId="0">BlankMacro1</definedName>
    <definedName name="바">BlankMacro1</definedName>
    <definedName name="바람" localSheetId="0">#REF!</definedName>
    <definedName name="바람">#REF!</definedName>
    <definedName name="바보" localSheetId="0">#REF!,#REF!</definedName>
    <definedName name="바보">#REF!,#REF!</definedName>
    <definedName name="바탕" localSheetId="0">#REF!</definedName>
    <definedName name="바탕">#REF!</definedName>
    <definedName name="반여수량">#REF!</definedName>
    <definedName name="반영">[295]노무비!$B$2</definedName>
    <definedName name="반영근">[295]노무비!$B$10</definedName>
    <definedName name="반영근1">[295]노무비!$B$8</definedName>
    <definedName name="발신자">#REF!</definedName>
    <definedName name="발주서">#REF!</definedName>
    <definedName name="발주처">#REF!</definedName>
    <definedName name="발주품의서">#REF!</definedName>
    <definedName name="방">'[305]KCS-CA'!$AG$1</definedName>
    <definedName name="방류펌프" localSheetId="0">#REF!</definedName>
    <definedName name="방류펌프">#REF!</definedName>
    <definedName name="방송" localSheetId="14">BlankMacro1</definedName>
    <definedName name="방송" localSheetId="13">BlankMacro1</definedName>
    <definedName name="방송" localSheetId="15">BlankMacro1</definedName>
    <definedName name="방송" localSheetId="20">BlankMacro1</definedName>
    <definedName name="방송" localSheetId="0">BlankMacro1</definedName>
    <definedName name="방송">BlankMacro1</definedName>
    <definedName name="방송설비">#REF!</definedName>
    <definedName name="방수">#REF!</definedName>
    <definedName name="방수공">#REF!</definedName>
    <definedName name="배관">'[39]#REF'!#REF!</definedName>
    <definedName name="배관공">#REF!</definedName>
    <definedName name="배관공수율" hidden="1">'[94]N賃率-職'!$I$5:$I$30</definedName>
    <definedName name="배관산출서">'[306]#REF'!$D$3:$D$10</definedName>
    <definedName name="배노">#REF!</definedName>
    <definedName name="배수관" localSheetId="0">#REF!</definedName>
    <definedName name="배수관">#REF!</definedName>
    <definedName name="배수관1">[18]기본일위!$1:$1048576</definedName>
    <definedName name="배인">#REF!</definedName>
    <definedName name="배자">#REF!</definedName>
    <definedName name="배재">#REF!</definedName>
    <definedName name="배전" localSheetId="0">#REF!</definedName>
    <definedName name="배전">#REF!</definedName>
    <definedName name="배전반자재단가영" localSheetId="0">#REF!</definedName>
    <definedName name="배전반자재단가영">#REF!</definedName>
    <definedName name="배전야">#REF!</definedName>
    <definedName name="배전전공">#REF!</definedName>
    <definedName name="배전주">#REF!</definedName>
    <definedName name="백02간재">'[210]기계경비(시간당)'!$H$161</definedName>
    <definedName name="백02간재티스제외">'[210]기계경비(시간당)'!$H$162</definedName>
    <definedName name="백02노무">'[210]기계경비(시간당)'!$H$153</definedName>
    <definedName name="백02노무야간">'[210]기계경비(시간당)'!$H$157</definedName>
    <definedName name="백02손료">'[210]기계경비(시간당)'!$H$149</definedName>
    <definedName name="백04간재">'[210]기계경비(시간당)'!$H$145</definedName>
    <definedName name="백04간재티스제외">'[210]기계경비(시간당)'!$H$146</definedName>
    <definedName name="백04노무">'[210]기계경비(시간당)'!$H$137</definedName>
    <definedName name="백04노무야간">'[210]기계경비(시간당)'!$H$141</definedName>
    <definedName name="백04손료">'[210]기계경비(시간당)'!$H$133</definedName>
    <definedName name="백07간재">'[210]기계경비(시간당)'!$H$129</definedName>
    <definedName name="백07노무">'[210]기계경비(시간당)'!$H$121</definedName>
    <definedName name="백07손료">'[210]기계경비(시간당)'!$H$117</definedName>
    <definedName name="백강관배관_Sheet2_List">[307]설비단가표!#REF!</definedName>
    <definedName name="법원원천사">[308]수량산출!#REF!</definedName>
    <definedName name="변간접노무비" localSheetId="0">#REF!</definedName>
    <definedName name="변간접노무비">#REF!</definedName>
    <definedName name="변경간접노무비" localSheetId="0">#REF!</definedName>
    <definedName name="변경간접노무비">#REF!</definedName>
    <definedName name="변경개요1" localSheetId="0">#REF!</definedName>
    <definedName name="변경개요1">#REF!</definedName>
    <definedName name="변경개요2" localSheetId="0">#REF!</definedName>
    <definedName name="변경개요2">#REF!</definedName>
    <definedName name="변경개요3" localSheetId="0">#REF!</definedName>
    <definedName name="변경개요3">#REF!</definedName>
    <definedName name="변경개요4" localSheetId="0">#REF!</definedName>
    <definedName name="변경개요4">#REF!</definedName>
    <definedName name="변경고용보험료" localSheetId="0">#REF!</definedName>
    <definedName name="변경고용보험료">#REF!</definedName>
    <definedName name="변경공급가액" localSheetId="0">#REF!</definedName>
    <definedName name="변경공급가액">#REF!</definedName>
    <definedName name="변경공사원가" localSheetId="0">#REF!</definedName>
    <definedName name="변경공사원가">#REF!</definedName>
    <definedName name="변경기타경비" localSheetId="0">#REF!</definedName>
    <definedName name="변경기타경비">#REF!</definedName>
    <definedName name="변경도급액" localSheetId="0">#REF!</definedName>
    <definedName name="변경도급액">#REF!</definedName>
    <definedName name="변경부가가치세" localSheetId="0">#REF!</definedName>
    <definedName name="변경부가가치세">#REF!</definedName>
    <definedName name="변경비" localSheetId="0">#REF!</definedName>
    <definedName name="변경비">#REF!</definedName>
    <definedName name="변경산재보험료" localSheetId="0">#REF!</definedName>
    <definedName name="변경산재보험료">#REF!</definedName>
    <definedName name="변경순공사원가" localSheetId="0">#REF!</definedName>
    <definedName name="변경순공사원가">#REF!</definedName>
    <definedName name="변경안전관리비" localSheetId="0">#REF!</definedName>
    <definedName name="변경안전관리비">#REF!</definedName>
    <definedName name="변경이윤" localSheetId="0">#REF!</definedName>
    <definedName name="변경이윤">#REF!</definedName>
    <definedName name="변경일반관리비" localSheetId="0">#REF!</definedName>
    <definedName name="변경일반관리비">#REF!</definedName>
    <definedName name="변경총공사비" localSheetId="0">#REF!</definedName>
    <definedName name="변경총공사비">#REF!</definedName>
    <definedName name="변고용보험료" localSheetId="0">#REF!</definedName>
    <definedName name="변고용보험료">#REF!</definedName>
    <definedName name="변공급가액" localSheetId="0">#REF!</definedName>
    <definedName name="변공급가액">#REF!</definedName>
    <definedName name="변공사개요1" localSheetId="0">#REF!</definedName>
    <definedName name="변공사개요1">#REF!</definedName>
    <definedName name="변공사개요2" localSheetId="0">#REF!</definedName>
    <definedName name="변공사개요2">#REF!</definedName>
    <definedName name="변공사개요3" localSheetId="0">#REF!</definedName>
    <definedName name="변공사개요3">#REF!</definedName>
    <definedName name="변공사개요4" localSheetId="0">#REF!</definedName>
    <definedName name="변공사개요4">#REF!</definedName>
    <definedName name="변공사기간" localSheetId="0">#REF!</definedName>
    <definedName name="변공사기간">#REF!</definedName>
    <definedName name="변관경비금액" localSheetId="0">#REF!</definedName>
    <definedName name="변관경비금액">#REF!</definedName>
    <definedName name="변관경비단가" localSheetId="0">#REF!</definedName>
    <definedName name="변관경비단가">#REF!</definedName>
    <definedName name="변관급자재" localSheetId="0">#REF!</definedName>
    <definedName name="변관급자재">#REF!</definedName>
    <definedName name="변관급자재대" localSheetId="0">#REF!</definedName>
    <definedName name="변관급자재대">#REF!</definedName>
    <definedName name="변관노무비금액" localSheetId="0">#REF!</definedName>
    <definedName name="변관노무비금액">#REF!</definedName>
    <definedName name="변관노무비단가" localSheetId="0">#REF!</definedName>
    <definedName name="변관노무비단가">#REF!</definedName>
    <definedName name="변관수량" localSheetId="0">#REF!</definedName>
    <definedName name="변관수량">#REF!</definedName>
    <definedName name="변관임시" localSheetId="0">#REF!</definedName>
    <definedName name="변관임시">#REF!</definedName>
    <definedName name="변관재료비금액" localSheetId="0">#REF!</definedName>
    <definedName name="변관재료비금액">#REF!</definedName>
    <definedName name="변관재료비단가" localSheetId="0">#REF!</definedName>
    <definedName name="변관재료비단가">#REF!</definedName>
    <definedName name="변기타경비" localSheetId="0">#REF!</definedName>
    <definedName name="변기타경비">#REF!</definedName>
    <definedName name="변노무비" localSheetId="0">#REF!</definedName>
    <definedName name="변노무비">#REF!</definedName>
    <definedName name="변도급액">#REF!</definedName>
    <definedName name="변물가상승비" localSheetId="0">#REF!</definedName>
    <definedName name="변물가상승비">#REF!</definedName>
    <definedName name="변변관급자재" localSheetId="0">#REF!</definedName>
    <definedName name="변변관급자재">#REF!</definedName>
    <definedName name="변변관임시" localSheetId="0">#REF!</definedName>
    <definedName name="변변관임시">#REF!</definedName>
    <definedName name="변변수수료" localSheetId="0">#REF!</definedName>
    <definedName name="변변수수료">#REF!</definedName>
    <definedName name="변보상비" localSheetId="0">#REF!</definedName>
    <definedName name="변보상비">#REF!</definedName>
    <definedName name="변부가가치세" localSheetId="0">#REF!</definedName>
    <definedName name="변부가가치세">#REF!</definedName>
    <definedName name="변산재보험료" localSheetId="0">#REF!</definedName>
    <definedName name="변산재보험료">#REF!</definedName>
    <definedName name="변수수료" localSheetId="0">#REF!</definedName>
    <definedName name="변수수료">#REF!</definedName>
    <definedName name="변순공사원가" localSheetId="0">#REF!</definedName>
    <definedName name="변순공사원가">#REF!</definedName>
    <definedName name="변안전관리비" localSheetId="0">#REF!</definedName>
    <definedName name="변안전관리비">#REF!</definedName>
    <definedName name="변이윤" localSheetId="0">#REF!</definedName>
    <definedName name="변이윤">#REF!</definedName>
    <definedName name="변일반관리비" localSheetId="0">#REF!</definedName>
    <definedName name="변일반관리비">#REF!</definedName>
    <definedName name="변재료비" localSheetId="0">#REF!</definedName>
    <definedName name="변재료비">#REF!</definedName>
    <definedName name="변제간접노무비" localSheetId="0">#REF!</definedName>
    <definedName name="변제간접노무비">#REF!</definedName>
    <definedName name="변제공급가액" localSheetId="0">#REF!</definedName>
    <definedName name="변제공급가액">#REF!</definedName>
    <definedName name="변제기타경비" localSheetId="0">#REF!</definedName>
    <definedName name="변제기타경비">#REF!</definedName>
    <definedName name="변제도급액" localSheetId="0">#REF!</definedName>
    <definedName name="변제도급액">#REF!</definedName>
    <definedName name="변제부가가치세" localSheetId="0">#REF!</definedName>
    <definedName name="변제부가가치세">#REF!</definedName>
    <definedName name="변제산재보험료" localSheetId="0">#REF!</definedName>
    <definedName name="변제산재보험료">#REF!</definedName>
    <definedName name="변제순공사원가" localSheetId="0">#REF!</definedName>
    <definedName name="변제순공사원가">#REF!</definedName>
    <definedName name="변제안전관리비" localSheetId="0">#REF!</definedName>
    <definedName name="변제안전관리비">#REF!</definedName>
    <definedName name="변제이윤" localSheetId="0">#REF!</definedName>
    <definedName name="변제이윤">#REF!</definedName>
    <definedName name="변제일반관리비" localSheetId="0">#REF!</definedName>
    <definedName name="변제일반관리비">#REF!</definedName>
    <definedName name="변폐기물처리비" localSheetId="0">#REF!</definedName>
    <definedName name="변폐기물처리비">#REF!</definedName>
    <definedName name="병구" localSheetId="14">[0]!SSR</definedName>
    <definedName name="병구" localSheetId="13">[0]!SSR</definedName>
    <definedName name="병구" localSheetId="15">[0]!SSR</definedName>
    <definedName name="병구" localSheetId="20">[0]!SSR</definedName>
    <definedName name="병구" localSheetId="0">[0]!SSR</definedName>
    <definedName name="병구">[0]!SSR</definedName>
    <definedName name="보">'[18]#REF'!#REF!</definedName>
    <definedName name="보노">#REF!</definedName>
    <definedName name="보노1">#REF!</definedName>
    <definedName name="보상비" localSheetId="0">#REF!</definedName>
    <definedName name="보상비">#REF!</definedName>
    <definedName name="보오링그라우팅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인" localSheetId="0">#REF!</definedName>
    <definedName name="보인">#REF!</definedName>
    <definedName name="보자">#REF!</definedName>
    <definedName name="보재">#REF!</definedName>
    <definedName name="보재1">#REF!</definedName>
    <definedName name="보중" localSheetId="14" hidden="1">{#N/A,#N/A,FALSE,"전력간선"}</definedName>
    <definedName name="보중" localSheetId="13" hidden="1">{#N/A,#N/A,FALSE,"전력간선"}</definedName>
    <definedName name="보중" localSheetId="15" hidden="1">{#N/A,#N/A,FALSE,"전력간선"}</definedName>
    <definedName name="보중" localSheetId="20" hidden="1">{#N/A,#N/A,FALSE,"전력간선"}</definedName>
    <definedName name="보중" localSheetId="0" hidden="1">{#N/A,#N/A,FALSE,"전력간선"}</definedName>
    <definedName name="보중" hidden="1">{#N/A,#N/A,FALSE,"전력간선"}</definedName>
    <definedName name="보통">34360</definedName>
    <definedName name="보통야">#REF!</definedName>
    <definedName name="보통인부">'[210]기계경비(시간당)'!$D$2</definedName>
    <definedName name="보통주">#REF!</definedName>
    <definedName name="보험료">#REF!</definedName>
    <definedName name="보현" localSheetId="14">[0]!ㅁㄴㄹㅇㄹ</definedName>
    <definedName name="보현" localSheetId="13">[0]!ㅁㄴㄹㅇㄹ</definedName>
    <definedName name="보현" localSheetId="15">[0]!ㅁㄴㄹㅇㄹ</definedName>
    <definedName name="보현" localSheetId="20">[0]!ㅁㄴㄹㅇㄹ</definedName>
    <definedName name="보현" localSheetId="0">설계서!ㅁㄴㄹㅇㄹ</definedName>
    <definedName name="보현">[0]!ㅁㄴㄹㅇㄹ</definedName>
    <definedName name="본점엔트런스계약의뢰">'[309]내   역'!#REF!</definedName>
    <definedName name="부" localSheetId="14" hidden="1">{#N/A,#N/A,FALSE,"현장 NCR 분석";#N/A,#N/A,FALSE,"현장품질감사";#N/A,#N/A,FALSE,"현장품질감사"}</definedName>
    <definedName name="부" localSheetId="13" hidden="1">{#N/A,#N/A,FALSE,"현장 NCR 분석";#N/A,#N/A,FALSE,"현장품질감사";#N/A,#N/A,FALSE,"현장품질감사"}</definedName>
    <definedName name="부" localSheetId="15" hidden="1">{#N/A,#N/A,FALSE,"현장 NCR 분석";#N/A,#N/A,FALSE,"현장품질감사";#N/A,#N/A,FALSE,"현장품질감사"}</definedName>
    <definedName name="부" localSheetId="20" hidden="1">{#N/A,#N/A,FALSE,"현장 NCR 분석";#N/A,#N/A,FALSE,"현장품질감사";#N/A,#N/A,FALSE,"현장품질감사"}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가가치세">#REF!</definedName>
    <definedName name="附加價値稅">'[18]#REF'!$E$25</definedName>
    <definedName name="부가가치세2" localSheetId="0">#REF!</definedName>
    <definedName name="부가가치세2">#REF!</definedName>
    <definedName name="부가가치세4" localSheetId="0">#REF!</definedName>
    <definedName name="부가가치세4">#REF!</definedName>
    <definedName name="부대내역비교">#REF!</definedName>
    <definedName name="부손익" localSheetId="14" hidden="1">{#N/A,#N/A,FALSE,"현장 NCR 분석";#N/A,#N/A,FALSE,"현장품질감사";#N/A,#N/A,FALSE,"현장품질감사"}</definedName>
    <definedName name="부손익" localSheetId="13" hidden="1">{#N/A,#N/A,FALSE,"현장 NCR 분석";#N/A,#N/A,FALSE,"현장품질감사";#N/A,#N/A,FALSE,"현장품질감사"}</definedName>
    <definedName name="부손익" localSheetId="15" hidden="1">{#N/A,#N/A,FALSE,"현장 NCR 분석";#N/A,#N/A,FALSE,"현장품질감사";#N/A,#N/A,FALSE,"현장품질감사"}</definedName>
    <definedName name="부손익" localSheetId="20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하_부하명">#REF!</definedName>
    <definedName name="분석" localSheetId="14">'관급단가(급속충전기)'!분석</definedName>
    <definedName name="분석" localSheetId="13">관급자재!분석</definedName>
    <definedName name="분석" localSheetId="15">별도공사비!분석</definedName>
    <definedName name="분석" localSheetId="20">#N/A</definedName>
    <definedName name="분석" localSheetId="0">설계서!분석</definedName>
    <definedName name="분석">#N/A</definedName>
    <definedName name="분전반" localSheetId="14">BlankMacro1</definedName>
    <definedName name="분전반" localSheetId="13">BlankMacro1</definedName>
    <definedName name="분전반" localSheetId="15">BlankMacro1</definedName>
    <definedName name="분전반" localSheetId="20">BlankMacro1</definedName>
    <definedName name="분전반" localSheetId="0">BlankMacro1</definedName>
    <definedName name="분전반">BlankMacro1</definedName>
    <definedName name="분전반1" localSheetId="14">BlankMacro1</definedName>
    <definedName name="분전반1" localSheetId="13">BlankMacro1</definedName>
    <definedName name="분전반1" localSheetId="15">BlankMacro1</definedName>
    <definedName name="분전반1" localSheetId="20">BlankMacro1</definedName>
    <definedName name="분전반1" localSheetId="0">BlankMacro1</definedName>
    <definedName name="분전반1">BlankMacro1</definedName>
    <definedName name="분전반제조총괄표" localSheetId="14" hidden="1">{"'건축내역'!$A$1:$L$413"}</definedName>
    <definedName name="분전반제조총괄표" localSheetId="13" hidden="1">{"'건축내역'!$A$1:$L$413"}</definedName>
    <definedName name="분전반제조총괄표" localSheetId="15" hidden="1">{"'건축내역'!$A$1:$L$413"}</definedName>
    <definedName name="분전반제조총괄표" localSheetId="20" hidden="1">{"'건축내역'!$A$1:$L$413"}</definedName>
    <definedName name="분전반제조총괄표" hidden="1">{"'건축내역'!$A$1:$L$413"}</definedName>
    <definedName name="분전함신설합계">[310]분전함신설!$S$29</definedName>
    <definedName name="분할" localSheetId="0">#REF!</definedName>
    <definedName name="분할">#REF!</definedName>
    <definedName name="브02간재구조물">'[210]기계경비(시간당)'!$H$112</definedName>
    <definedName name="브02노무">'[210]기계경비(시간당)'!$H$110</definedName>
    <definedName name="브02노무야간">'[210]기계경비(시간당)'!$H$111</definedName>
    <definedName name="브02손료">'[210]기계경비(시간당)'!$H$109</definedName>
    <definedName name="브04간재구조물">'[210]기계경비(시간당)'!$H$105</definedName>
    <definedName name="브04노무">'[210]기계경비(시간당)'!$H$103</definedName>
    <definedName name="브04노무야간">'[210]기계경비(시간당)'!$H$104</definedName>
    <definedName name="브04손료">'[210]기계경비(시간당)'!$H$102</definedName>
    <definedName name="브레이드">'[210]기계경비(시간당)'!$D$28</definedName>
    <definedName name="비___목">#REF!</definedName>
    <definedName name="비계" localSheetId="0">#REF!</definedName>
    <definedName name="비계">#REF!</definedName>
    <definedName name="비계공">#REF!</definedName>
    <definedName name="비교표">#REF!</definedName>
    <definedName name="비교표1">[18]기본일위!$1:$1048576</definedName>
    <definedName name="비교표2">[18]기본일위!$1:$1048576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상부하계산" localSheetId="14">'관급단가(급속충전기)'!비상부하계산</definedName>
    <definedName name="비상부하계산" localSheetId="13">관급자재!비상부하계산</definedName>
    <definedName name="비상부하계산" localSheetId="15">별도공사비!비상부하계산</definedName>
    <definedName name="비상부하계산" localSheetId="20">#N/A</definedName>
    <definedName name="비상부하계산" localSheetId="0">설계서!비상부하계산</definedName>
    <definedName name="비상부하계산">#N/A</definedName>
    <definedName name="비율" localSheetId="0">#REF!</definedName>
    <definedName name="비율">#REF!</definedName>
    <definedName name="비인" localSheetId="14">[0]!MATRO</definedName>
    <definedName name="비인" localSheetId="13">[0]!MATRO</definedName>
    <definedName name="비인" localSheetId="15">[0]!MATRO</definedName>
    <definedName name="비인" localSheetId="20">[0]!MATRO</definedName>
    <definedName name="비인" localSheetId="0">설계서!MATRO</definedName>
    <definedName name="비인">[0]!MATRO</definedName>
    <definedName name="ㅅ">[95]부하계산서!#REF!</definedName>
    <definedName name="ㅅㄱ">#REF!</definedName>
    <definedName name="ㅅㄱㄱㄱ굑ㄷ">[262]제직재!#REF!</definedName>
    <definedName name="ㅅㄱ돈">[120]일위!#REF!</definedName>
    <definedName name="ㅅㄱㄹ">#REF!</definedName>
    <definedName name="ㅅㄱㅈ" hidden="1">#REF!</definedName>
    <definedName name="ㅅㄱㅈㅎㄹㅇ">#REF!</definedName>
    <definedName name="ㅅ겨ㅛㄱㄷ">[226]I一般比!#REF!</definedName>
    <definedName name="ㅅ교ㅗㄱㅈ">'[109]설직재-1'!#REF!</definedName>
    <definedName name="ㅅ굦ㄳㄱ">#REF!</definedName>
    <definedName name="ㅅㅅ" localSheetId="14" hidden="1">{#N/A,#N/A,FALSE,"전력간선"}</definedName>
    <definedName name="ㅅㅅ" localSheetId="13" hidden="1">{#N/A,#N/A,FALSE,"전력간선"}</definedName>
    <definedName name="ㅅㅅ" localSheetId="15" hidden="1">{#N/A,#N/A,FALSE,"전력간선"}</definedName>
    <definedName name="ㅅㅅ" localSheetId="20" hidden="1">{#N/A,#N/A,FALSE,"전력간선"}</definedName>
    <definedName name="ㅅㅅ" localSheetId="0" hidden="1">{#N/A,#N/A,FALSE,"전력간선"}</definedName>
    <definedName name="ㅅㅅ" hidden="1">{#N/A,#N/A,FALSE,"전력간선"}</definedName>
    <definedName name="ㅅㅅㅅ" localSheetId="14" hidden="1">{#N/A,#N/A,FALSE,"전력간선"}</definedName>
    <definedName name="ㅅㅅㅅ" localSheetId="13" hidden="1">{#N/A,#N/A,FALSE,"전력간선"}</definedName>
    <definedName name="ㅅㅅㅅ" localSheetId="15" hidden="1">{#N/A,#N/A,FALSE,"전력간선"}</definedName>
    <definedName name="ㅅㅅㅅ" localSheetId="20" hidden="1">{#N/A,#N/A,FALSE,"전력간선"}</definedName>
    <definedName name="ㅅㅅㅅ" localSheetId="0" hidden="1">{#N/A,#N/A,FALSE,"전력간선"}</definedName>
    <definedName name="ㅅㅅㅅ" hidden="1">{#N/A,#N/A,FALSE,"전력간선"}</definedName>
    <definedName name="사" localSheetId="14">BlankMacro1</definedName>
    <definedName name="사" localSheetId="13">BlankMacro1</definedName>
    <definedName name="사" localSheetId="15">BlankMacro1</definedName>
    <definedName name="사" localSheetId="20">BlankMacro1</definedName>
    <definedName name="사" localSheetId="0">BlankMacro1</definedName>
    <definedName name="사">BlankMacro1</definedName>
    <definedName name="사용전검사비2" localSheetId="0">#REF!</definedName>
    <definedName name="사용전검사비2">#REF!</definedName>
    <definedName name="사인">'[18]#REF'!$A$1:$F$25</definedName>
    <definedName name="사토인경우동일" localSheetId="0">#REF!</definedName>
    <definedName name="사토인경우동일">#REF!</definedName>
    <definedName name="산근갑지1">#REF!</definedName>
    <definedName name="산근을1">#REF!</definedName>
    <definedName name="산재보험료" localSheetId="0">#REF!</definedName>
    <definedName name="산재보험료">#REF!</definedName>
    <definedName name="산재보험료2" localSheetId="0">#REF!</definedName>
    <definedName name="산재보험료2">#REF!</definedName>
    <definedName name="산재보험료4" localSheetId="0">#REF!</definedName>
    <definedName name="산재보험료4">#REF!</definedName>
    <definedName name="산출" localSheetId="14" hidden="1">{"'단계별시설공사비'!$A$3:$K$51"}</definedName>
    <definedName name="산출" localSheetId="13" hidden="1">{"'단계별시설공사비'!$A$3:$K$51"}</definedName>
    <definedName name="산출" localSheetId="15" hidden="1">{"'단계별시설공사비'!$A$3:$K$51"}</definedName>
    <definedName name="산출" localSheetId="20" hidden="1">{"'단계별시설공사비'!$A$3:$K$51"}</definedName>
    <definedName name="산출" hidden="1">{"'단계별시설공사비'!$A$3:$K$51"}</definedName>
    <definedName name="산출근거">#REF!</definedName>
    <definedName name="산출내역" localSheetId="14" hidden="1">{"'단계별시설공사비'!$A$3:$K$51"}</definedName>
    <definedName name="산출내역" localSheetId="13" hidden="1">{"'단계별시설공사비'!$A$3:$K$51"}</definedName>
    <definedName name="산출내역" localSheetId="15" hidden="1">{"'단계별시설공사비'!$A$3:$K$51"}</definedName>
    <definedName name="산출내역" localSheetId="20" hidden="1">{"'단계별시설공사비'!$A$3:$K$51"}</definedName>
    <definedName name="산출내역" hidden="1">{"'단계별시설공사비'!$A$3:$K$51"}</definedName>
    <definedName name="산출내역서">#REF!</definedName>
    <definedName name="산출서">EVALUATE([311]산출근거!$E$4:$E$25)</definedName>
    <definedName name="산출일위대가통신" localSheetId="14">BlankMacro1</definedName>
    <definedName name="산출일위대가통신" localSheetId="13">BlankMacro1</definedName>
    <definedName name="산출일위대가통신" localSheetId="15">BlankMacro1</definedName>
    <definedName name="산출일위대가통신" localSheetId="20">BlankMacro1</definedName>
    <definedName name="산출일위대가통신" localSheetId="0">BlankMacro1</definedName>
    <definedName name="산출일위대가통신">BlankMacro1</definedName>
    <definedName name="산출집계표" localSheetId="0">#REF!</definedName>
    <definedName name="산출집계표">#REF!</definedName>
    <definedName name="산표" localSheetId="0">#REF!</definedName>
    <definedName name="산표">#REF!</definedName>
    <definedName name="삼각지_동력부하_List">#REF!</definedName>
    <definedName name="삼영">[299]원가계산서!#REF!</definedName>
    <definedName name="삼영1">[299]원가계산서!#REF!</definedName>
    <definedName name="삼영3">[297]원가계산서!#REF!</definedName>
    <definedName name="상차비사석20">[51]중기상차!#REF!</definedName>
    <definedName name="상차비토사20">[51]중기상차!#REF!</definedName>
    <definedName name="상호" localSheetId="14">'관급단가(급속충전기)'!상호</definedName>
    <definedName name="상호" localSheetId="13">관급자재!상호</definedName>
    <definedName name="상호" localSheetId="15">별도공사비!상호</definedName>
    <definedName name="상호" localSheetId="20">#N/A</definedName>
    <definedName name="상호" localSheetId="0">설계서!상호</definedName>
    <definedName name="상호">#N/A</definedName>
    <definedName name="서원기산">#REF!</definedName>
    <definedName name="서해" localSheetId="14">'관급단가(급속충전기)'!서해</definedName>
    <definedName name="서해" localSheetId="13">관급자재!서해</definedName>
    <definedName name="서해" localSheetId="15">별도공사비!서해</definedName>
    <definedName name="서해" localSheetId="20">#N/A</definedName>
    <definedName name="서해" localSheetId="0">설계서!서해</definedName>
    <definedName name="서해">#N/A</definedName>
    <definedName name="석ㄷㅅ셔">#REF!</definedName>
    <definedName name="석축1">[18]기본일위!$1:$1048576</definedName>
    <definedName name="석항" localSheetId="14" hidden="1">{#N/A,#N/A,FALSE,"명세표"}</definedName>
    <definedName name="석항" localSheetId="13" hidden="1">{#N/A,#N/A,FALSE,"명세표"}</definedName>
    <definedName name="석항" localSheetId="15" hidden="1">{#N/A,#N/A,FALSE,"명세표"}</definedName>
    <definedName name="석항" localSheetId="20" hidden="1">{#N/A,#N/A,FALSE,"명세표"}</definedName>
    <definedName name="석항" hidden="1">{#N/A,#N/A,FALSE,"명세표"}</definedName>
    <definedName name="선관">#REF!</definedName>
    <definedName name="선로">'[312]48전력선로일위'!$A:$M</definedName>
    <definedName name="선로신설" localSheetId="0">#REF!</definedName>
    <definedName name="선로신설">#REF!</definedName>
    <definedName name="선로철거" localSheetId="0">#REF!</definedName>
    <definedName name="선로철거">#REF!</definedName>
    <definedName name="선테ㄷ" localSheetId="0">#REF!</definedName>
    <definedName name="선테ㄷ">#REF!</definedName>
    <definedName name="설간접">#N/A</definedName>
    <definedName name="설계">#REF!</definedName>
    <definedName name="설계가">#REF!</definedName>
    <definedName name="설계내역">#REF!</definedName>
    <definedName name="설계내역서" localSheetId="14">BlankMacro1</definedName>
    <definedName name="설계내역서" localSheetId="13">BlankMacro1</definedName>
    <definedName name="설계내역서" localSheetId="15">BlankMacro1</definedName>
    <definedName name="설계내역서" localSheetId="20">BlankMacro1</definedName>
    <definedName name="설계내역서">BlankMacro1</definedName>
    <definedName name="설계변경총괄">[313]일위_파일!#REF!</definedName>
    <definedName name="설계서용지" localSheetId="14">BlankMacro1</definedName>
    <definedName name="설계서용지" localSheetId="13">BlankMacro1</definedName>
    <definedName name="설계서용지" localSheetId="15">BlankMacro1</definedName>
    <definedName name="설계서용지" localSheetId="20">BlankMacro1</definedName>
    <definedName name="설계서용지">BlankMacro1</definedName>
    <definedName name="설계서일위">[314]개소별수량산출!$A$2:$AA$27</definedName>
    <definedName name="설계일위" localSheetId="0">#REF!</definedName>
    <definedName name="설계일위">#REF!</definedName>
    <definedName name="설변일위대가">[315]일위대가!$B$3:$I$939</definedName>
    <definedName name="설비" localSheetId="14" hidden="1">{#N/A,#N/A,TRUE,"토적및재료집계";#N/A,#N/A,TRUE,"토적및재료집계";#N/A,#N/A,TRUE,"단위량"}</definedName>
    <definedName name="설비" localSheetId="13" hidden="1">{#N/A,#N/A,TRUE,"토적및재료집계";#N/A,#N/A,TRUE,"토적및재료집계";#N/A,#N/A,TRUE,"단위량"}</definedName>
    <definedName name="설비" localSheetId="15" hidden="1">{#N/A,#N/A,TRUE,"토적및재료집계";#N/A,#N/A,TRUE,"토적및재료집계";#N/A,#N/A,TRUE,"단위량"}</definedName>
    <definedName name="설비" localSheetId="20" hidden="1">{#N/A,#N/A,TRUE,"토적및재료집계";#N/A,#N/A,TRUE,"토적및재료집계";#N/A,#N/A,TRUE,"단위량"}</definedName>
    <definedName name="설비" localSheetId="0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원가2000">#REF!</definedName>
    <definedName name="설치">#REF!</definedName>
    <definedName name="설치간재" localSheetId="0">#REF!</definedName>
    <definedName name="설치간재">#REF!</definedName>
    <definedName name="설치자재">#REF!</definedName>
    <definedName name="설치자재2">[292]설치자재!$A$6:$I$72</definedName>
    <definedName name="설치직노" localSheetId="0">#REF!</definedName>
    <definedName name="설치직노">#REF!</definedName>
    <definedName name="설치직재" localSheetId="0">#REF!</definedName>
    <definedName name="설치직재">#REF!</definedName>
    <definedName name="성명" localSheetId="0">#REF!</definedName>
    <definedName name="성명">#REF!</definedName>
    <definedName name="성봉규" localSheetId="0">#REF!</definedName>
    <definedName name="성봉규">#REF!</definedName>
    <definedName name="세강" localSheetId="14">[0]!ㄷㄹㅈ</definedName>
    <definedName name="세강" localSheetId="13">[0]!ㄷㄹㅈ</definedName>
    <definedName name="세강" localSheetId="15">[0]!ㄷㄹㅈ</definedName>
    <definedName name="세강" localSheetId="20">[0]!ㄷㄹㅈ</definedName>
    <definedName name="세강" localSheetId="0">[0]!ㄷㄹㅈ</definedName>
    <definedName name="세강">[0]!ㄷㄹㅈ</definedName>
    <definedName name="세로" localSheetId="14" hidden="1">{#N/A,#N/A,FALSE,"전력간선"}</definedName>
    <definedName name="세로" localSheetId="13" hidden="1">{#N/A,#N/A,FALSE,"전력간선"}</definedName>
    <definedName name="세로" localSheetId="15" hidden="1">{#N/A,#N/A,FALSE,"전력간선"}</definedName>
    <definedName name="세로" localSheetId="20" hidden="1">{#N/A,#N/A,FALSE,"전력간선"}</definedName>
    <definedName name="세로" hidden="1">{#N/A,#N/A,FALSE,"전력간선"}</definedName>
    <definedName name="세액" localSheetId="0">#REF!</definedName>
    <definedName name="세액">#REF!</definedName>
    <definedName name="세액합계" localSheetId="0">#REF!</definedName>
    <definedName name="세액합계">#REF!</definedName>
    <definedName name="세운">'[316]인건-측정'!#REF!</definedName>
    <definedName name="센터" localSheetId="0">#REF!</definedName>
    <definedName name="센터">#REF!</definedName>
    <definedName name="셛ㄳ">#N/A</definedName>
    <definedName name="소___계">#REF!</definedName>
    <definedName name="소B7" localSheetId="0">#REF!</definedName>
    <definedName name="소B7">#REF!</definedName>
    <definedName name="소계" localSheetId="0">#REF!</definedName>
    <definedName name="소계">#REF!</definedName>
    <definedName name="소계3" localSheetId="0">#REF!</definedName>
    <definedName name="소계3">#REF!</definedName>
    <definedName name="소계4" localSheetId="0">#REF!</definedName>
    <definedName name="소계4">#REF!</definedName>
    <definedName name="소계5" localSheetId="0">#REF!</definedName>
    <definedName name="소계5">#REF!</definedName>
    <definedName name="소방공량산출서" localSheetId="14">BlankMacro1</definedName>
    <definedName name="소방공량산출서" localSheetId="13">BlankMacro1</definedName>
    <definedName name="소방공량산출서" localSheetId="15">BlankMacro1</definedName>
    <definedName name="소방공량산출서" localSheetId="20">BlankMacro1</definedName>
    <definedName name="소방공량산출서">BlankMacro1</definedName>
    <definedName name="소방내역" localSheetId="14">BlankMacro1</definedName>
    <definedName name="소방내역" localSheetId="13">BlankMacro1</definedName>
    <definedName name="소방내역" localSheetId="15">BlankMacro1</definedName>
    <definedName name="소방내역" localSheetId="20">BlankMacro1</definedName>
    <definedName name="소방내역" localSheetId="0">BlankMacro1</definedName>
    <definedName name="소방내역">BlankMacro1</definedName>
    <definedName name="소방내역서" localSheetId="14">BlankMacro1</definedName>
    <definedName name="소방내역서" localSheetId="13">BlankMacro1</definedName>
    <definedName name="소방내역서" localSheetId="15">BlankMacro1</definedName>
    <definedName name="소방내역서" localSheetId="20">BlankMacro1</definedName>
    <definedName name="소방내역서" localSheetId="0">BlankMacro1</definedName>
    <definedName name="소방내역서">BlankMacro1</definedName>
    <definedName name="소방설비">[118]!Macro9</definedName>
    <definedName name="소장">#REF!</definedName>
    <definedName name="소프트">#N/A</definedName>
    <definedName name="소형B손료">'[210]기계경비(시간당)'!$H$240</definedName>
    <definedName name="손료" localSheetId="0">#REF!</definedName>
    <definedName name="손료">#REF!</definedName>
    <definedName name="손익3" localSheetId="14" hidden="1">{#N/A,#N/A,FALSE,"UNIT";#N/A,#N/A,FALSE,"UNIT";#N/A,#N/A,FALSE,"계정"}</definedName>
    <definedName name="손익3" localSheetId="13" hidden="1">{#N/A,#N/A,FALSE,"UNIT";#N/A,#N/A,FALSE,"UNIT";#N/A,#N/A,FALSE,"계정"}</definedName>
    <definedName name="손익3" localSheetId="15" hidden="1">{#N/A,#N/A,FALSE,"UNIT";#N/A,#N/A,FALSE,"UNIT";#N/A,#N/A,FALSE,"계정"}</definedName>
    <definedName name="손익3" localSheetId="20" hidden="1">{#N/A,#N/A,FALSE,"UNIT";#N/A,#N/A,FALSE,"UNIT";#N/A,#N/A,FALSE,"계정"}</definedName>
    <definedName name="손익3" hidden="1">{#N/A,#N/A,FALSE,"UNIT";#N/A,#N/A,FALSE,"UNIT";#N/A,#N/A,FALSE,"계정"}</definedName>
    <definedName name="송도" localSheetId="14">[0]!NNF</definedName>
    <definedName name="송도" localSheetId="13">[0]!NNF</definedName>
    <definedName name="송도" localSheetId="15">[0]!NNF</definedName>
    <definedName name="송도" localSheetId="20">[0]!NNF</definedName>
    <definedName name="송도" localSheetId="0">설계서!NNF</definedName>
    <definedName name="송도">[0]!NNF</definedName>
    <definedName name="쇼ㅕ" localSheetId="0">#REF!,#REF!,#REF!</definedName>
    <definedName name="쇼ㅕ">#REF!,#REF!,#REF!</definedName>
    <definedName name="수" localSheetId="0">#REF!</definedName>
    <definedName name="수">#REF!</definedName>
    <definedName name="수1소B" localSheetId="0">#REF!</definedName>
    <definedName name="수1소B">#REF!</definedName>
    <definedName name="수2" localSheetId="14" hidden="1">{#N/A,#N/A,TRUE,"토적및재료집계";#N/A,#N/A,TRUE,"토적및재료집계";#N/A,#N/A,TRUE,"단위량"}</definedName>
    <definedName name="수2" localSheetId="13" hidden="1">{#N/A,#N/A,TRUE,"토적및재료집계";#N/A,#N/A,TRUE,"토적및재료집계";#N/A,#N/A,TRUE,"단위량"}</definedName>
    <definedName name="수2" localSheetId="15" hidden="1">{#N/A,#N/A,TRUE,"토적및재료집계";#N/A,#N/A,TRUE,"토적및재료집계";#N/A,#N/A,TRUE,"단위량"}</definedName>
    <definedName name="수2" localSheetId="20" hidden="1">{#N/A,#N/A,TRUE,"토적및재료집계";#N/A,#N/A,TRUE,"토적및재료집계";#N/A,#N/A,TRUE,"단위량"}</definedName>
    <definedName name="수2" localSheetId="0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14" hidden="1">{#N/A,#N/A,TRUE,"토적및재료집계";#N/A,#N/A,TRUE,"토적및재료집계";#N/A,#N/A,TRUE,"단위량"}</definedName>
    <definedName name="수3" localSheetId="13" hidden="1">{#N/A,#N/A,TRUE,"토적및재료집계";#N/A,#N/A,TRUE,"토적및재료집계";#N/A,#N/A,TRUE,"단위량"}</definedName>
    <definedName name="수3" localSheetId="15" hidden="1">{#N/A,#N/A,TRUE,"토적및재료집계";#N/A,#N/A,TRUE,"토적및재료집계";#N/A,#N/A,TRUE,"단위량"}</definedName>
    <definedName name="수3" localSheetId="20" hidden="1">{#N/A,#N/A,TRUE,"토적및재료집계";#N/A,#N/A,TRUE,"토적및재료집계";#N/A,#N/A,TRUE,"단위량"}</definedName>
    <definedName name="수3" localSheetId="0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급인상호">#REF!</definedName>
    <definedName name="수급인성명">#REF!</definedName>
    <definedName name="수급인주소">#REF!</definedName>
    <definedName name="수량" localSheetId="0">#REF!</definedName>
    <definedName name="수량">#REF!</definedName>
    <definedName name="수량22">#REF!</definedName>
    <definedName name="수량48">[236]수량인공!$A:$X</definedName>
    <definedName name="수량49">#REF!</definedName>
    <definedName name="수량계산" localSheetId="0">#REF!</definedName>
    <definedName name="수량계산">#REF!</definedName>
    <definedName name="수량산출">[317]개소별수량산출!$A$2:$AA$27</definedName>
    <definedName name="수량산출1">[317]개소별수량산출!$A$32:$AA$41</definedName>
    <definedName name="수량산출2">[317]개소별수량산출!$A$42:$AA$177</definedName>
    <definedName name="수량산출서" localSheetId="0">#REF!</definedName>
    <definedName name="수량산출서">#REF!</definedName>
    <definedName name="수량조서1">#REF!</definedName>
    <definedName name="수량조서2">#REF!</definedName>
    <definedName name="수량집계밀" localSheetId="0">#REF!</definedName>
    <definedName name="수량집계밀">#REF!</definedName>
    <definedName name="수량집계양" localSheetId="0">#REF!</definedName>
    <definedName name="수량집계양">#REF!</definedName>
    <definedName name="수량코드">#REF!</definedName>
    <definedName name="수량합계" localSheetId="0">#REF!</definedName>
    <definedName name="수량합계">#REF!</definedName>
    <definedName name="수면" localSheetId="14">BLCH</definedName>
    <definedName name="수면" localSheetId="13">BLCH</definedName>
    <definedName name="수면" localSheetId="15">BLCH</definedName>
    <definedName name="수면" localSheetId="20">BLCH</definedName>
    <definedName name="수면">BLCH</definedName>
    <definedName name="수배전">'[318]집계표(수배전제조구매)'!#REF!</definedName>
    <definedName name="수수료" localSheetId="0">#REF!</definedName>
    <definedName name="수수료">#REF!</definedName>
    <definedName name="수수료1" localSheetId="0">#REF!</definedName>
    <definedName name="수수료1">#REF!</definedName>
    <definedName name="수영" localSheetId="14">[0]!ㅁㄴㄹㅇㄹ</definedName>
    <definedName name="수영" localSheetId="13">[0]!ㅁㄴㄹㅇㄹ</definedName>
    <definedName name="수영" localSheetId="15">[0]!ㅁㄴㄹㅇㄹ</definedName>
    <definedName name="수영" localSheetId="20">[0]!ㅁㄴㄹㅇㄹ</definedName>
    <definedName name="수영" localSheetId="0">설계서!ㅁㄴㄹㅇㄹ</definedName>
    <definedName name="수영">[0]!ㅁㄴㄹㅇㄹ</definedName>
    <definedName name="수입면장2" localSheetId="14">BLCH</definedName>
    <definedName name="수입면장2" localSheetId="13">BLCH</definedName>
    <definedName name="수입면장2" localSheetId="15">BLCH</definedName>
    <definedName name="수입면장2" localSheetId="20">BLCH</definedName>
    <definedName name="수입면장2">BLCH</definedName>
    <definedName name="수자재단위당">#REF!</definedName>
    <definedName name="수진" localSheetId="14">[0]!NNF</definedName>
    <definedName name="수진" localSheetId="13">[0]!NNF</definedName>
    <definedName name="수진" localSheetId="15">[0]!NNF</definedName>
    <definedName name="수진" localSheetId="20">[0]!NNF</definedName>
    <definedName name="수진" localSheetId="0">설계서!NNF</definedName>
    <definedName name="수진">[0]!NNF</definedName>
    <definedName name="수토공단위당">#REF!</definedName>
    <definedName name="수현" localSheetId="14">'관급단가(급속충전기)'!수현</definedName>
    <definedName name="수현" localSheetId="13">관급자재!수현</definedName>
    <definedName name="수현" localSheetId="15">별도공사비!수현</definedName>
    <definedName name="수현" localSheetId="20">#N/A</definedName>
    <definedName name="수현" localSheetId="0">설계서!수현</definedName>
    <definedName name="수현">#N/A</definedName>
    <definedName name="순공사비" localSheetId="0">#REF!</definedName>
    <definedName name="순공사비">#REF!</definedName>
    <definedName name="순공사비2" localSheetId="0">#REF!</definedName>
    <definedName name="순공사비2">#REF!</definedName>
    <definedName name="순공사비4" localSheetId="0">#REF!</definedName>
    <definedName name="순공사비4">#REF!</definedName>
    <definedName name="순공사원가" localSheetId="0">#REF!</definedName>
    <definedName name="순공사원가">#REF!</definedName>
    <definedName name="純工事原價">'[18]#REF'!$E$21</definedName>
    <definedName name="순공사원가2" localSheetId="0">#REF!</definedName>
    <definedName name="순공사원가2">#REF!</definedName>
    <definedName name="순공사원가4" localSheetId="0">#REF!</definedName>
    <definedName name="순공사원가4">#REF!</definedName>
    <definedName name="순환수배관공사">#REF!</definedName>
    <definedName name="스노">#REF!</definedName>
    <definedName name="스재">#REF!</definedName>
    <definedName name="승호" localSheetId="14">'관급단가(급속충전기)'!MMK</definedName>
    <definedName name="승호" localSheetId="13">관급자재!MMK</definedName>
    <definedName name="승호" localSheetId="15">별도공사비!MMK</definedName>
    <definedName name="승호" localSheetId="20">비교젼적서!MMK</definedName>
    <definedName name="승호" localSheetId="0">설계서!MMK</definedName>
    <definedName name="승호">[0]!MMK</definedName>
    <definedName name="시간">#REF!</definedName>
    <definedName name="시간당중기사용료">#REF!</definedName>
    <definedName name="시멘" localSheetId="0">#REF!</definedName>
    <definedName name="시멘">#REF!</definedName>
    <definedName name="시방">#REF!</definedName>
    <definedName name="시방1">#REF!</definedName>
    <definedName name="시방서" localSheetId="0">#REF!</definedName>
    <definedName name="시방서">#REF!</definedName>
    <definedName name="시중단가" localSheetId="14" hidden="1">{"'단계별시설공사비'!$A$3:$K$51"}</definedName>
    <definedName name="시중단가" localSheetId="13" hidden="1">{"'단계별시설공사비'!$A$3:$K$51"}</definedName>
    <definedName name="시중단가" localSheetId="15" hidden="1">{"'단계별시설공사비'!$A$3:$K$51"}</definedName>
    <definedName name="시중단가" localSheetId="20" hidden="1">{"'단계별시설공사비'!$A$3:$K$51"}</definedName>
    <definedName name="시중단가" hidden="1">{"'단계별시설공사비'!$A$3:$K$51"}</definedName>
    <definedName name="시행년">#REF!</definedName>
    <definedName name="시행청">[208]설계산출표지!$B$21</definedName>
    <definedName name="시행청1">#REF!</definedName>
    <definedName name="시행청2">#REF!</definedName>
    <definedName name="신">'[319]C-노임단가'!#REF!</definedName>
    <definedName name="신설">[320]자재!$4:$122</definedName>
    <definedName name="신성">#REF!</definedName>
    <definedName name="신청내역서">#REF!</definedName>
    <definedName name="신축공사" localSheetId="14" hidden="1">{"'단계별시설공사비'!$A$3:$K$51"}</definedName>
    <definedName name="신축공사" localSheetId="13" hidden="1">{"'단계별시설공사비'!$A$3:$K$51"}</definedName>
    <definedName name="신축공사" localSheetId="15" hidden="1">{"'단계별시설공사비'!$A$3:$K$51"}</definedName>
    <definedName name="신축공사" localSheetId="20" hidden="1">{"'단계별시설공사비'!$A$3:$K$51"}</definedName>
    <definedName name="신축공사" hidden="1">{"'단계별시설공사비'!$A$3:$K$51"}</definedName>
    <definedName name="신호기용공배관">[215]!돌아가기</definedName>
    <definedName name="신호등">'[321]일위대가(가설)'!#REF!</definedName>
    <definedName name="실소속임금대장" localSheetId="14">BLCH</definedName>
    <definedName name="실소속임금대장" localSheetId="13">BLCH</definedName>
    <definedName name="실소속임금대장" localSheetId="15">BLCH</definedName>
    <definedName name="실소속임금대장" localSheetId="20">BLCH</definedName>
    <definedName name="실소속임금대장">BLCH</definedName>
    <definedName name="실지수_기호">#REF!</definedName>
    <definedName name="실행" localSheetId="14" hidden="1">{#N/A,#N/A,FALSE,"UNIT";#N/A,#N/A,FALSE,"UNIT";#N/A,#N/A,FALSE,"계정"}</definedName>
    <definedName name="실행" localSheetId="13" hidden="1">{#N/A,#N/A,FALSE,"UNIT";#N/A,#N/A,FALSE,"UNIT";#N/A,#N/A,FALSE,"계정"}</definedName>
    <definedName name="실행" localSheetId="15" hidden="1">{#N/A,#N/A,FALSE,"UNIT";#N/A,#N/A,FALSE,"UNIT";#N/A,#N/A,FALSE,"계정"}</definedName>
    <definedName name="실행" localSheetId="20" hidden="1">{#N/A,#N/A,FALSE,"UNIT";#N/A,#N/A,FALSE,"UNIT";#N/A,#N/A,FALSE,"계정"}</definedName>
    <definedName name="실행" hidden="1">{#N/A,#N/A,FALSE,"UNIT";#N/A,#N/A,FALSE,"UNIT";#N/A,#N/A,FALSE,"계정"}</definedName>
    <definedName name="실행2" hidden="1">#REF!</definedName>
    <definedName name="실행서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썰치">#REF!</definedName>
    <definedName name="ㅇ" localSheetId="0">#REF!</definedName>
    <definedName name="ㅇ">#REF!</definedName>
    <definedName name="ㅇ1211">'[39]#REF'!#REF!</definedName>
    <definedName name="ㅇ227">#REF!</definedName>
    <definedName name="ㅇㄴㄹ">'[49]N賃率-職'!#REF!</definedName>
    <definedName name="ㅇㄴㄹㄴ">#REF!</definedName>
    <definedName name="ㅇㄴㄹㄹㄹ" localSheetId="0">#REF!</definedName>
    <definedName name="ㅇㄴㄹㄹㄹ">#REF!</definedName>
    <definedName name="ㅇㄴ론ㅇ">'[269]N賃率-職'!#REF!</definedName>
    <definedName name="ㅇㄴㄻ">#REF!</definedName>
    <definedName name="ㅇㄴㄿ" localSheetId="0">설계서!ㅇㄴㄿ</definedName>
    <definedName name="ㅇㄴㄿ">#N/A</definedName>
    <definedName name="ㅇㄴㅀㅁㄴ">'[269]N賃率-職'!#REF!</definedName>
    <definedName name="ㅇㄴㅁ">'[70]N賃率-職'!#REF!</definedName>
    <definedName name="ㅇㄴㅁㄱㄷ">[91]工관리비율!$A$1:$D$24</definedName>
    <definedName name="ㅇㄴㅁㅎㄴㅇ">'[322]20관리비율'!$A$1:$D$25</definedName>
    <definedName name="ㅇㄴㅁㅎㄴㅇㅁ">'[269]N賃率-職'!#REF!</definedName>
    <definedName name="ㅇㄴㅁㅎㅁㄴ">'[228]N賃率-職'!#REF!</definedName>
    <definedName name="ㅇㄴㅁㅎㅇㅎ">'[229]N賃率-職'!#REF!</definedName>
    <definedName name="ㅇㄴㅇㅎㄴ">[106]I一般比!#REF!</definedName>
    <definedName name="ㅇㄴㅍ" localSheetId="14">[0]!ㅁㄴㄹㅇㄹ</definedName>
    <definedName name="ㅇㄴㅍ" localSheetId="13">[0]!ㅁㄴㄹㅇㄹ</definedName>
    <definedName name="ㅇㄴㅍ" localSheetId="15">[0]!ㅁㄴㄹㅇㄹ</definedName>
    <definedName name="ㅇㄴㅍ" localSheetId="20">[0]!ㅁㄴㄹㅇㄹ</definedName>
    <definedName name="ㅇㄴㅍ" localSheetId="0">설계서!ㅁㄴㄹㅇㄹ</definedName>
    <definedName name="ㅇㄴㅍ">[0]!ㅁㄴㄹㅇㄹ</definedName>
    <definedName name="ㅇㄴㅍㄴㅋ">[238]일위!#REF!</definedName>
    <definedName name="ㅇ나리">#REF!</definedName>
    <definedName name="ㅇ남러이">#REF!</definedName>
    <definedName name="ㅇ낯ㅍ">#REF!</definedName>
    <definedName name="ㅇ널">#REF!</definedName>
    <definedName name="ㅇ놋ㄳㄷ">#REF!</definedName>
    <definedName name="ㅇ닐">#REF!</definedName>
    <definedName name="ㅇㄶ">#REF!</definedName>
    <definedName name="ㅇㄶㄻ">#REF!</definedName>
    <definedName name="ㅇㄶㅁ">[223]I一般比!#REF!</definedName>
    <definedName name="ㅇㄶㅁㄹ">'[229]N賃率-職'!#REF!</definedName>
    <definedName name="ㅇㄶㅁㅁㅁㅎㅇ">[99]I一般比!#REF!</definedName>
    <definedName name="ㅇㄶㅇㄴ">[80]I一般比!#REF!</definedName>
    <definedName name="ㅇㄶㅇㄹㄴ">'[80]N賃率-職'!#REF!</definedName>
    <definedName name="ㅇㄹㄴㅁㅎㄴㅇㅎ">'[228]N賃率-職'!#REF!</definedName>
    <definedName name="ㅇㄹㄶㄴㅁ" hidden="1">'[323]N賃率-職'!$I$5:$I$30</definedName>
    <definedName name="ㅇㄹㄹ" hidden="1">'[324]N賃率-職'!$I$5:$I$30</definedName>
    <definedName name="ㅇㄹㅇ">#REF!</definedName>
    <definedName name="ㅇㄹㅇㄴㅁ">'[277]설직재-1'!#REF!</definedName>
    <definedName name="ㅇㄹㅇㄹ" localSheetId="13" hidden="1">#REF!</definedName>
    <definedName name="ㅇㄹㅇㄹ" localSheetId="0" hidden="1">#REF!</definedName>
    <definedName name="ㅇㄹㅇㄹ" hidden="1">#REF!</definedName>
    <definedName name="ㅇㄹㅊ">[325]건축내역!#REF!</definedName>
    <definedName name="ㅇㄹ홀ㄴ">[326]일위!#REF!</definedName>
    <definedName name="ㅇㄹ홍">#REF!</definedName>
    <definedName name="ㅇ러나ㅣ">#REF!</definedName>
    <definedName name="ㅇ러ㅣㄴ이ㅏ러ㅣ" localSheetId="14" hidden="1">{#N/A,#N/A,FALSE,"Sheet1"}</definedName>
    <definedName name="ㅇ러ㅣㄴ이ㅏ러ㅣ" localSheetId="13" hidden="1">{#N/A,#N/A,FALSE,"Sheet1"}</definedName>
    <definedName name="ㅇ러ㅣㄴ이ㅏ러ㅣ" localSheetId="15" hidden="1">{#N/A,#N/A,FALSE,"Sheet1"}</definedName>
    <definedName name="ㅇ러ㅣㄴ이ㅏ러ㅣ" localSheetId="20" hidden="1">{#N/A,#N/A,FALSE,"Sheet1"}</definedName>
    <definedName name="ㅇ러ㅣㄴ이ㅏ러ㅣ" localSheetId="0" hidden="1">{#N/A,#N/A,FALSE,"Sheet1"}</definedName>
    <definedName name="ㅇ러ㅣㄴ이ㅏ러ㅣ" hidden="1">{#N/A,#N/A,FALSE,"Sheet1"}</definedName>
    <definedName name="ㅇ론ㄹㅇㅎ">[268]제직재!#REF!</definedName>
    <definedName name="ㅇ리멍라">#REF!</definedName>
    <definedName name="ㅇㄻㄴㄻ">[116]I一般比!#REF!</definedName>
    <definedName name="ㅇㄿ">[44]!Macro13</definedName>
    <definedName name="ㅇㅀ">[327]자재단가표!$B:$D</definedName>
    <definedName name="ㅇㅀㄹㅇㄴ">[262]제직재!#REF!</definedName>
    <definedName name="ㅇㅁ">[172]I一般比!#REF!</definedName>
    <definedName name="ㅇㅁㄴㄻ">#REF!</definedName>
    <definedName name="ㅇㅁㄴㅇㄹㅈㄷ">[193]I一般比!#REF!</definedName>
    <definedName name="ㅇㅁㄻ" localSheetId="14" hidden="1">{#N/A,#N/A,FALSE,"Sheet1"}</definedName>
    <definedName name="ㅇㅁㄻ" localSheetId="13" hidden="1">{#N/A,#N/A,FALSE,"Sheet1"}</definedName>
    <definedName name="ㅇㅁㄻ" localSheetId="15" hidden="1">{#N/A,#N/A,FALSE,"Sheet1"}</definedName>
    <definedName name="ㅇㅁㄻ" localSheetId="20" hidden="1">{#N/A,#N/A,FALSE,"Sheet1"}</definedName>
    <definedName name="ㅇㅁㄻ" localSheetId="0" hidden="1">{#N/A,#N/A,FALSE,"Sheet1"}</definedName>
    <definedName name="ㅇㅁㄻ" hidden="1">{#N/A,#N/A,FALSE,"Sheet1"}</definedName>
    <definedName name="ㅇㅁㅁ">[272]J直材4!$F$5:$G$5</definedName>
    <definedName name="ㅇㅁㅇㅂ">'[188]N賃率-職'!#REF!</definedName>
    <definedName name="ㅇㅁㅎㄹ">#REF!</definedName>
    <definedName name="ㅇㅇ" localSheetId="14">BlankMacro1</definedName>
    <definedName name="ㅇㅇ" localSheetId="13">BlankMacro1</definedName>
    <definedName name="ㅇㅇ" localSheetId="15">BlankMacro1</definedName>
    <definedName name="ㅇㅇ" localSheetId="20">BlankMacro1</definedName>
    <definedName name="ㅇㅇ" localSheetId="0">BlankMacro1</definedName>
    <definedName name="ㅇㅇ">BlankMacro1</definedName>
    <definedName name="ㅇㅇㄹ" localSheetId="13" hidden="1">#REF!</definedName>
    <definedName name="ㅇㅇㄹ" localSheetId="0" hidden="1">#REF!</definedName>
    <definedName name="ㅇㅇㄹ" hidden="1">#REF!</definedName>
    <definedName name="ㅇㅇㅇ" localSheetId="13" hidden="1">#REF!</definedName>
    <definedName name="ㅇㅇㅇ" localSheetId="0" hidden="1">#REF!</definedName>
    <definedName name="ㅇㅇㅇ" hidden="1">#REF!</definedName>
    <definedName name="ㅇㅇㅇㅇ" localSheetId="0" hidden="1">#REF!</definedName>
    <definedName name="ㅇㅇㅇㅇ" hidden="1">#REF!</definedName>
    <definedName name="ㅇㅇㅇㅇㅇ" localSheetId="0">#REF!</definedName>
    <definedName name="ㅇㅇㅇㅇㅇ">#REF!</definedName>
    <definedName name="ㅇㅇㅇㅇㅇㅇ" localSheetId="14">BlankMacro1</definedName>
    <definedName name="ㅇㅇㅇㅇㅇㅇ" localSheetId="13">BlankMacro1</definedName>
    <definedName name="ㅇㅇㅇㅇㅇㅇ" localSheetId="15">BlankMacro1</definedName>
    <definedName name="ㅇㅇㅇㅇㅇㅇ" localSheetId="20">BlankMacro1</definedName>
    <definedName name="ㅇㅇㅇㅇㅇㅇ">BlankMacro1</definedName>
    <definedName name="ㅇㅇㅇㅇㅇㅇㅇ" localSheetId="0">#REF!</definedName>
    <definedName name="ㅇㅇㅇㅇㅇㅇㅇ">#REF!</definedName>
    <definedName name="ㅇㅈㄷㅄㅂㅈㄷㄱ" hidden="1">#REF!</definedName>
    <definedName name="ㅇㅈㅂ">[188]I一般比!#REF!</definedName>
    <definedName name="ㅇ퍼ㅐㄴ">#REF!</definedName>
    <definedName name="ㅇㅎ">'[304]20관리비율'!$A$1:$D$25</definedName>
    <definedName name="ㅇㅎㄹㅇㄴ">[328]직재!#REF!</definedName>
    <definedName name="ㅇㅎㄹㅇㄶ">[116]I一般比!#REF!</definedName>
    <definedName name="ㅇㅎㅁㄴ" hidden="1">#REF!</definedName>
    <definedName name="ㅇㅎㅁㅁㅎ">#REF!</definedName>
    <definedName name="아" localSheetId="14">BlankMacro1</definedName>
    <definedName name="아" localSheetId="13">BlankMacro1</definedName>
    <definedName name="아" localSheetId="15">BlankMacro1</definedName>
    <definedName name="아" localSheetId="20">BlankMacro1</definedName>
    <definedName name="아" localSheetId="0">BlankMacro1</definedName>
    <definedName name="아">BlankMacro1</definedName>
    <definedName name="아나라니리다">#REF!</definedName>
    <definedName name="아늘믿" localSheetId="14">BlankMacro1</definedName>
    <definedName name="아늘믿" localSheetId="13">BlankMacro1</definedName>
    <definedName name="아늘믿" localSheetId="15">BlankMacro1</definedName>
    <definedName name="아늘믿" localSheetId="20">BlankMacro1</definedName>
    <definedName name="아늘믿" localSheetId="0">BlankMacro1</definedName>
    <definedName name="아늘믿">BlankMacro1</definedName>
    <definedName name="아니" localSheetId="14">BlankMacro1</definedName>
    <definedName name="아니" localSheetId="13">BlankMacro1</definedName>
    <definedName name="아니" localSheetId="15">BlankMacro1</definedName>
    <definedName name="아니" localSheetId="20">BlankMacro1</definedName>
    <definedName name="아니" localSheetId="0">BlankMacro1</definedName>
    <definedName name="아니">BlankMacro1</definedName>
    <definedName name="아다" localSheetId="14">BlankMacro1</definedName>
    <definedName name="아다" localSheetId="13">BlankMacro1</definedName>
    <definedName name="아다" localSheetId="15">BlankMacro1</definedName>
    <definedName name="아다" localSheetId="20">BlankMacro1</definedName>
    <definedName name="아다" localSheetId="0">BlankMacro1</definedName>
    <definedName name="아다">BlankMacro1</definedName>
    <definedName name="아디" localSheetId="14">BlankMacro1</definedName>
    <definedName name="아디" localSheetId="13">BlankMacro1</definedName>
    <definedName name="아디" localSheetId="15">BlankMacro1</definedName>
    <definedName name="아디" localSheetId="20">BlankMacro1</definedName>
    <definedName name="아디" localSheetId="0">BlankMacro1</definedName>
    <definedName name="아디">BlankMacro1</definedName>
    <definedName name="아래">[329]!아래</definedName>
    <definedName name="아래1">[329]!아래1</definedName>
    <definedName name="아러">#REF!</definedName>
    <definedName name="아러ㅏ">#REF!</definedName>
    <definedName name="아모레">'[330]9GNG운반'!#REF!</definedName>
    <definedName name="아사꾸라방식">[329]!아사꾸라방식</definedName>
    <definedName name="아서" localSheetId="14">BlankMacro1</definedName>
    <definedName name="아서" localSheetId="13">BlankMacro1</definedName>
    <definedName name="아서" localSheetId="15">BlankMacro1</definedName>
    <definedName name="아서" localSheetId="20">BlankMacro1</definedName>
    <definedName name="아서" localSheetId="0">BlankMacro1</definedName>
    <definedName name="아서">BlankMacro1</definedName>
    <definedName name="아스관" localSheetId="0">#REF!</definedName>
    <definedName name="아스관">#REF!</definedName>
    <definedName name="아아">[331]일위대가!#REF!</definedName>
    <definedName name="아이야">#REF!</definedName>
    <definedName name="아콘467" localSheetId="0">#REF!</definedName>
    <definedName name="아콘467">#REF!</definedName>
    <definedName name="아콘78" localSheetId="0">#REF!</definedName>
    <definedName name="아콘78">#REF!</definedName>
    <definedName name="아콘관" localSheetId="0">#REF!</definedName>
    <definedName name="아콘관">#REF!</definedName>
    <definedName name="아트관" localSheetId="0">#REF!</definedName>
    <definedName name="아트관">#REF!</definedName>
    <definedName name="아ㅓㅣㅏㄴ">#REF!</definedName>
    <definedName name="아ㅣㅓ">#REF!</definedName>
    <definedName name="안" localSheetId="0">#REF!</definedName>
    <definedName name="안">#REF!</definedName>
    <definedName name="안재범">'[18]#REF'!$A$1:$F$25</definedName>
    <definedName name="안전관리비" localSheetId="0">#REF!</definedName>
    <definedName name="안전관리비">#REF!</definedName>
    <definedName name="안전관리비2" localSheetId="0">#REF!</definedName>
    <definedName name="안전관리비2">#REF!</definedName>
    <definedName name="안전관리비4" localSheetId="0">#REF!</definedName>
    <definedName name="안전관리비4">#REF!</definedName>
    <definedName name="안전시험">#REF!</definedName>
    <definedName name="알어러" localSheetId="14">BLCH</definedName>
    <definedName name="알어러" localSheetId="13">BLCH</definedName>
    <definedName name="알어러" localSheetId="15">BLCH</definedName>
    <definedName name="알어러" localSheetId="20">BLCH</definedName>
    <definedName name="알어러">BLCH</definedName>
    <definedName name="알지" localSheetId="14" hidden="1">{#N/A,#N/A,FALSE,"UNIT";#N/A,#N/A,FALSE,"UNIT";#N/A,#N/A,FALSE,"계정"}</definedName>
    <definedName name="알지" localSheetId="13" hidden="1">{#N/A,#N/A,FALSE,"UNIT";#N/A,#N/A,FALSE,"UNIT";#N/A,#N/A,FALSE,"계정"}</definedName>
    <definedName name="알지" localSheetId="15" hidden="1">{#N/A,#N/A,FALSE,"UNIT";#N/A,#N/A,FALSE,"UNIT";#N/A,#N/A,FALSE,"계정"}</definedName>
    <definedName name="알지" localSheetId="20" hidden="1">{#N/A,#N/A,FALSE,"UNIT";#N/A,#N/A,FALSE,"UNIT";#N/A,#N/A,FALSE,"계정"}</definedName>
    <definedName name="알지" hidden="1">{#N/A,#N/A,FALSE,"UNIT";#N/A,#N/A,FALSE,"UNIT";#N/A,#N/A,FALSE,"계정"}</definedName>
    <definedName name="압입압축기25간재">[174]G.R300경비!$F$34</definedName>
    <definedName name="압입압축기25노무">[174]G.R300경비!$F$39</definedName>
    <definedName name="압입압축기25손료">[174]G.R300경비!$F$25</definedName>
    <definedName name="압입운반차4.5간재">[174]G.R300경비!$F$59</definedName>
    <definedName name="압입운반차4.5노무">[174]G.R300경비!$F$64</definedName>
    <definedName name="압입운반차4.5손료">[174]G.R300경비!$F$50</definedName>
    <definedName name="압입운반차4간재">[174]G.R300경비!$F$84</definedName>
    <definedName name="압입운반차4노무">[174]G.R300경비!$F$89</definedName>
    <definedName name="압입운반차4손료">[174]G.R300경비!$F$75</definedName>
    <definedName name="앙">#N/A</definedName>
    <definedName name="애머ㅏㄹ">#REF!</definedName>
    <definedName name="약">#REF!</definedName>
    <definedName name="양식" localSheetId="14" hidden="1">{#N/A,#N/A,FALSE,"전력간선"}</definedName>
    <definedName name="양식" localSheetId="13" hidden="1">{#N/A,#N/A,FALSE,"전력간선"}</definedName>
    <definedName name="양식" localSheetId="15" hidden="1">{#N/A,#N/A,FALSE,"전력간선"}</definedName>
    <definedName name="양식" localSheetId="20" hidden="1">{#N/A,#N/A,FALSE,"전력간선"}</definedName>
    <definedName name="양식" localSheetId="0" hidden="1">{#N/A,#N/A,FALSE,"전력간선"}</definedName>
    <definedName name="양식" hidden="1">{#N/A,#N/A,FALSE,"전력간선"}</definedName>
    <definedName name="어라">#REF!</definedName>
    <definedName name="어쭈구리">#REF!</definedName>
    <definedName name="어ㅏ">#REF!</definedName>
    <definedName name="어ㅏ아" localSheetId="14">BLCH</definedName>
    <definedName name="어ㅏ아" localSheetId="13">BLCH</definedName>
    <definedName name="어ㅏ아" localSheetId="15">BLCH</definedName>
    <definedName name="어ㅏ아" localSheetId="20">BLCH</definedName>
    <definedName name="어ㅏ아">BLCH</definedName>
    <definedName name="어ㅗㅎ롱ㄹ">'[332]제-노임'!#REF!</definedName>
    <definedName name="얽ㅅ">#REF!</definedName>
    <definedName name="업체3">#REF!</definedName>
    <definedName name="업체단가">[333]자재단가!$A$6:$M$156</definedName>
    <definedName name="여과지동">[334]여과지동!$F$3:$AS$80</definedName>
    <definedName name="역L형옹벽">#REF!</definedName>
    <definedName name="연습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9">#REF!</definedName>
    <definedName name="연습99">#REF!</definedName>
    <definedName name="연장">#REF!</definedName>
    <definedName name="연접도움말">[215]!연접도움말</definedName>
    <definedName name="연합회">#REF!</definedName>
    <definedName name="열교환기">#REF!</definedName>
    <definedName name="영" localSheetId="0">#REF!,#REF!</definedName>
    <definedName name="영">#REF!,#REF!</definedName>
    <definedName name="영구" localSheetId="14">BLCH</definedName>
    <definedName name="영구" localSheetId="13">BLCH</definedName>
    <definedName name="영구" localSheetId="15">BLCH</definedName>
    <definedName name="영구" localSheetId="20">BLCH</definedName>
    <definedName name="영구">BLCH</definedName>
    <definedName name="영남" localSheetId="14">[0]!SSR</definedName>
    <definedName name="영남" localSheetId="13">[0]!SSR</definedName>
    <definedName name="영남" localSheetId="15">[0]!SSR</definedName>
    <definedName name="영남" localSheetId="20">[0]!SSR</definedName>
    <definedName name="영남" localSheetId="0">설계서!SSR</definedName>
    <definedName name="영남">[0]!SSR</definedName>
    <definedName name="영문갑">#REF!</definedName>
    <definedName name="영미" localSheetId="14">[0]!NNF</definedName>
    <definedName name="영미" localSheetId="13">[0]!NNF</definedName>
    <definedName name="영미" localSheetId="15">[0]!NNF</definedName>
    <definedName name="영미" localSheetId="20">[0]!NNF</definedName>
    <definedName name="영미" localSheetId="0">설계서!NNF</definedName>
    <definedName name="영미">[0]!NNF</definedName>
    <definedName name="영상및음향" localSheetId="0">#REF!</definedName>
    <definedName name="영상및음향">#REF!</definedName>
    <definedName name="영상일위대가">[335]실내건축일위대가!#REF!</definedName>
    <definedName name="영시스템" hidden="1">[336]수량산출!#REF!</definedName>
    <definedName name="예">[337]!Macro10</definedName>
    <definedName name="예산">[338]공사비!$M:$M</definedName>
    <definedName name="예산내역서" localSheetId="0">#REF!</definedName>
    <definedName name="예산내역서">#REF!</definedName>
    <definedName name="예산서최종">[339]공사비!$M:$M</definedName>
    <definedName name="예정가">#REF!</definedName>
    <definedName name="예정액">'[232]내역서(세부)'!#REF!</definedName>
    <definedName name="오">'[242]N賃率-職'!#REF!</definedName>
    <definedName name="오상호표">[340]호표!$A$1:$L$229</definedName>
    <definedName name="오오">#REF!</definedName>
    <definedName name="오오오">#REF!</definedName>
    <definedName name="옥외등철거공구손료">#REF!</definedName>
    <definedName name="옥외등철거공비">#REF!</definedName>
    <definedName name="옹">#REF!</definedName>
    <definedName name="옹벽" localSheetId="0">#REF!</definedName>
    <definedName name="옹벽">#REF!</definedName>
    <definedName name="옹벽1">[18]기본일위!$1:$1048576</definedName>
    <definedName name="완공1">[341]직재!#REF!</definedName>
    <definedName name="완공2">[341]직재!#REF!</definedName>
    <definedName name="완공3" hidden="1">#REF!</definedName>
    <definedName name="완료예정일자1">#REF!</definedName>
    <definedName name="완료예정일자2">#REF!</definedName>
    <definedName name="왕">[342]내역서!#REF!</definedName>
    <definedName name="외주가공비" localSheetId="0">#REF!</definedName>
    <definedName name="외주가공비">#REF!</definedName>
    <definedName name="외주변경" localSheetId="0">#REF!</definedName>
    <definedName name="외주변경">#REF!</definedName>
    <definedName name="요율" localSheetId="0">#REF!</definedName>
    <definedName name="요율">#REF!</definedName>
    <definedName name="요율1">'[343]견적서 N'!#REF!</definedName>
    <definedName name="용량" localSheetId="0">#REF!</definedName>
    <definedName name="용량">#REF!</definedName>
    <definedName name="용역">#REF!</definedName>
    <definedName name="용접" localSheetId="0">#REF!</definedName>
    <definedName name="용접">#REF!</definedName>
    <definedName name="용접공">'[210]기계경비(시간당)'!$D$13</definedName>
    <definedName name="용지총괄">#REF!</definedName>
    <definedName name="우리나라" localSheetId="14">[0]!jhg</definedName>
    <definedName name="우리나라" localSheetId="13">[0]!jhg</definedName>
    <definedName name="우리나라" localSheetId="15">[0]!jhg</definedName>
    <definedName name="우리나라" localSheetId="20">[0]!jhg</definedName>
    <definedName name="우리나라" localSheetId="0">설계서!jhg</definedName>
    <definedName name="우리나라">[0]!jhg</definedName>
    <definedName name="우리집">#N/A</definedName>
    <definedName name="운반구간">[208]을부담운반비!$D$5</definedName>
    <definedName name="운반비">[208]설계산출기초!$G$7</definedName>
    <definedName name="운전" localSheetId="0">#REF!</definedName>
    <definedName name="운전">#REF!</definedName>
    <definedName name="운전사" localSheetId="0">#REF!</definedName>
    <definedName name="운전사">#REF!</definedName>
    <definedName name="운전사_운반">'[210]기계경비(시간당)'!$D$7</definedName>
    <definedName name="운전조" localSheetId="0">#REF!</definedName>
    <definedName name="운전조">#REF!</definedName>
    <definedName name="울">[18]내역서2안!#REF!</definedName>
    <definedName name="웅지" localSheetId="0">#REF!</definedName>
    <definedName name="웅지">#REF!</definedName>
    <definedName name="웅지산전" localSheetId="0">#REF!</definedName>
    <definedName name="웅지산전">#REF!</definedName>
    <definedName name="웅지산전111" localSheetId="0">#REF!</definedName>
    <definedName name="웅지산전111">#REF!</definedName>
    <definedName name="웅지산전다다" localSheetId="0">#REF!</definedName>
    <definedName name="웅지산전다다">#REF!</definedName>
    <definedName name="웅지산전이년" localSheetId="0">#REF!</definedName>
    <definedName name="웅지산전이년">#REF!</definedName>
    <definedName name="원" localSheetId="0">#REF!</definedName>
    <definedName name="원">#REF!</definedName>
    <definedName name="원_가_계_산_서">#REF!</definedName>
    <definedName name="원가" localSheetId="0">#REF!</definedName>
    <definedName name="원가">#REF!</definedName>
    <definedName name="원가1" localSheetId="0">#REF!</definedName>
    <definedName name="원가1">#REF!</definedName>
    <definedName name="원가계">#REF!</definedName>
    <definedName name="원가계산" localSheetId="14">'관급단가(급속충전기)'!원가계산</definedName>
    <definedName name="원가계산" localSheetId="13">관급자재!원가계산</definedName>
    <definedName name="원가계산" localSheetId="15">별도공사비!원가계산</definedName>
    <definedName name="원가계산" localSheetId="20">#N/A</definedName>
    <definedName name="원가계산" localSheetId="0">설계서!원가계산</definedName>
    <definedName name="원가계산">#N/A</definedName>
    <definedName name="원가계산1">[344]자재단가!$A$6:$M$156</definedName>
    <definedName name="원가계산서">[345]자재단가!$A$6:$M$156</definedName>
    <definedName name="원가계산창" localSheetId="14">'관급단가(급속충전기)'!원가계산창</definedName>
    <definedName name="원가계산창" localSheetId="13">관급자재!원가계산창</definedName>
    <definedName name="원가계산창" localSheetId="15">별도공사비!원가계산창</definedName>
    <definedName name="원가계산창" localSheetId="20">#N/A</definedName>
    <definedName name="원가계산창" localSheetId="0">설계서!원가계산창</definedName>
    <definedName name="원가계산창">#N/A</definedName>
    <definedName name="원가변경">[76]수량산출!#REF!</definedName>
    <definedName name="원가실적">[346]감가상각!#REF!</definedName>
    <definedName name="원가총괄">[347]원가계산서!#REF!</definedName>
    <definedName name="원가표지">[347]원가계산서!#REF!</definedName>
    <definedName name="원가표지2" localSheetId="0">#REF!</definedName>
    <definedName name="원가표지2">#REF!</definedName>
    <definedName name="원각계ㅅ산" localSheetId="0">#REF!</definedName>
    <definedName name="원각계ㅅ산">#REF!</definedName>
    <definedName name="원수">#REF!</definedName>
    <definedName name="월">#REF!</definedName>
    <definedName name="위병면회소">[163]원가계산서!#REF!</definedName>
    <definedName name="유리알버드">'[196]단가 및 재료비'!$S$143</definedName>
    <definedName name="유압식백호우0.4경비">[196]중기사용료산출근거!$G$215</definedName>
    <definedName name="유압식백호우0.4노무비">[196]중기사용료산출근거!$G$219</definedName>
    <definedName name="유압식백호우0.4재료비">[196]중기사용료산출근거!$G$223</definedName>
    <definedName name="윤로">[348]공정집계_국별!$G:$G</definedName>
    <definedName name="융착성도료청색">'[196]단가 및 재료비'!$S$215</definedName>
    <definedName name="윻오ㅗ">[140]J直材4!$F$5:$G$5</definedName>
    <definedName name="을부담품목별중량계">[208]운반비산출!$E$25</definedName>
    <definedName name="의영" localSheetId="14">[0]!ㅁㄴㄹㅇㄹ</definedName>
    <definedName name="의영" localSheetId="13">[0]!ㅁㄴㄹㅇㄹ</definedName>
    <definedName name="의영" localSheetId="15">[0]!ㅁㄴㄹㅇㄹ</definedName>
    <definedName name="의영" localSheetId="20">[0]!ㅁㄴㄹㅇㄹ</definedName>
    <definedName name="의영" localSheetId="0">설계서!ㅁㄴㄹㅇㄹ</definedName>
    <definedName name="의영">[0]!ㅁㄴㄹㅇㄹ</definedName>
    <definedName name="이" localSheetId="14" hidden="1">{#N/A,#N/A,FALSE,"명세표"}</definedName>
    <definedName name="이" localSheetId="13" hidden="1">{#N/A,#N/A,FALSE,"명세표"}</definedName>
    <definedName name="이" localSheetId="15" hidden="1">{#N/A,#N/A,FALSE,"명세표"}</definedName>
    <definedName name="이" localSheetId="20" hidden="1">{#N/A,#N/A,FALSE,"명세표"}</definedName>
    <definedName name="이" hidden="1">{#N/A,#N/A,FALSE,"명세표"}</definedName>
    <definedName name="이동">[349]!이동</definedName>
    <definedName name="이런">[77]내역서!#REF!</definedName>
    <definedName name="이레">#REF!</definedName>
    <definedName name="이름">#REF!</definedName>
    <definedName name="이상">#REF!</definedName>
    <definedName name="이상하다">#REF!</definedName>
    <definedName name="이설실행" localSheetId="14" hidden="1">{#N/A,#N/A,FALSE,"Sheet1"}</definedName>
    <definedName name="이설실행" localSheetId="13" hidden="1">{#N/A,#N/A,FALSE,"Sheet1"}</definedName>
    <definedName name="이설실행" localSheetId="15" hidden="1">{#N/A,#N/A,FALSE,"Sheet1"}</definedName>
    <definedName name="이설실행" localSheetId="20" hidden="1">{#N/A,#N/A,FALSE,"Sheet1"}</definedName>
    <definedName name="이설실행" hidden="1">{#N/A,#N/A,FALSE,"Sheet1"}</definedName>
    <definedName name="이씨" localSheetId="0">#REF!</definedName>
    <definedName name="이씨">#REF!</definedName>
    <definedName name="이윤">#REF!</definedName>
    <definedName name="利潤">'[18]#REF'!$E$23</definedName>
    <definedName name="이윤2" localSheetId="0">#REF!</definedName>
    <definedName name="이윤2">#REF!</definedName>
    <definedName name="이윤4" localSheetId="0">#REF!</definedName>
    <definedName name="이윤4">#REF!</definedName>
    <definedName name="이이" localSheetId="0">#REF!</definedName>
    <definedName name="이이">#REF!</definedName>
    <definedName name="이전화면">[329]!이전화면</definedName>
    <definedName name="이전화면1">[329]!이전화면1</definedName>
    <definedName name="이천순복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희성" localSheetId="0">#REF!</definedName>
    <definedName name="이희성">#REF!</definedName>
    <definedName name="이희성1" localSheetId="0">#REF!</definedName>
    <definedName name="이희성1">#REF!</definedName>
    <definedName name="이ㅏㄴ러">#REF!</definedName>
    <definedName name="이ㅏㅓㄴ">#REF!</definedName>
    <definedName name="인가번호">#REF!</definedName>
    <definedName name="인건">#REF!</definedName>
    <definedName name="인건비" localSheetId="0">#REF!</definedName>
    <definedName name="인건비">#REF!</definedName>
    <definedName name="인건비1">#REF!</definedName>
    <definedName name="인공" localSheetId="0">#REF!</definedName>
    <definedName name="인공">#REF!</definedName>
    <definedName name="인공산출" localSheetId="0">#REF!</definedName>
    <definedName name="인공산출">#REF!</definedName>
    <definedName name="인력품">#REF!</definedName>
    <definedName name="인상익" localSheetId="14">BlankMacro1</definedName>
    <definedName name="인상익" localSheetId="13">BlankMacro1</definedName>
    <definedName name="인상익" localSheetId="15">BlankMacro1</definedName>
    <definedName name="인상익" localSheetId="20">BlankMacro1</definedName>
    <definedName name="인상익" localSheetId="0">BlankMacro1</definedName>
    <definedName name="인상익">BlankMacro1</definedName>
    <definedName name="인쇄영역">#REF!</definedName>
    <definedName name="인쇄영역2">#REF!</definedName>
    <definedName name="인입">#REF!</definedName>
    <definedName name="인천지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터" localSheetId="0">#REF!</definedName>
    <definedName name="인터">#REF!</definedName>
    <definedName name="인테리어">#REF!</definedName>
    <definedName name="인허가">#REF!</definedName>
    <definedName name="일" hidden="1">#REF!</definedName>
    <definedName name="일B0.6" localSheetId="0">#REF!</definedName>
    <definedName name="일B0.6">#REF!</definedName>
    <definedName name="일B6" localSheetId="0">#REF!</definedName>
    <definedName name="일B6">#REF!</definedName>
    <definedName name="일관">#REF!</definedName>
    <definedName name="일대" localSheetId="0">#REF!</definedName>
    <definedName name="일대">#REF!</definedName>
    <definedName name="일대1">#REF!</definedName>
    <definedName name="일반관리비" localSheetId="0">#REF!</definedName>
    <definedName name="일반관리비">#REF!</definedName>
    <definedName name="一般管理費">'[18]#REF'!$E$22</definedName>
    <definedName name="일반관리비2" localSheetId="0">#REF!</definedName>
    <definedName name="일반관리비2">#REF!</definedName>
    <definedName name="일반관리비4" localSheetId="0">#REF!</definedName>
    <definedName name="일반관리비4">#REF!</definedName>
    <definedName name="일반통신설비">#REF!</definedName>
    <definedName name="일본" localSheetId="14">'관급단가(급속충전기)'!sfd</definedName>
    <definedName name="일본" localSheetId="13">관급자재!sfd</definedName>
    <definedName name="일본" localSheetId="15">별도공사비!sfd</definedName>
    <definedName name="일본" localSheetId="20">비교젼적서!sfd</definedName>
    <definedName name="일본" localSheetId="0">설계서!sfd</definedName>
    <definedName name="일본">[0]!sfd</definedName>
    <definedName name="일위" localSheetId="0">#REF!,#REF!</definedName>
    <definedName name="일위">#REF!,#REF!</definedName>
    <definedName name="일위_관로" localSheetId="0">#REF!</definedName>
    <definedName name="일위_관로">#REF!</definedName>
    <definedName name="일위_광" localSheetId="0">#REF!</definedName>
    <definedName name="일위_광">#REF!</definedName>
    <definedName name="일위_내역서" localSheetId="0">#REF!</definedName>
    <definedName name="일위_내역서">#REF!</definedName>
    <definedName name="일위_센터" localSheetId="0">#REF!</definedName>
    <definedName name="일위_센터">#REF!</definedName>
    <definedName name="일위_전기" localSheetId="0">#REF!</definedName>
    <definedName name="일위_전기">#REF!</definedName>
    <definedName name="일위_폴" localSheetId="0">#REF!</definedName>
    <definedName name="일위_폴">#REF!</definedName>
    <definedName name="일위_현장" localSheetId="0">#REF!</definedName>
    <definedName name="일위_현장">#REF!</definedName>
    <definedName name="일위1">#REF!</definedName>
    <definedName name="일위간재2">[350]일위대가!$L:$L</definedName>
    <definedName name="일위단가">#REF!</definedName>
    <definedName name="일위대가" localSheetId="0">#REF!</definedName>
    <definedName name="일위대가">#REF!</definedName>
    <definedName name="일위대가1" localSheetId="0">#REF!</definedName>
    <definedName name="일위대가1">#REF!</definedName>
    <definedName name="일위대가11">#REF!</definedName>
    <definedName name="일위대가2" localSheetId="0">#REF!</definedName>
    <definedName name="일위대가2">#REF!</definedName>
    <definedName name="일위대가4">#REF!</definedName>
    <definedName name="일위대가6호선참조">[351]일위대가!#REF!</definedName>
    <definedName name="일위대가코드">[352]일위대가!$A:$A</definedName>
    <definedName name="일위대가코드2">[350]일위대가!$A:$A</definedName>
    <definedName name="일위목록">[353]일위목록!$A$7:$J$32</definedName>
    <definedName name="일위산출">#REF!</definedName>
    <definedName name="일위산출1">#REF!</definedName>
    <definedName name="일위수량">#REF!</definedName>
    <definedName name="일위직재2">[350]일위대가!$J:$J</definedName>
    <definedName name="일위총괄">#REF!</definedName>
    <definedName name="일위호표" localSheetId="0">#REF!</definedName>
    <definedName name="일위호표">#REF!</definedName>
    <definedName name="일의01">[282]직노!#REF!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임" localSheetId="0">#REF!</definedName>
    <definedName name="임">#REF!</definedName>
    <definedName name="임ㄴ" localSheetId="14" hidden="1">{"'공사부문'!$A$6:$A$32"}</definedName>
    <definedName name="임ㄴ" localSheetId="13" hidden="1">{"'공사부문'!$A$6:$A$32"}</definedName>
    <definedName name="임ㄴ" localSheetId="15" hidden="1">{"'공사부문'!$A$6:$A$32"}</definedName>
    <definedName name="임ㄴ" localSheetId="20" hidden="1">{"'공사부문'!$A$6:$A$32"}</definedName>
    <definedName name="임ㄴ" hidden="1">{"'공사부문'!$A$6:$A$32"}</definedName>
    <definedName name="임시" localSheetId="0">#REF!</definedName>
    <definedName name="임시">#REF!</definedName>
    <definedName name="임시1" localSheetId="14" hidden="1">{#N/A,#N/A,FALSE,"전력간선"}</definedName>
    <definedName name="임시1" localSheetId="13" hidden="1">{#N/A,#N/A,FALSE,"전력간선"}</definedName>
    <definedName name="임시1" localSheetId="15" hidden="1">{#N/A,#N/A,FALSE,"전력간선"}</definedName>
    <definedName name="임시1" localSheetId="20" hidden="1">{#N/A,#N/A,FALSE,"전력간선"}</definedName>
    <definedName name="임시1" hidden="1">{#N/A,#N/A,FALSE,"전력간선"}</definedName>
    <definedName name="임시2" localSheetId="14" hidden="1">{#N/A,#N/A,FALSE,"전력간선"}</definedName>
    <definedName name="임시2" localSheetId="13" hidden="1">{#N/A,#N/A,FALSE,"전력간선"}</definedName>
    <definedName name="임시2" localSheetId="15" hidden="1">{#N/A,#N/A,FALSE,"전력간선"}</definedName>
    <definedName name="임시2" localSheetId="20" hidden="1">{#N/A,#N/A,FALSE,"전력간선"}</definedName>
    <definedName name="임시2" hidden="1">{#N/A,#N/A,FALSE,"전력간선"}</definedName>
    <definedName name="임시동력">#REF!</definedName>
    <definedName name="입력하세요">[354]제경비!#REF!</definedName>
    <definedName name="ㅈ" localSheetId="14" hidden="1">{#N/A,#N/A,FALSE,"명세표"}</definedName>
    <definedName name="ㅈ" localSheetId="13" hidden="1">{#N/A,#N/A,FALSE,"명세표"}</definedName>
    <definedName name="ㅈ" localSheetId="15" hidden="1">{#N/A,#N/A,FALSE,"명세표"}</definedName>
    <definedName name="ㅈ" localSheetId="20" hidden="1">{#N/A,#N/A,FALSE,"명세표"}</definedName>
    <definedName name="ㅈ" hidden="1">{#N/A,#N/A,FALSE,"명세표"}</definedName>
    <definedName name="ㅈㄱ" localSheetId="14">BLCH</definedName>
    <definedName name="ㅈㄱ" localSheetId="13">BLCH</definedName>
    <definedName name="ㅈㄱ" localSheetId="15">BLCH</definedName>
    <definedName name="ㅈㄱ" localSheetId="20">BLCH</definedName>
    <definedName name="ㅈㄱ">BLCH</definedName>
    <definedName name="ㅈㄱㄷㅅㅈㄷ">'[332]제-노임'!#REF!</definedName>
    <definedName name="ㅈㄱㄷ쇽ㄷㅈ">#REF!</definedName>
    <definedName name="ㅈㄱㅂ">[116]I一般比!#REF!</definedName>
    <definedName name="ㅈㄱㅈㄷ">#REF!</definedName>
    <definedName name="ㅈㄱㅎㅇㅎ">[222]단가표!$A$1:$P$27</definedName>
    <definedName name="ㅈㄳㄱㅈㅂ">[355]일위!#REF!</definedName>
    <definedName name="ㅈㄵ">[113]I一般比!#REF!</definedName>
    <definedName name="ㅈㄷㄱㅈㄷ">#REF!</definedName>
    <definedName name="ㅈㄷㅂㄱㅈㅂㄷㄱ">[356]직재!#REF!</definedName>
    <definedName name="ㅈㄷㅂㄹ" localSheetId="0">설계서!ㅈㄷㅂㄹ</definedName>
    <definedName name="ㅈㄷㅂㄹ">#N/A</definedName>
    <definedName name="ㅈㄷㅅㅈㅅ">[80]I一般比!#REF!</definedName>
    <definedName name="ㅈㄷㅈㄷ" localSheetId="0">#REF!</definedName>
    <definedName name="ㅈㄷㅈㄷ">#REF!</definedName>
    <definedName name="ㅈ됵ㄱㄱㄷㅈㄱㄷㄱ">[223]I一般比!#REF!</definedName>
    <definedName name="ㅈㅁㅅㄷㅈㄷㅂ">#REF!</definedName>
    <definedName name="ㅈㅂㄱ">#REF!</definedName>
    <definedName name="ㅈㅂㄱㄷㅅ">#REF!</definedName>
    <definedName name="ㅈㅂㄱㄷㅈㅂ">[225]I一般比!#REF!</definedName>
    <definedName name="ㅈㅂㄱㅂㅈ">[116]I一般比!#REF!</definedName>
    <definedName name="ㅈㅂㄷ" localSheetId="0">설계서!ㅈㅂㄷ</definedName>
    <definedName name="ㅈㅂㄷ">#N/A</definedName>
    <definedName name="ㅈㅂㄷㄹ" localSheetId="0">설계서!ㅈㅂㄷㄹ</definedName>
    <definedName name="ㅈㅂㄷㄹ">#N/A</definedName>
    <definedName name="ㅈㅂㄷㅂ">[172]I一般比!#REF!</definedName>
    <definedName name="ㅈㅂㅇㅈ" localSheetId="0">#REF!,#REF!</definedName>
    <definedName name="ㅈㅂㅇㅈ">#REF!,#REF!</definedName>
    <definedName name="ㅈㅅㅎㄷㄷ">[188]I一般比!#REF!</definedName>
    <definedName name="ㅈㅇㅈ">'[113]N賃率-職'!#REF!</definedName>
    <definedName name="ㅈㅈ">[61]내역서!#REF!</definedName>
    <definedName name="ㅈㅈㅈ">[56]내역서!#REF!</definedName>
    <definedName name="ㅈㅈㅈㅈ" localSheetId="14" hidden="1">{#N/A,#N/A,FALSE,"명세표"}</definedName>
    <definedName name="ㅈㅈㅈㅈ" localSheetId="13" hidden="1">{#N/A,#N/A,FALSE,"명세표"}</definedName>
    <definedName name="ㅈㅈㅈㅈ" localSheetId="15" hidden="1">{#N/A,#N/A,FALSE,"명세표"}</definedName>
    <definedName name="ㅈㅈㅈㅈ" localSheetId="20" hidden="1">{#N/A,#N/A,FALSE,"명세표"}</definedName>
    <definedName name="ㅈㅈㅈㅈ" hidden="1">{#N/A,#N/A,FALSE,"명세표"}</definedName>
    <definedName name="ㅈㅈㅈㅈㅈㅈ">[65]공사원가계산서!#REF!</definedName>
    <definedName name="자" localSheetId="14">BlankMacro1</definedName>
    <definedName name="자" localSheetId="13">BlankMacro1</definedName>
    <definedName name="자" localSheetId="15">BlankMacro1</definedName>
    <definedName name="자" localSheetId="20">BlankMacro1</definedName>
    <definedName name="자" localSheetId="0">BlankMacro1</definedName>
    <definedName name="자">BlankMacro1</definedName>
    <definedName name="자니">#REF!</definedName>
    <definedName name="자동제어1차공량산출" localSheetId="14">BlankMacro1</definedName>
    <definedName name="자동제어1차공량산출" localSheetId="13">BlankMacro1</definedName>
    <definedName name="자동제어1차공량산출" localSheetId="15">BlankMacro1</definedName>
    <definedName name="자동제어1차공량산출" localSheetId="20">BlankMacro1</definedName>
    <definedName name="자동제어1차공량산출" localSheetId="0">BlankMacro1</definedName>
    <definedName name="자동제어1차공량산출">BlankMacro1</definedName>
    <definedName name="자동화재탐지설비">#REF!</definedName>
    <definedName name="자료">[334]기초자료!$A$3:$X$80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리" localSheetId="0">#REF!</definedName>
    <definedName name="자리">#REF!</definedName>
    <definedName name="자미" localSheetId="14" hidden="1">{#N/A,#N/A,FALSE,"명세표"}</definedName>
    <definedName name="자미" localSheetId="13" hidden="1">{#N/A,#N/A,FALSE,"명세표"}</definedName>
    <definedName name="자미" localSheetId="15" hidden="1">{#N/A,#N/A,FALSE,"명세표"}</definedName>
    <definedName name="자미" localSheetId="20" hidden="1">{#N/A,#N/A,FALSE,"명세표"}</definedName>
    <definedName name="자미" hidden="1">{#N/A,#N/A,FALSE,"명세표"}</definedName>
    <definedName name="자재" localSheetId="0">#REF!</definedName>
    <definedName name="자재">#REF!</definedName>
    <definedName name="자재1">#REF!</definedName>
    <definedName name="자재단가" localSheetId="0">#REF!</definedName>
    <definedName name="자재단가">#REF!</definedName>
    <definedName name="자재단가표" localSheetId="0">#REF!</definedName>
    <definedName name="자재단가표">#REF!</definedName>
    <definedName name="자재비">[233]교통대책내역!#REF!</definedName>
    <definedName name="자재비.">[357]교통대책내역!#REF!</definedName>
    <definedName name="자재일위대가" localSheetId="0">#REF!</definedName>
    <definedName name="자재일위대가">#REF!</definedName>
    <definedName name="자탐">#REF!</definedName>
    <definedName name="자판기" localSheetId="14" hidden="1">{#N/A,#N/A,FALSE,"UNIT";#N/A,#N/A,FALSE,"UNIT";#N/A,#N/A,FALSE,"계정"}</definedName>
    <definedName name="자판기" localSheetId="13" hidden="1">{#N/A,#N/A,FALSE,"UNIT";#N/A,#N/A,FALSE,"UNIT";#N/A,#N/A,FALSE,"계정"}</definedName>
    <definedName name="자판기" localSheetId="15" hidden="1">{#N/A,#N/A,FALSE,"UNIT";#N/A,#N/A,FALSE,"UNIT";#N/A,#N/A,FALSE,"계정"}</definedName>
    <definedName name="자판기" localSheetId="20" hidden="1">{#N/A,#N/A,FALSE,"UNIT";#N/A,#N/A,FALSE,"UNIT";#N/A,#N/A,FALSE,"계정"}</definedName>
    <definedName name="자판기" hidden="1">{#N/A,#N/A,FALSE,"UNIT";#N/A,#N/A,FALSE,"UNIT";#N/A,#N/A,FALSE,"계정"}</definedName>
    <definedName name="작업" localSheetId="0">#REF!</definedName>
    <definedName name="작업">#REF!</definedName>
    <definedName name="작업집계표">#REF!</definedName>
    <definedName name="잔토Q135사석불량">[51]변수값!#REF!</definedName>
    <definedName name="잔토Q135사석실가동불량">[51]변수값!#REF!</definedName>
    <definedName name="잔토Q135토사불량">[51]변수값!#REF!</definedName>
    <definedName name="잔토Q135토사실가동불량">[51]변수값!#REF!</definedName>
    <definedName name="잔토Q45사석불량">[51]변수값!#REF!</definedName>
    <definedName name="잔토Q45사석실가동불량">[51]변수값!#REF!</definedName>
    <definedName name="잔토Q45토사불량">[51]변수값!#REF!</definedName>
    <definedName name="잔토Q45토사실가동불량">[51]변수값!#REF!</definedName>
    <definedName name="잔토Q90사석">[51]변수값!#REF!</definedName>
    <definedName name="잔토Q90사석불량">[51]변수값!#REF!</definedName>
    <definedName name="잔토Q90사석실가동">[51]변수값!#REF!</definedName>
    <definedName name="잔토Q90사석실가동불량">[51]변수값!#REF!</definedName>
    <definedName name="잔토Q90토사">[51]변수값!#REF!</definedName>
    <definedName name="잔토Q90토사불량">[51]변수값!#REF!</definedName>
    <definedName name="잔토Q90토사실가동">[51]변수값!#REF!</definedName>
    <definedName name="잔토Q90토사실가동불량">[51]변수값!#REF!</definedName>
    <definedName name="잔토Q인력사석불량">[51]변수값!#REF!</definedName>
    <definedName name="잔토Q인력사석실가동불량">[51]변수값!#REF!</definedName>
    <definedName name="잔토Q인력토사불량">[51]변수값!#REF!</definedName>
    <definedName name="잔토Q인력토사실가동불량">[51]변수값!#REF!</definedName>
    <definedName name="장노">#REF!</definedName>
    <definedName name="장비단가">#REF!</definedName>
    <definedName name="장재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노비" localSheetId="0">#REF!</definedName>
    <definedName name="재노비">#REF!</definedName>
    <definedName name="재료">'[18]#REF'!$AR$11:$AU$54</definedName>
    <definedName name="재료비" localSheetId="0">#REF!</definedName>
    <definedName name="재료비">#REF!</definedName>
    <definedName name="材料費">'[18]#REF'!$E$10</definedName>
    <definedName name="재료비_직노__x">#REF!</definedName>
    <definedName name="재료비1">[237]대총괄표!#REF!</definedName>
    <definedName name="재료비2" localSheetId="0">#REF!</definedName>
    <definedName name="재료비2">#REF!</definedName>
    <definedName name="재료비3" localSheetId="0">#REF!</definedName>
    <definedName name="재료비3">#REF!</definedName>
    <definedName name="재료비4" localSheetId="0">#REF!</definedName>
    <definedName name="재료비4">#REF!</definedName>
    <definedName name="재료비금액">#REF!</definedName>
    <definedName name="재료비단가">#REF!</definedName>
    <definedName name="재료비합계" localSheetId="0">#REF!</definedName>
    <definedName name="재료비합계">#REF!</definedName>
    <definedName name="재료집계2" localSheetId="0">#REF!</definedName>
    <definedName name="재료집계2">#REF!</definedName>
    <definedName name="재료집계3" localSheetId="0">#REF!</definedName>
    <definedName name="재료집계3">#REF!</definedName>
    <definedName name="재료집계호남" localSheetId="0">#REF!</definedName>
    <definedName name="재료집계호남">#REF!</definedName>
    <definedName name="재어ㅏ">#REF!</definedName>
    <definedName name="쟁료비">[358]건축내역!#REF!</definedName>
    <definedName name="저압">#REF!</definedName>
    <definedName name="저케" localSheetId="0">#REF!</definedName>
    <definedName name="저케">#REF!</definedName>
    <definedName name="적용">#REF!</definedName>
    <definedName name="적용거리">[208]을부담운반비!$D$2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도급액">#REF!</definedName>
    <definedName name="적용속도">[208]을부담운반비!$D$3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톤수">[208]을부담운반비!$D$1</definedName>
    <definedName name="적용호표">#REF!</definedName>
    <definedName name="전">'[86]인건-측정'!#REF!</definedName>
    <definedName name="전관방송공량">[207]총괄표!#REF!</definedName>
    <definedName name="전기">#REF!</definedName>
    <definedName name="전기공사1급">#REF!</definedName>
    <definedName name="전기공사2급">#REF!</definedName>
    <definedName name="전기내역서" localSheetId="0">#REF!</definedName>
    <definedName name="전기내역서">#REF!</definedName>
    <definedName name="전기변경1" localSheetId="14">BlankMacro1</definedName>
    <definedName name="전기변경1" localSheetId="13">BlankMacro1</definedName>
    <definedName name="전기변경1" localSheetId="15">BlankMacro1</definedName>
    <definedName name="전기변경1" localSheetId="20">BlankMacro1</definedName>
    <definedName name="전기변경1" localSheetId="0">BlankMacro1</definedName>
    <definedName name="전기변경1">BlankMacro1</definedName>
    <definedName name="전기변경3" localSheetId="14">BlankMacro1</definedName>
    <definedName name="전기변경3" localSheetId="13">BlankMacro1</definedName>
    <definedName name="전기변경3" localSheetId="15">BlankMacro1</definedName>
    <definedName name="전기변경3" localSheetId="20">BlankMacro1</definedName>
    <definedName name="전기변경3" localSheetId="0">BlankMacro1</definedName>
    <definedName name="전기변경3">BlankMacro1</definedName>
    <definedName name="전기산출">#REF!</definedName>
    <definedName name="전기집계">#REF!</definedName>
    <definedName name="전기집계표">#REF!</definedName>
    <definedName name="전등신설">#REF!</definedName>
    <definedName name="전력간선공사" localSheetId="14">'관급단가(급속충전기)'!전력간선공사</definedName>
    <definedName name="전력간선공사" localSheetId="13">관급자재!전력간선공사</definedName>
    <definedName name="전력간선공사" localSheetId="15">별도공사비!전력간선공사</definedName>
    <definedName name="전력간선공사" localSheetId="20">#N/A</definedName>
    <definedName name="전력간선공사" localSheetId="0">설계서!전력간선공사</definedName>
    <definedName name="전력간선공사">#N/A</definedName>
    <definedName name="전력비">#REF!</definedName>
    <definedName name="전선_관">[215]!전선_관</definedName>
    <definedName name="전선관부속품비">[353]요율!$B$2</definedName>
    <definedName name="전압강하가기">[215]!전압강하가기</definedName>
    <definedName name="전자조합">[359]내역서!#REF!</definedName>
    <definedName name="전체" localSheetId="0">#REF!</definedName>
    <definedName name="전체">#REF!</definedName>
    <definedName name="전체변경" localSheetId="0">#REF!</definedName>
    <definedName name="전체변경">#REF!</definedName>
    <definedName name="전체제조총괄표" localSheetId="14" hidden="1">{"'건축내역'!$A$1:$L$413"}</definedName>
    <definedName name="전체제조총괄표" localSheetId="13" hidden="1">{"'건축내역'!$A$1:$L$413"}</definedName>
    <definedName name="전체제조총괄표" localSheetId="15" hidden="1">{"'건축내역'!$A$1:$L$413"}</definedName>
    <definedName name="전체제조총괄표" localSheetId="20" hidden="1">{"'건축내역'!$A$1:$L$413"}</definedName>
    <definedName name="전체제조총괄표" hidden="1">{"'건축내역'!$A$1:$L$413"}</definedName>
    <definedName name="절삭" localSheetId="0">#REF!</definedName>
    <definedName name="절삭">#REF!</definedName>
    <definedName name="절삭2" localSheetId="0">#REF!</definedName>
    <definedName name="절삭2">#REF!</definedName>
    <definedName name="점멸기">#REF!</definedName>
    <definedName name="접지1종합계">[310]접지1종!$S$20</definedName>
    <definedName name="정모">[186]약품공급2!#REF!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빙기타입">#REF!</definedName>
    <definedName name="제수문" hidden="1">#REF!</definedName>
    <definedName name="제작비">#REF!</definedName>
    <definedName name="제조노임">'[360]N賃率-職'!#REF!</definedName>
    <definedName name="조" localSheetId="0">#REF!</definedName>
    <definedName name="조">#REF!</definedName>
    <definedName name="조건_입력">[361]!조건_입력</definedName>
    <definedName name="조달수수료" localSheetId="0">#REF!</definedName>
    <definedName name="조달수수료">#REF!</definedName>
    <definedName name="조명" localSheetId="0">#REF!</definedName>
    <definedName name="조명">#REF!</definedName>
    <definedName name="조명설계">#REF!</definedName>
    <definedName name="조명율">#REF!</definedName>
    <definedName name="조명율표">[362]조명율표!$B$4:$F$495</definedName>
    <definedName name="조묭">#REF!</definedName>
    <definedName name="조사9909" localSheetId="0">#REF!</definedName>
    <definedName name="조사9909">#REF!</definedName>
    <definedName name="조수야">#REF!</definedName>
    <definedName name="조수주">#REF!</definedName>
    <definedName name="조장" localSheetId="0">#REF!</definedName>
    <definedName name="조장">#REF!</definedName>
    <definedName name="조장야">#REF!</definedName>
    <definedName name="조장주">#REF!</definedName>
    <definedName name="조정">#REF!</definedName>
    <definedName name="조조조조" localSheetId="14">BlankMacro1</definedName>
    <definedName name="조조조조" localSheetId="13">BlankMacro1</definedName>
    <definedName name="조조조조" localSheetId="15">BlankMacro1</definedName>
    <definedName name="조조조조" localSheetId="20">BlankMacro1</definedName>
    <definedName name="조조조조" localSheetId="0">BlankMacro1</definedName>
    <definedName name="조조조조">BlankMacro1</definedName>
    <definedName name="조조조조좆" localSheetId="14">BlankMacro1</definedName>
    <definedName name="조조조조좆" localSheetId="13">BlankMacro1</definedName>
    <definedName name="조조조조좆" localSheetId="15">BlankMacro1</definedName>
    <definedName name="조조조조좆" localSheetId="20">BlankMacro1</definedName>
    <definedName name="조조조조좆" localSheetId="0">BlankMacro1</definedName>
    <definedName name="조조조조좆">BlankMacro1</definedName>
    <definedName name="조직현황1" localSheetId="14">BLCH</definedName>
    <definedName name="조직현황1" localSheetId="13">BLCH</definedName>
    <definedName name="조직현황1" localSheetId="15">BLCH</definedName>
    <definedName name="조직현황1" localSheetId="20">BLCH</definedName>
    <definedName name="조직현황1">BLCH</definedName>
    <definedName name="조합내역">[363]원가계산서!#REF!</definedName>
    <definedName name="조합표지">[363]원가계산서!#REF!</definedName>
    <definedName name="종합청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자재">#REF!</definedName>
    <definedName name="주자재1">#REF!</definedName>
    <definedName name="주호" localSheetId="14">[0]!ㄷㄹㅈ</definedName>
    <definedName name="주호" localSheetId="13">[0]!ㄷㄹㅈ</definedName>
    <definedName name="주호" localSheetId="15">[0]!ㄷㄹㅈ</definedName>
    <definedName name="주호" localSheetId="20">[0]!ㄷㄹㅈ</definedName>
    <definedName name="주호" localSheetId="0">설계서!ㄷㄹㅈ</definedName>
    <definedName name="주호">[0]!ㄷㄹㅈ</definedName>
    <definedName name="준공년월일">#REF!</definedName>
    <definedName name="준공일">#REF!</definedName>
    <definedName name="준호" localSheetId="14">[0]!SAF</definedName>
    <definedName name="준호" localSheetId="13">[0]!SAF</definedName>
    <definedName name="준호" localSheetId="15">[0]!SAF</definedName>
    <definedName name="준호" localSheetId="20">[0]!SAF</definedName>
    <definedName name="준호" localSheetId="0">설계서!SAF</definedName>
    <definedName name="준호">[0]!SAF</definedName>
    <definedName name="中甲">'[364]갑  지'!$B$16</definedName>
    <definedName name="중강당내역서">'[207]중강당 내역'!#REF!</definedName>
    <definedName name="중강딩공량">[365]내역서1!$G$40</definedName>
    <definedName name="중급" localSheetId="0">#REF!</definedName>
    <definedName name="중급">#REF!</definedName>
    <definedName name="중기운전기사">'[210]기계경비(시간당)'!$D$4</definedName>
    <definedName name="중량">#REF!</definedName>
    <definedName name="중량표">#REF!</definedName>
    <definedName name="중앙갑지">#REF!</definedName>
    <definedName name="중앙표지">#REF!</definedName>
    <definedName name="중유">'[196]단가 및 재료비'!$U$34</definedName>
    <definedName name="증감대비표" localSheetId="14">ErrorHandler_1</definedName>
    <definedName name="증감대비표" localSheetId="13">ErrorHandler_1</definedName>
    <definedName name="증감대비표" localSheetId="15">ErrorHandler_1</definedName>
    <definedName name="증감대비표" localSheetId="20">ErrorHandler_1</definedName>
    <definedName name="증감대비표" localSheetId="0">ErrorHandler_1</definedName>
    <definedName name="증감대비표">ErrorHandler_1</definedName>
    <definedName name="지">#REF!</definedName>
    <definedName name="지급이자산출내역" localSheetId="0">#REF!</definedName>
    <definedName name="지급이자산출내역">#REF!</definedName>
    <definedName name="지입">[366]재료!#REF!</definedName>
    <definedName name="지입수량">[352]일위대가!$M:$M</definedName>
    <definedName name="지입자재">[367]재료!#REF!</definedName>
    <definedName name="지장선로">#REF!</definedName>
    <definedName name="지하">#REF!</definedName>
    <definedName name="직1CO" localSheetId="0">#REF!</definedName>
    <definedName name="직1CO">#REF!</definedName>
    <definedName name="직교류형">#REF!</definedName>
    <definedName name="직노">[368]일위!#REF!</definedName>
    <definedName name="직매54P" localSheetId="14" hidden="1">{#N/A,#N/A,TRUE,"토적및재료집계";#N/A,#N/A,TRUE,"토적및재료집계";#N/A,#N/A,TRUE,"단위량"}</definedName>
    <definedName name="직매54P" localSheetId="13" hidden="1">{#N/A,#N/A,TRUE,"토적및재료집계";#N/A,#N/A,TRUE,"토적및재료집계";#N/A,#N/A,TRUE,"단위량"}</definedName>
    <definedName name="직매54P" localSheetId="15" hidden="1">{#N/A,#N/A,TRUE,"토적및재료집계";#N/A,#N/A,TRUE,"토적및재료집계";#N/A,#N/A,TRUE,"단위량"}</definedName>
    <definedName name="직매54P" localSheetId="20" hidden="1">{#N/A,#N/A,TRUE,"토적및재료집계";#N/A,#N/A,TRUE,"토적및재료집계";#N/A,#N/A,TRUE,"단위량"}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경비">#REF!</definedName>
    <definedName name="직접노무비" localSheetId="0">#REF!</definedName>
    <definedName name="직접노무비">#REF!</definedName>
    <definedName name="直接人件費">'[18]#REF'!$E$11</definedName>
    <definedName name="직접재료비">#REF!</definedName>
    <definedName name="직종" localSheetId="0">#REF!</definedName>
    <definedName name="직종">#REF!</definedName>
    <definedName name="진국" localSheetId="14">[0]!NNF</definedName>
    <definedName name="진국" localSheetId="13">[0]!NNF</definedName>
    <definedName name="진국" localSheetId="15">[0]!NNF</definedName>
    <definedName name="진국" localSheetId="20">[0]!NNF</definedName>
    <definedName name="진국" localSheetId="0">설계서!NNF</definedName>
    <definedName name="진국">[0]!NNF</definedName>
    <definedName name="진동로울러자주식4.4경비">[196]중기사용료산출근거!#REF!</definedName>
    <definedName name="진동로울러자주식4.4노무비">[196]중기사용료산출근거!#REF!</definedName>
    <definedName name="진동로울러자주식4.4재료비">[196]중기사용료산출근거!#REF!</definedName>
    <definedName name="진석">#REF!,#REF!</definedName>
    <definedName name="집" localSheetId="0">#REF!</definedName>
    <definedName name="집">#REF!</definedName>
    <definedName name="집계">'[39]#REF'!#REF!</definedName>
    <definedName name="집계표" localSheetId="14" hidden="1">{#N/A,#N/A,FALSE,"전력간선"}</definedName>
    <definedName name="집계표" localSheetId="13" hidden="1">{#N/A,#N/A,FALSE,"전력간선"}</definedName>
    <definedName name="집계표" localSheetId="15" hidden="1">{#N/A,#N/A,FALSE,"전력간선"}</definedName>
    <definedName name="집계표" localSheetId="20" hidden="1">{#N/A,#N/A,FALSE,"전력간선"}</definedName>
    <definedName name="집계표" hidden="1">{#N/A,#N/A,FALSE,"전력간선"}</definedName>
    <definedName name="짜장">#REF!</definedName>
    <definedName name="짝당중">#REF!</definedName>
    <definedName name="짱">[369]내역서!#REF!</definedName>
    <definedName name="ㅊ1555" localSheetId="0">#REF!</definedName>
    <definedName name="ㅊ1555">[281]일위대가!#REF!</definedName>
    <definedName name="ㅊ2409">[370]내역!#REF!</definedName>
    <definedName name="ㅊㅊ">'[371]48전력선로일위'!$A:$M</definedName>
    <definedName name="ㅊㅌㅍㅋㄹㅇㅎㄴ">[99]I一般比!#REF!</definedName>
    <definedName name="ㅊㅌ풑ㅊ">'[262]설직재-1'!#REF!</definedName>
    <definedName name="ㅊㅌ픁">'[372]N賃率-職'!#REF!</definedName>
    <definedName name="ㅊ튶ㅇㄹㄴ">[373]I一般比!#REF!</definedName>
    <definedName name="ㅊㅍㅊㅌㅋㅋㅍㅊ">'[231]N賃率-職'!#REF!</definedName>
    <definedName name="ㅊㅍㅌㅋㅊㅍ">'[228]N賃率-職'!#REF!</definedName>
    <definedName name="ㅊㅍ톺ㄹㄴㅇ">'[374]설직재-1'!#REF!</definedName>
    <definedName name="ㅊ퓿ㅌ">#REF!</definedName>
    <definedName name="차" localSheetId="14">BlankMacro1</definedName>
    <definedName name="차" localSheetId="13">BlankMacro1</definedName>
    <definedName name="차" localSheetId="15">BlankMacro1</definedName>
    <definedName name="차" localSheetId="20">BlankMacro1</definedName>
    <definedName name="차" localSheetId="0">BlankMacro1</definedName>
    <definedName name="차">BlankMacro1</definedName>
    <definedName name="차량" localSheetId="14" hidden="1">{#N/A,#N/A,FALSE,"UNIT";#N/A,#N/A,FALSE,"UNIT";#N/A,#N/A,FALSE,"계정"}</definedName>
    <definedName name="차량" localSheetId="13" hidden="1">{#N/A,#N/A,FALSE,"UNIT";#N/A,#N/A,FALSE,"UNIT";#N/A,#N/A,FALSE,"계정"}</definedName>
    <definedName name="차량" localSheetId="15" hidden="1">{#N/A,#N/A,FALSE,"UNIT";#N/A,#N/A,FALSE,"UNIT";#N/A,#N/A,FALSE,"계정"}</definedName>
    <definedName name="차량" localSheetId="20" hidden="1">{#N/A,#N/A,FALSE,"UNIT";#N/A,#N/A,FALSE,"UNIT";#N/A,#N/A,FALSE,"계정"}</definedName>
    <definedName name="차량" hidden="1">{#N/A,#N/A,FALSE,"UNIT";#N/A,#N/A,FALSE,"UNIT";#N/A,#N/A,FALSE,"계정"}</definedName>
    <definedName name="차량SVC" localSheetId="14" hidden="1">{#N/A,#N/A,FALSE,"UNIT";#N/A,#N/A,FALSE,"UNIT";#N/A,#N/A,FALSE,"계정"}</definedName>
    <definedName name="차량SVC" localSheetId="13" hidden="1">{#N/A,#N/A,FALSE,"UNIT";#N/A,#N/A,FALSE,"UNIT";#N/A,#N/A,FALSE,"계정"}</definedName>
    <definedName name="차량SVC" localSheetId="15" hidden="1">{#N/A,#N/A,FALSE,"UNIT";#N/A,#N/A,FALSE,"UNIT";#N/A,#N/A,FALSE,"계정"}</definedName>
    <definedName name="차량SVC" localSheetId="20" hidden="1">{#N/A,#N/A,FALSE,"UNIT";#N/A,#N/A,FALSE,"UNIT";#N/A,#N/A,FALSE,"계정"}</definedName>
    <definedName name="차량SVC" hidden="1">{#N/A,#N/A,FALSE,"UNIT";#N/A,#N/A,FALSE,"UNIT";#N/A,#N/A,FALSE,"계정"}</definedName>
    <definedName name="차량가격">[208]을부담운반비!$D$4</definedName>
    <definedName name="차분" localSheetId="0">#REF!</definedName>
    <definedName name="차분">#REF!</definedName>
    <definedName name="차커ㅑㅐㅁ">#REF!</definedName>
    <definedName name="착공기한">#REF!</definedName>
    <definedName name="착공년월일">#REF!</definedName>
    <definedName name="착공일">#REF!</definedName>
    <definedName name="착암공">'[210]기계경비(시간당)'!$D$12</definedName>
    <definedName name="창공">#REF!</definedName>
    <definedName name="철10" localSheetId="0">#REF!</definedName>
    <definedName name="철10">#REF!</definedName>
    <definedName name="철13" localSheetId="0">#REF!</definedName>
    <definedName name="철13">#REF!</definedName>
    <definedName name="철16" localSheetId="0">#REF!</definedName>
    <definedName name="철16">#REF!</definedName>
    <definedName name="철19" localSheetId="0">#REF!</definedName>
    <definedName name="철19">#REF!</definedName>
    <definedName name="철22" localSheetId="0">#REF!</definedName>
    <definedName name="철22">#REF!</definedName>
    <definedName name="철25" localSheetId="0">#REF!</definedName>
    <definedName name="철25">#REF!</definedName>
    <definedName name="철29" localSheetId="0">#REF!</definedName>
    <definedName name="철29">#REF!</definedName>
    <definedName name="철32" localSheetId="0">#REF!</definedName>
    <definedName name="철32">#REF!</definedName>
    <definedName name="철거자재">[375]자재단가!#REF!</definedName>
    <definedName name="철계" localSheetId="0">#REF!</definedName>
    <definedName name="철계">#REF!</definedName>
    <definedName name="철골">#REF!</definedName>
    <definedName name="철골야">#REF!</definedName>
    <definedName name="철골주">#REF!</definedName>
    <definedName name="철골협의" localSheetId="14" hidden="1">{#N/A,#N/A,FALSE,"현장 NCR 분석";#N/A,#N/A,FALSE,"현장품질감사";#N/A,#N/A,FALSE,"현장품질감사"}</definedName>
    <definedName name="철골협의" localSheetId="13" hidden="1">{#N/A,#N/A,FALSE,"현장 NCR 분석";#N/A,#N/A,FALSE,"현장품질감사";#N/A,#N/A,FALSE,"현장품질감사"}</definedName>
    <definedName name="철골협의" localSheetId="15" hidden="1">{#N/A,#N/A,FALSE,"현장 NCR 분석";#N/A,#N/A,FALSE,"현장품질감사";#N/A,#N/A,FALSE,"현장품질감사"}</definedName>
    <definedName name="철골협의" localSheetId="20" hidden="1">{#N/A,#N/A,FALSE,"현장 NCR 분석";#N/A,#N/A,FALSE,"현장품질감사";#N/A,#N/A,FALSE,"현장품질감사"}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 localSheetId="0">#REF!</definedName>
    <definedName name="철공">#REF!</definedName>
    <definedName name="철관" localSheetId="0">#REF!</definedName>
    <definedName name="철관">#REF!</definedName>
    <definedName name="철근공">#REF!</definedName>
    <definedName name="철근야">#REF!</definedName>
    <definedName name="철근주">#REF!</definedName>
    <definedName name="철노">#REF!</definedName>
    <definedName name="철선">'[196]단가 및 재료비'!$S$172</definedName>
    <definedName name="철인">#REF!</definedName>
    <definedName name="철자">#REF!</definedName>
    <definedName name="철재">#REF!</definedName>
    <definedName name="철주신설공구손료">#REF!</definedName>
    <definedName name="철주신설공비">#REF!</definedName>
    <definedName name="철주신설재료비">#REF!</definedName>
    <definedName name="청">[66]!Macro14</definedName>
    <definedName name="청마총괄">[376]직노!#REF!</definedName>
    <definedName name="초기화면">[329]!초기화면</definedName>
    <definedName name="총_원_가">[377]손익분석!#REF!</definedName>
    <definedName name="총계">#REF!</definedName>
    <definedName name="총공사비">#REF!</definedName>
    <definedName name="총공사원가">#REF!</definedName>
    <definedName name="총괄" localSheetId="14" hidden="1">{#N/A,#N/A,FALSE,"전력간선"}</definedName>
    <definedName name="총괄" localSheetId="13" hidden="1">{#N/A,#N/A,FALSE,"전력간선"}</definedName>
    <definedName name="총괄" localSheetId="15" hidden="1">{#N/A,#N/A,FALSE,"전력간선"}</definedName>
    <definedName name="총괄" localSheetId="20" hidden="1">{#N/A,#N/A,FALSE,"전력간선"}</definedName>
    <definedName name="총괄" localSheetId="0" hidden="1">{#N/A,#N/A,FALSE,"전력간선"}</definedName>
    <definedName name="총괄" hidden="1">{#N/A,#N/A,FALSE,"전력간선"}</definedName>
    <definedName name="총괄12">'[378]20관리비율'!$A$1:$D$25</definedName>
    <definedName name="총괄표" localSheetId="0">#REF!</definedName>
    <definedName name="총괄표">#REF!</definedName>
    <definedName name="총원가" localSheetId="0">#REF!</definedName>
    <definedName name="총원가">#REF!</definedName>
    <definedName name="總原價">'[18]#REF'!$E$24</definedName>
    <definedName name="총원가2" localSheetId="0">#REF!</definedName>
    <definedName name="총원가2">#REF!</definedName>
    <definedName name="총집계">'[18]#REF'!$A$1:$G$21</definedName>
    <definedName name="총표">'[80]N賃率-職'!#REF!</definedName>
    <definedName name="총합계">#REF!</definedName>
    <definedName name="최한후">#REF!</definedName>
    <definedName name="추노">#REF!</definedName>
    <definedName name="추재">#REF!</definedName>
    <definedName name="출">'[18]#REF'!#REF!</definedName>
    <definedName name="충산대" localSheetId="14">'관급단가(급속충전기)'!VGF</definedName>
    <definedName name="충산대" localSheetId="13">관급자재!VGF</definedName>
    <definedName name="충산대" localSheetId="15">별도공사비!VGF</definedName>
    <definedName name="충산대" localSheetId="20">비교젼적서!VGF</definedName>
    <definedName name="충산대" localSheetId="0">설계서!VGF</definedName>
    <definedName name="충산대">[0]!VGF</definedName>
    <definedName name="츄ㅜㅌㅍ추">'[379]20관리비율'!$A$1:$D$25</definedName>
    <definedName name="츞">#REF!</definedName>
    <definedName name="츠ㅜㄹㅊ">[229]I一般比!#REF!</definedName>
    <definedName name="측구" localSheetId="0">#REF!</definedName>
    <definedName name="측구">#REF!</definedName>
    <definedName name="측구1">'[18]#REF'!$1:$1048576</definedName>
    <definedName name="측구2">[18]기본일위!$1:$1048576</definedName>
    <definedName name="치즐">'[196]단가 및 재료비'!$U$39</definedName>
    <definedName name="ㅋ" localSheetId="14" hidden="1">{#N/A,#N/A,TRUE,"토적및재료집계";#N/A,#N/A,TRUE,"토적및재료집계";#N/A,#N/A,TRUE,"단위량"}</definedName>
    <definedName name="ㅋ" localSheetId="13" hidden="1">{#N/A,#N/A,TRUE,"토적및재료집계";#N/A,#N/A,TRUE,"토적및재료집계";#N/A,#N/A,TRUE,"단위량"}</definedName>
    <definedName name="ㅋ" localSheetId="15" hidden="1">{#N/A,#N/A,TRUE,"토적및재료집계";#N/A,#N/A,TRUE,"토적및재료집계";#N/A,#N/A,TRUE,"단위량"}</definedName>
    <definedName name="ㅋ" localSheetId="20" hidden="1">{#N/A,#N/A,TRUE,"토적및재료집계";#N/A,#N/A,TRUE,"토적및재료집계";#N/A,#N/A,TRUE,"단위량"}</definedName>
    <definedName name="ㅋ" localSheetId="0" hidden="1">{#N/A,#N/A,TRUE,"토적및재료집계";#N/A,#N/A,TRUE,"토적및재료집계";#N/A,#N/A,TRUE,"단위량"}</definedName>
    <definedName name="ㅋ" hidden="1">{#N/A,#N/A,TRUE,"토적및재료집계";#N/A,#N/A,TRUE,"토적및재료집계";#N/A,#N/A,TRUE,"단위량"}</definedName>
    <definedName name="ㅋ1" localSheetId="0">#REF!</definedName>
    <definedName name="ㅋ1">#REF!</definedName>
    <definedName name="ㅋㄴㄴ" localSheetId="0">#REF!,#REF!,#REF!</definedName>
    <definedName name="ㅋㄴㄴ">#REF!,#REF!,#REF!</definedName>
    <definedName name="ㅋㅁ" localSheetId="14" hidden="1">{#N/A,#N/A,FALSE,"명세표"}</definedName>
    <definedName name="ㅋㅁ" localSheetId="13" hidden="1">{#N/A,#N/A,FALSE,"명세표"}</definedName>
    <definedName name="ㅋㅁ" localSheetId="15" hidden="1">{#N/A,#N/A,FALSE,"명세표"}</definedName>
    <definedName name="ㅋㅁ" localSheetId="20" hidden="1">{#N/A,#N/A,FALSE,"명세표"}</definedName>
    <definedName name="ㅋㅁ" hidden="1">{#N/A,#N/A,FALSE,"명세표"}</definedName>
    <definedName name="ㅋㅊㅍㅁㅇㄴ">'[372]N賃率-職'!#REF!</definedName>
    <definedName name="ㅋㅋ" localSheetId="14">BlankMacro1</definedName>
    <definedName name="ㅋㅋ" localSheetId="13">BlankMacro1</definedName>
    <definedName name="ㅋㅋ" localSheetId="15">BlankMacro1</definedName>
    <definedName name="ㅋㅋ" localSheetId="20">BlankMacro1</definedName>
    <definedName name="ㅋㅋ">BlankMacro1</definedName>
    <definedName name="ㅋㅋㅋ" hidden="1">[2]수문보고!#REF!</definedName>
    <definedName name="ㅋㅌㅇ" localSheetId="14">[0]!xcf</definedName>
    <definedName name="ㅋㅌㅇ" localSheetId="13">[0]!xcf</definedName>
    <definedName name="ㅋㅌㅇ" localSheetId="15">[0]!xcf</definedName>
    <definedName name="ㅋㅌㅇ" localSheetId="20">[0]!xcf</definedName>
    <definedName name="ㅋㅌㅇ" localSheetId="0">설계서!xcf</definedName>
    <definedName name="ㅋㅌㅇ">[0]!xcf</definedName>
    <definedName name="ㅋㅌㅊ" localSheetId="14">'관급단가(급속충전기)'!ㅋㅌㅊ</definedName>
    <definedName name="ㅋㅌㅊ" localSheetId="13">관급자재!ㅋㅌㅊ</definedName>
    <definedName name="ㅋㅌㅊ" localSheetId="15">별도공사비!ㅋㅌㅊ</definedName>
    <definedName name="ㅋㅌㅊ" localSheetId="20">#N/A</definedName>
    <definedName name="ㅋㅌㅊ" localSheetId="0">설계서!ㅋㅌㅊ</definedName>
    <definedName name="ㅋㅌㅊ">#N/A</definedName>
    <definedName name="ㅋㅌㅌ" localSheetId="14">[0]!SSX</definedName>
    <definedName name="ㅋㅌㅌ" localSheetId="13">[0]!SSX</definedName>
    <definedName name="ㅋㅌㅌ" localSheetId="15">[0]!SSX</definedName>
    <definedName name="ㅋㅌㅌ" localSheetId="20">[0]!SSX</definedName>
    <definedName name="ㅋㅌㅌ" localSheetId="0">설계서!SSX</definedName>
    <definedName name="ㅋㅌㅌ">[0]!SSX</definedName>
    <definedName name="ㅋㅌㅍ">'[82]N賃率-職'!#REF!</definedName>
    <definedName name="ㅋ티ㅓ하ㅣ">#REF!</definedName>
    <definedName name="카ㅓ치">#REF!</definedName>
    <definedName name="캇타간재">'[210]기계경비(시간당)'!$H$92</definedName>
    <definedName name="캇타노무">'[210]기계경비(시간당)'!$H$88</definedName>
    <definedName name="캇타손료">'[210]기계경비(시간당)'!$H$87</definedName>
    <definedName name="케이블_1">[57]단가!#REF!</definedName>
    <definedName name="케이블간지" localSheetId="14" hidden="1">{#N/A,#N/A,TRUE,"토적및재료집계";#N/A,#N/A,TRUE,"토적및재료집계";#N/A,#N/A,TRUE,"단위량"}</definedName>
    <definedName name="케이블간지" localSheetId="13" hidden="1">{#N/A,#N/A,TRUE,"토적및재료집계";#N/A,#N/A,TRUE,"토적및재료집계";#N/A,#N/A,TRUE,"단위량"}</definedName>
    <definedName name="케이블간지" localSheetId="15" hidden="1">{#N/A,#N/A,TRUE,"토적및재료집계";#N/A,#N/A,TRUE,"토적및재료집계";#N/A,#N/A,TRUE,"단위량"}</definedName>
    <definedName name="케이블간지" localSheetId="20" hidden="1">{#N/A,#N/A,TRUE,"토적및재료집계";#N/A,#N/A,TRUE,"토적및재료집계";#N/A,#N/A,TRUE,"단위량"}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드">[380]공정코드!$A:$D</definedName>
    <definedName name="콘100" localSheetId="0">#REF!</definedName>
    <definedName name="콘100">#REF!</definedName>
    <definedName name="콘160" localSheetId="0">#REF!</definedName>
    <definedName name="콘160">#REF!</definedName>
    <definedName name="콘180" localSheetId="0">#REF!</definedName>
    <definedName name="콘180">#REF!</definedName>
    <definedName name="콘210" localSheetId="0">#REF!</definedName>
    <definedName name="콘210">#REF!</definedName>
    <definedName name="콘240" localSheetId="0">#REF!</definedName>
    <definedName name="콘240">#REF!</definedName>
    <definedName name="콘270" localSheetId="0">#REF!</definedName>
    <definedName name="콘270">#REF!</definedName>
    <definedName name="콘관" localSheetId="0">#REF!</definedName>
    <definedName name="콘관">#REF!</definedName>
    <definedName name="콘주철거공구손료">#REF!</definedName>
    <definedName name="콘주철거공비">#REF!</definedName>
    <definedName name="콘주철거합계">#REF!</definedName>
    <definedName name="콘크" localSheetId="0">#REF!</definedName>
    <definedName name="콘크">#REF!</definedName>
    <definedName name="콘크리트공">#REF!</definedName>
    <definedName name="콘크리트캇타320경비">[196]중기사용료산출근거!$G$245</definedName>
    <definedName name="콘크리트캇타320노무비">[196]중기사용료산출근거!$G$249</definedName>
    <definedName name="콘크리트캇타320재료비">[196]중기사용료산출근거!$G$253</definedName>
    <definedName name="콘크야">#REF!</definedName>
    <definedName name="콘크주">#REF!</definedName>
    <definedName name="ㅌ">#REF!</definedName>
    <definedName name="ㅌㄴㅋㄹ">[116]I一般比!#REF!</definedName>
    <definedName name="ㅌ노">[381]I一般比!#REF!</definedName>
    <definedName name="ㅌㅊㅋㅍㅊ">'[49]N賃率-職'!#REF!</definedName>
    <definedName name="ㅌㅊㅍ" localSheetId="0">설계서!ㅌㅊㅍ</definedName>
    <definedName name="ㅌㅊㅍ">#N/A</definedName>
    <definedName name="ㅌㅊ푸ㅠ">#REF!</definedName>
    <definedName name="ㅌ처포">#REF!</definedName>
    <definedName name="ㅌ처ㅜㅎㄹ">'[244]20관리비율'!$A$1:$D$25</definedName>
    <definedName name="ㅌ츝ㅋㄹ">[382]J直材4!$F$5:$G$5</definedName>
    <definedName name="ㅌㅋㅊㅍㅌㅋ">[383]직재!#REF!</definedName>
    <definedName name="ㅌㅌㅌ" localSheetId="14">BLCH</definedName>
    <definedName name="ㅌㅌㅌ" localSheetId="13">BLCH</definedName>
    <definedName name="ㅌㅌㅌ" localSheetId="15">BLCH</definedName>
    <definedName name="ㅌㅌㅌ" localSheetId="20">BLCH</definedName>
    <definedName name="ㅌㅌㅌ">BLCH</definedName>
    <definedName name="ㅌㅌㅌㅌㅌ" localSheetId="14">BlankMacro1</definedName>
    <definedName name="ㅌㅌㅌㅌㅌ" localSheetId="13">BlankMacro1</definedName>
    <definedName name="ㅌㅌㅌㅌㅌ" localSheetId="15">BlankMacro1</definedName>
    <definedName name="ㅌㅌㅌㅌㅌ" localSheetId="20">BlankMacro1</definedName>
    <definedName name="ㅌㅌㅌㅌㅌ">BlankMacro1</definedName>
    <definedName name="ㅌㅍㅁㄴㅋ" hidden="1">'[263]N賃率-職'!$I$5:$I$30</definedName>
    <definedName name="타견적" hidden="1">[336]수량산출!$A$1:$A$8282</definedName>
    <definedName name="타이틀">[384]공사비!$M:$M</definedName>
    <definedName name="타ㅐㅁㄴ">#REF!</definedName>
    <definedName name="택코" localSheetId="0">#REF!</definedName>
    <definedName name="택코">#REF!</definedName>
    <definedName name="터파기">#REF!</definedName>
    <definedName name="터파기계산">[215]!터파기계산</definedName>
    <definedName name="터파기기계0.4경비">#REF!</definedName>
    <definedName name="터파기기계0.4노무비">#REF!</definedName>
    <definedName name="터파기기계0.4재료비">#REF!</definedName>
    <definedName name="테블">#REF!</definedName>
    <definedName name="테이블">#REF!</definedName>
    <definedName name="테이블1">#REF!</definedName>
    <definedName name="테이블2">#REF!</definedName>
    <definedName name="템플리트모듈1" localSheetId="14">BlankMacro1</definedName>
    <definedName name="템플리트모듈1" localSheetId="13">BlankMacro1</definedName>
    <definedName name="템플리트모듈1" localSheetId="15">BlankMacro1</definedName>
    <definedName name="템플리트모듈1" localSheetId="20">BlankMacro1</definedName>
    <definedName name="템플리트모듈1" localSheetId="0">BlankMacro1</definedName>
    <definedName name="템플리트모듈1">BlankMacro1</definedName>
    <definedName name="템플리트모듈2" localSheetId="14">BlankMacro1</definedName>
    <definedName name="템플리트모듈2" localSheetId="13">BlankMacro1</definedName>
    <definedName name="템플리트모듈2" localSheetId="15">BlankMacro1</definedName>
    <definedName name="템플리트모듈2" localSheetId="20">BlankMacro1</definedName>
    <definedName name="템플리트모듈2" localSheetId="0">BlankMacro1</definedName>
    <definedName name="템플리트모듈2">BlankMacro1</definedName>
    <definedName name="템플리트모듈3" localSheetId="14">BlankMacro1</definedName>
    <definedName name="템플리트모듈3" localSheetId="13">BlankMacro1</definedName>
    <definedName name="템플리트모듈3" localSheetId="15">BlankMacro1</definedName>
    <definedName name="템플리트모듈3" localSheetId="20">BlankMacro1</definedName>
    <definedName name="템플리트모듈3" localSheetId="0">BlankMacro1</definedName>
    <definedName name="템플리트모듈3">BlankMacro1</definedName>
    <definedName name="템플리트모듈4" localSheetId="14">BlankMacro1</definedName>
    <definedName name="템플리트모듈4" localSheetId="13">BlankMacro1</definedName>
    <definedName name="템플리트모듈4" localSheetId="15">BlankMacro1</definedName>
    <definedName name="템플리트모듈4" localSheetId="20">BlankMacro1</definedName>
    <definedName name="템플리트모듈4" localSheetId="0">BlankMacro1</definedName>
    <definedName name="템플리트모듈4">BlankMacro1</definedName>
    <definedName name="템플리트모듈5" localSheetId="14">BlankMacro1</definedName>
    <definedName name="템플리트모듈5" localSheetId="13">BlankMacro1</definedName>
    <definedName name="템플리트모듈5" localSheetId="15">BlankMacro1</definedName>
    <definedName name="템플리트모듈5" localSheetId="20">BlankMacro1</definedName>
    <definedName name="템플리트모듈5" localSheetId="0">BlankMacro1</definedName>
    <definedName name="템플리트모듈5">BlankMacro1</definedName>
    <definedName name="템플리트모듈6" localSheetId="14">BlankMacro1</definedName>
    <definedName name="템플리트모듈6" localSheetId="13">BlankMacro1</definedName>
    <definedName name="템플리트모듈6" localSheetId="15">BlankMacro1</definedName>
    <definedName name="템플리트모듈6" localSheetId="20">BlankMacro1</definedName>
    <definedName name="템플리트모듈6" localSheetId="0">BlankMacro1</definedName>
    <definedName name="템플리트모듈6">BlankMacro1</definedName>
    <definedName name="토노">#REF!</definedName>
    <definedName name="토목">#REF!</definedName>
    <definedName name="토목공사">#REF!</definedName>
    <definedName name="토목공사1">#REF!</definedName>
    <definedName name="토목내역">#REF!</definedName>
    <definedName name="토재">#REF!</definedName>
    <definedName name="토적1">[18]기본일위!$1:$1048576</definedName>
    <definedName name="토적집계" localSheetId="0">#REF!</definedName>
    <definedName name="토적집계">#REF!</definedName>
    <definedName name="토적표1">[18]기본일위!$1:$1048576</definedName>
    <definedName name="톭">[190]I一般比!#REF!</definedName>
    <definedName name="통내">[295]노무비!$B$8</definedName>
    <definedName name="통설">[295]노무비!$B$10</definedName>
    <definedName name="통신" localSheetId="14">BlankMacro1</definedName>
    <definedName name="통신" localSheetId="13">BlankMacro1</definedName>
    <definedName name="통신" localSheetId="15">BlankMacro1</definedName>
    <definedName name="통신" localSheetId="20">BlankMacro1</definedName>
    <definedName name="통신">BlankMacro1</definedName>
    <definedName name="통신관련산업기사">[385]시중노임단가!$B$12</definedName>
    <definedName name="통신설비공">[385]시중노임단가!$B$14</definedName>
    <definedName name="통신자재" localSheetId="14">'관급단가(급속충전기)'!통신자재</definedName>
    <definedName name="통신자재" localSheetId="13">관급자재!통신자재</definedName>
    <definedName name="통신자재" localSheetId="15">별도공사비!통신자재</definedName>
    <definedName name="통신자재" localSheetId="20">#N/A</definedName>
    <definedName name="통신자재" localSheetId="0">설계서!통신자재</definedName>
    <definedName name="통신자재">#N/A</definedName>
    <definedName name="통신집계" localSheetId="14">BlankMacro1</definedName>
    <definedName name="통신집계" localSheetId="13">BlankMacro1</definedName>
    <definedName name="통신집계" localSheetId="15">BlankMacro1</definedName>
    <definedName name="통신집계" localSheetId="20">BlankMacro1</definedName>
    <definedName name="통신집계">BlankMacro1</definedName>
    <definedName name="통영수량" localSheetId="0">#REF!</definedName>
    <definedName name="통영수량">#REF!</definedName>
    <definedName name="통케">83279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톻ㄹㅇㄴㄹㄶ">[288]일위!#REF!</definedName>
    <definedName name="퇴직" localSheetId="0">#REF!</definedName>
    <definedName name="퇴직">#REF!</definedName>
    <definedName name="투간접노무비" localSheetId="0">#REF!</definedName>
    <definedName name="투간접노무비">#REF!</definedName>
    <definedName name="투경비" localSheetId="0">#REF!</definedName>
    <definedName name="투경비">#REF!</definedName>
    <definedName name="투고용보험료" localSheetId="0">#REF!</definedName>
    <definedName name="투고용보험료">#REF!</definedName>
    <definedName name="투공급가액" localSheetId="0">#REF!</definedName>
    <definedName name="투공급가액">#REF!</definedName>
    <definedName name="투공사원가" localSheetId="0">#REF!</definedName>
    <definedName name="투공사원가">#REF!</definedName>
    <definedName name="투기타경비" localSheetId="0">#REF!</definedName>
    <definedName name="투기타경비">#REF!</definedName>
    <definedName name="투노무비" localSheetId="0">#REF!</definedName>
    <definedName name="투노무비">#REF!</definedName>
    <definedName name="투도급액" localSheetId="0">#REF!</definedName>
    <definedName name="투도급액">#REF!</definedName>
    <definedName name="투물가상승비" localSheetId="0">#REF!</definedName>
    <definedName name="투물가상승비">#REF!</definedName>
    <definedName name="투부가가치세" localSheetId="0">#REF!</definedName>
    <definedName name="투부가가치세">#REF!</definedName>
    <definedName name="투산재보험료" localSheetId="0">#REF!</definedName>
    <definedName name="투산재보험료">#REF!</definedName>
    <definedName name="투순공사원가" localSheetId="0">#REF!</definedName>
    <definedName name="투순공사원가">#REF!</definedName>
    <definedName name="투안전관리비" localSheetId="0">#REF!</definedName>
    <definedName name="투안전관리비">#REF!</definedName>
    <definedName name="투이윤" localSheetId="0">#REF!</definedName>
    <definedName name="투이윤">#REF!</definedName>
    <definedName name="투일반관리비" localSheetId="0">#REF!</definedName>
    <definedName name="투일반관리비">#REF!</definedName>
    <definedName name="투재료비" localSheetId="0">#REF!</definedName>
    <definedName name="투재료비">#REF!</definedName>
    <definedName name="투퇴직공제부금비" localSheetId="0">#REF!</definedName>
    <definedName name="투퇴직공제부금비">#REF!</definedName>
    <definedName name="투폐기물처리비">#REF!</definedName>
    <definedName name="투환경보전비" localSheetId="0">#REF!</definedName>
    <definedName name="투환경보전비">#REF!</definedName>
    <definedName name="튵ㅇㄹ">#REF!</definedName>
    <definedName name="특고" localSheetId="0">#REF!</definedName>
    <definedName name="특고">#REF!</definedName>
    <definedName name="특고압">#REF!</definedName>
    <definedName name="특고일체형">[37]내역서!#REF!</definedName>
    <definedName name="특별" localSheetId="0">#REF!</definedName>
    <definedName name="특별">#REF!</definedName>
    <definedName name="특별인부">'[210]기계경비(시간당)'!$D$9</definedName>
    <definedName name="특수" localSheetId="0">#REF!</definedName>
    <definedName name="특수">#REF!</definedName>
    <definedName name="특케">111738</definedName>
    <definedName name="틀공">#REF!</definedName>
    <definedName name="틀단중">#REF!</definedName>
    <definedName name="ㅍ">[95]부하계산서!#REF!</definedName>
    <definedName name="ㅍㅅ퓨ㅠ">[386]직재!#REF!</definedName>
    <definedName name="ㅍㅊㅋㅌㅍㅊㅌㅋ">'[245]설직재-1'!#REF!</definedName>
    <definedName name="ㅍㅊ투">[288]일위!#REF!</definedName>
    <definedName name="ㅍㅊ퉅추">'[189]N賃率-職'!#REF!</definedName>
    <definedName name="ㅍ츝ㅋㄱ로">#REF!</definedName>
    <definedName name="ㅍ큪ㅊㅋ" hidden="1">#REF!</definedName>
    <definedName name="ㅍㅍㅍㅍㅍㅍ" localSheetId="14">BlankMacro1</definedName>
    <definedName name="ㅍㅍㅍㅍㅍㅍ" localSheetId="13">BlankMacro1</definedName>
    <definedName name="ㅍㅍㅍㅍㅍㅍ" localSheetId="15">BlankMacro1</definedName>
    <definedName name="ㅍㅍㅍㅍㅍㅍ" localSheetId="20">BlankMacro1</definedName>
    <definedName name="ㅍㅍㅍㅍㅍㅍ">BlankMacro1</definedName>
    <definedName name="파">'[387]인건-측정'!#REF!</definedName>
    <definedName name="파이프펜던트">[119]DATA!$E$17:$F$26</definedName>
    <definedName name="판넬" localSheetId="14" hidden="1">{"'단계별시설공사비'!$A$3:$K$51"}</definedName>
    <definedName name="판넬" localSheetId="13" hidden="1">{"'단계별시설공사비'!$A$3:$K$51"}</definedName>
    <definedName name="판넬" localSheetId="15" hidden="1">{"'단계별시설공사비'!$A$3:$K$51"}</definedName>
    <definedName name="판넬" localSheetId="20" hidden="1">{"'단계별시설공사비'!$A$3:$K$51"}</definedName>
    <definedName name="판넬" hidden="1">{"'단계별시설공사비'!$A$3:$K$51"}</definedName>
    <definedName name="판매">'[64]LH3 동양시스템'!$J$34</definedName>
    <definedName name="펌프장">[186]약품공급2!#REF!</definedName>
    <definedName name="평단가">[388]평자재단가!$A$44:$O$44</definedName>
    <definedName name="평안" localSheetId="0">#REF!</definedName>
    <definedName name="평안">#REF!</definedName>
    <definedName name="폐경비금액" localSheetId="0">#REF!</definedName>
    <definedName name="폐경비금액">#REF!</definedName>
    <definedName name="폐경비단가" localSheetId="0">#REF!</definedName>
    <definedName name="폐경비단가">#REF!</definedName>
    <definedName name="폐기물처리비" localSheetId="0">#REF!</definedName>
    <definedName name="폐기물처리비">#REF!</definedName>
    <definedName name="폐노무비금액" localSheetId="0">#REF!</definedName>
    <definedName name="폐노무비금액">#REF!</definedName>
    <definedName name="폐노무비단가" localSheetId="0">#REF!</definedName>
    <definedName name="폐노무비단가">#REF!</definedName>
    <definedName name="폐부가세" localSheetId="0">#REF!</definedName>
    <definedName name="폐부가세">#REF!</definedName>
    <definedName name="폐수량" localSheetId="0">#REF!</definedName>
    <definedName name="폐수량">#REF!</definedName>
    <definedName name="폐임시" localSheetId="0">#REF!</definedName>
    <definedName name="폐임시">#REF!</definedName>
    <definedName name="폐재료비금액" localSheetId="0">#REF!</definedName>
    <definedName name="폐재료비금액">#REF!</definedName>
    <definedName name="폐재료비단가" localSheetId="0">#REF!</definedName>
    <definedName name="폐재료비단가">#REF!</definedName>
    <definedName name="포설공">'[196]단가 및 재료비'!$AA$72</definedName>
    <definedName name="포장">[18]기본일위!$1:$1048576</definedName>
    <definedName name="포항내역서">[389]견적서!#REF!</definedName>
    <definedName name="포ㅜㅀ">'[245]설직재-1'!#REF!</definedName>
    <definedName name="표" localSheetId="0">#REF!</definedName>
    <definedName name="표">#REF!</definedName>
    <definedName name="표준공수">#REF!</definedName>
    <definedName name="표지" localSheetId="0">#REF!</definedName>
    <definedName name="표지">#REF!</definedName>
    <definedName name="표지2" localSheetId="0" hidden="1">#REF!</definedName>
    <definedName name="표지2" hidden="1">#REF!</definedName>
    <definedName name="표지3">#REF!</definedName>
    <definedName name="표지다">#REF!</definedName>
    <definedName name="표품_통신_6_13">[137]일위대가목록!#REF!</definedName>
    <definedName name="품명" localSheetId="0">#REF!</definedName>
    <definedName name="품명">#REF!</definedName>
    <definedName name="품목">#REF!</definedName>
    <definedName name="품목상승간접노무비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셈근거">#REF!</definedName>
    <definedName name="품신">[208]설계산출표지!$B$1</definedName>
    <definedName name="품위내역서" localSheetId="14">BlankMacro1</definedName>
    <definedName name="품위내역서" localSheetId="13">BlankMacro1</definedName>
    <definedName name="품위내역서" localSheetId="15">BlankMacro1</definedName>
    <definedName name="품위내역서" localSheetId="20">BlankMacro1</definedName>
    <definedName name="품위내역서" localSheetId="0">BlankMacro1</definedName>
    <definedName name="품위내역서">BlankMacro1</definedName>
    <definedName name="퓨ㅛㅠㄹ">[386]직재!#REF!</definedName>
    <definedName name="프라" localSheetId="0">#REF!</definedName>
    <definedName name="프라">#REF!</definedName>
    <definedName name="프라이드">'[196]단가 및 재료비'!$S$144</definedName>
    <definedName name="프랜트전공">#REF!</definedName>
    <definedName name="프로그램.메인_메뉴호출">[253]!프로그램.메인_메뉴호출</definedName>
    <definedName name="프로판가스">'[196]단가 및 재료비'!$S$145</definedName>
    <definedName name="플랜야">#REF!</definedName>
    <definedName name="플랜주">#REF!</definedName>
    <definedName name="플랜트전공">#REF!</definedName>
    <definedName name="플주">#REF!</definedName>
    <definedName name="피스표">'[390]9GNG운반'!#REF!</definedName>
    <definedName name="ㅎ">'[177]부하(성남)'!#REF!</definedName>
    <definedName name="ㅎ314" localSheetId="0">#REF!</definedName>
    <definedName name="ㅎ314">#REF!</definedName>
    <definedName name="ㅎ384" localSheetId="0">#REF!</definedName>
    <definedName name="ㅎ384">#REF!</definedName>
    <definedName name="ㅎㄴ" localSheetId="14">'관급단가(급속충전기)'!REUIHGURI</definedName>
    <definedName name="ㅎㄴ" localSheetId="13">관급자재!REUIHGURI</definedName>
    <definedName name="ㅎㄴ" localSheetId="15">별도공사비!REUIHGURI</definedName>
    <definedName name="ㅎㄴ" localSheetId="20">비교젼적서!REUIHGURI</definedName>
    <definedName name="ㅎㄴ" localSheetId="0">설계서!REUIHGURI</definedName>
    <definedName name="ㅎㄴ">[0]!REUIHGURI</definedName>
    <definedName name="ㅎㄴㅇㅈㄴㄱㄷ">[193]I一般比!#REF!</definedName>
    <definedName name="ㅎㄴㅇㅎㄱㄴ">[111]J直材4!$F$5:$G$5</definedName>
    <definedName name="ㅎㄹ" hidden="1">#REF!</definedName>
    <definedName name="ㅎㄹㅇㄴ">#N/A</definedName>
    <definedName name="ㅎㄹㅇㄴㅁㅎ">[80]I一般比!#REF!</definedName>
    <definedName name="ㅎㄹㅇㄶ">[226]I一般比!#REF!</definedName>
    <definedName name="ㅎㄹ오">[106]I一般比!#REF!</definedName>
    <definedName name="ㅎㄹ오하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ㅎㅎㄹ">'[262]제-노임'!#REF!</definedName>
    <definedName name="ㅎ럴ㅇ허">#REF!</definedName>
    <definedName name="ㅎ류" localSheetId="14">'관급단가(급속충전기)'!SDRFE</definedName>
    <definedName name="ㅎ류" localSheetId="13">관급자재!SDRFE</definedName>
    <definedName name="ㅎ류" localSheetId="15">별도공사비!SDRFE</definedName>
    <definedName name="ㅎ류" localSheetId="20">비교젼적서!SDRFE</definedName>
    <definedName name="ㅎ류" localSheetId="0">설계서!SDRFE</definedName>
    <definedName name="ㅎ류">[0]!SDRFE</definedName>
    <definedName name="ㅎㅅㄱㄷㅈ">[70]I一般比!#REF!</definedName>
    <definedName name="ㅎㅇㄶㄷㄱ" hidden="1">#REF!</definedName>
    <definedName name="ㅎ어">'[49]N賃率-職'!#REF!</definedName>
    <definedName name="ㅎ옹ㄹ">'[277]설직재-1'!#REF!</definedName>
    <definedName name="ㅎㅍㄷㄱㅊ">'[391]설직재-1'!#REF!</definedName>
    <definedName name="ㅎㅎ">#REF!</definedName>
    <definedName name="ㅎㅎ롤ㅇ">[6]I一般比!#REF!</definedName>
    <definedName name="ㅎㅎㅁ">#N/A</definedName>
    <definedName name="ㅎㅎㅎ">#REF!</definedName>
    <definedName name="ㅎㅎㅎㅎ">#REF!</definedName>
    <definedName name="하">'[188]N賃率-職'!#REF!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늘집" localSheetId="14">'관급단가(급속충전기)'!하늘집</definedName>
    <definedName name="하늘집" localSheetId="13">관급자재!하늘집</definedName>
    <definedName name="하늘집" localSheetId="15">별도공사비!하늘집</definedName>
    <definedName name="하늘집" localSheetId="20">#N/A</definedName>
    <definedName name="하늘집" localSheetId="0">설계서!하늘집</definedName>
    <definedName name="하늘집">#N/A</definedName>
    <definedName name="하도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비율">#REF!</definedName>
    <definedName name="하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아드">[376]실행내역!#REF!</definedName>
    <definedName name="하원수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재료비금액">#REF!</definedName>
    <definedName name="하재료비단가">#REF!</definedName>
    <definedName name="하하">#REF!</definedName>
    <definedName name="학교" localSheetId="14" hidden="1">{#N/A,#N/A,FALSE,"전력간선"}</definedName>
    <definedName name="학교" localSheetId="13" hidden="1">{#N/A,#N/A,FALSE,"전력간선"}</definedName>
    <definedName name="학교" localSheetId="15" hidden="1">{#N/A,#N/A,FALSE,"전력간선"}</definedName>
    <definedName name="학교" localSheetId="20" hidden="1">{#N/A,#N/A,FALSE,"전력간선"}</definedName>
    <definedName name="학교" localSheetId="0" hidden="1">{#N/A,#N/A,FALSE,"전력간선"}</definedName>
    <definedName name="학교" hidden="1">{#N/A,#N/A,FALSE,"전력간선"}</definedName>
    <definedName name="학교2">#REF!</definedName>
    <definedName name="한국" localSheetId="14">[0]!jhg</definedName>
    <definedName name="한국" localSheetId="13">[0]!jhg</definedName>
    <definedName name="한국" localSheetId="15">[0]!jhg</definedName>
    <definedName name="한국" localSheetId="20">[0]!jhg</definedName>
    <definedName name="한국" localSheetId="0">설계서!jhg</definedName>
    <definedName name="한국">[0]!jhg</definedName>
    <definedName name="한전수탁공사비2" localSheetId="0">#REF!</definedName>
    <definedName name="한전수탁공사비2">#REF!</definedName>
    <definedName name="한전수탁비">#REF!</definedName>
    <definedName name="한전위탁">'[392]일위대가(계측기설치)'!#REF!</definedName>
    <definedName name="할인율" localSheetId="0">#REF!</definedName>
    <definedName name="할인율">#REF!</definedName>
    <definedName name="합_________계">#REF!</definedName>
    <definedName name="합거6노">[393]배수공!#REF!</definedName>
    <definedName name="합거6재">[393]배수공!#REF!</definedName>
    <definedName name="합계">[237]대총괄표!#REF!</definedName>
    <definedName name="합계1">[237]대총괄표!#REF!</definedName>
    <definedName name="합계2" localSheetId="0">#REF!</definedName>
    <definedName name="합계2">#REF!</definedName>
    <definedName name="합계3" localSheetId="0">#REF!</definedName>
    <definedName name="합계3">#REF!</definedName>
    <definedName name="합판">'[196]단가 및 재료비'!$S$170</definedName>
    <definedName name="합판거푸집" localSheetId="0">#REF!</definedName>
    <definedName name="합판거푸집">#REF!</definedName>
    <definedName name="해남" localSheetId="14">'관급단가(급속충전기)'!해남</definedName>
    <definedName name="해남" localSheetId="13">관급자재!해남</definedName>
    <definedName name="해남" localSheetId="15">별도공사비!해남</definedName>
    <definedName name="해남" localSheetId="20">#N/A</definedName>
    <definedName name="해남" localSheetId="0">설계서!해남</definedName>
    <definedName name="해남">#N/A</definedName>
    <definedName name="행선안내게시기설비">#REF!</definedName>
    <definedName name="허">#REF!</definedName>
    <definedName name="허용전류" localSheetId="0">#REF!</definedName>
    <definedName name="허용전류">#REF!</definedName>
    <definedName name="허창영" localSheetId="0">#REF!,#REF!</definedName>
    <definedName name="허창영">#REF!,#REF!</definedName>
    <definedName name="허팡" localSheetId="14">'관급단가(급속충전기)'!dgh</definedName>
    <definedName name="허팡" localSheetId="13">관급자재!dgh</definedName>
    <definedName name="허팡" localSheetId="15">별도공사비!dgh</definedName>
    <definedName name="허팡" localSheetId="20">비교젼적서!dgh</definedName>
    <definedName name="허팡" localSheetId="0">설계서!dgh</definedName>
    <definedName name="허팡">[0]!dgh</definedName>
    <definedName name="허ㅗ">#REF!</definedName>
    <definedName name="헐ㅇ">[332]제직재!#REF!</definedName>
    <definedName name="헝ㅇㄹ허ㅗㄹㅇ">#REF!</definedName>
    <definedName name="현장" localSheetId="0">#REF!</definedName>
    <definedName name="현장">#REF!</definedName>
    <definedName name="현장대리인">#REF!</definedName>
    <definedName name="형" localSheetId="14">[0]!NNG</definedName>
    <definedName name="형" localSheetId="13">[0]!NNG</definedName>
    <definedName name="형" localSheetId="15">[0]!NNG</definedName>
    <definedName name="형" localSheetId="20">[0]!NNG</definedName>
    <definedName name="형" localSheetId="0">설계서!NNG</definedName>
    <definedName name="형">[0]!NNG</definedName>
    <definedName name="형틀" localSheetId="0">#REF!</definedName>
    <definedName name="형틀">#REF!</definedName>
    <definedName name="형틀목공">#REF!</definedName>
    <definedName name="형틀야">#REF!</definedName>
    <definedName name="형틀주">#REF!</definedName>
    <definedName name="호">#REF!</definedName>
    <definedName name="호__안__브__럭__산__출__내__역">#REF!</definedName>
    <definedName name="호남" localSheetId="14">'관급단가(급속충전기)'!bvvc</definedName>
    <definedName name="호남" localSheetId="13">관급자재!bvvc</definedName>
    <definedName name="호남" localSheetId="15">별도공사비!bvvc</definedName>
    <definedName name="호남" localSheetId="20">비교젼적서!bvvc</definedName>
    <definedName name="호남" localSheetId="0">설계서!bvvc</definedName>
    <definedName name="호남">[0]!bvvc</definedName>
    <definedName name="호서" localSheetId="0">설계서!호서</definedName>
    <definedName name="호서">#N/A</definedName>
    <definedName name="호진" localSheetId="14">'관급단가(급속충전기)'!BNH</definedName>
    <definedName name="호진" localSheetId="13">관급자재!BNH</definedName>
    <definedName name="호진" localSheetId="15">별도공사비!BNH</definedName>
    <definedName name="호진" localSheetId="20">비교젼적서!BNH</definedName>
    <definedName name="호진" localSheetId="0">설계서!BNH</definedName>
    <definedName name="호진">[0]!BNH</definedName>
    <definedName name="호표">#REF!</definedName>
    <definedName name="호표_?">#REF!</definedName>
    <definedName name="호호호호">#REF!</definedName>
    <definedName name="호ㅓㄹ">[394]I一般比!#REF!</definedName>
    <definedName name="홀">#REF!</definedName>
    <definedName name="홁ㅎ" localSheetId="0">설계서!홁ㅎ</definedName>
    <definedName name="홁ㅎ">#N/A</definedName>
    <definedName name="홍">#REF!</definedName>
    <definedName name="홍길동" localSheetId="14">'관급단가(급속충전기)'!홍길동</definedName>
    <definedName name="홍길동" localSheetId="13">관급자재!홍길동</definedName>
    <definedName name="홍길동" localSheetId="15">별도공사비!홍길동</definedName>
    <definedName name="홍길동" localSheetId="20">#N/A</definedName>
    <definedName name="홍길동" localSheetId="0">설계서!홍길동</definedName>
    <definedName name="홍길동">#N/A</definedName>
    <definedName name="홍ㄴ">#REF!</definedName>
    <definedName name="홍ㄹㄴㄷㄱ" hidden="1">#REF!</definedName>
    <definedName name="홍탁" localSheetId="14">[0]!xcf</definedName>
    <definedName name="홍탁" localSheetId="13">[0]!xcf</definedName>
    <definedName name="홍탁" localSheetId="15">[0]!xcf</definedName>
    <definedName name="홍탁" localSheetId="20">[0]!xcf</definedName>
    <definedName name="홍탁" localSheetId="0">설계서!xcf</definedName>
    <definedName name="홍탁">[0]!xcf</definedName>
    <definedName name="화ㅓ쇼">'[192]설직재-1'!#REF!</definedName>
    <definedName name="화ㅓ호">[91]工완성공사율!$U$1:$AD$45</definedName>
    <definedName name="환경" localSheetId="0">#REF!</definedName>
    <definedName name="환경">#REF!</definedName>
    <definedName name="환율">'[210]기계경비(시간당)'!$D$21</definedName>
    <definedName name="황" localSheetId="0">#REF!</definedName>
    <definedName name="황">#REF!</definedName>
    <definedName name="회" localSheetId="0">#REF!</definedName>
    <definedName name="회">#REF!</definedName>
    <definedName name="회사명" localSheetId="0">#REF!</definedName>
    <definedName name="회사명">#REF!</definedName>
    <definedName name="효성견적" localSheetId="0">#REF!</definedName>
    <definedName name="효성견적">#REF!</definedName>
    <definedName name="흄100" localSheetId="0">#REF!</definedName>
    <definedName name="흄100">#REF!</definedName>
    <definedName name="흄120" localSheetId="0">#REF!</definedName>
    <definedName name="흄120">#REF!</definedName>
    <definedName name="흄150" localSheetId="0">#REF!</definedName>
    <definedName name="흄150">#REF!</definedName>
    <definedName name="흄30" localSheetId="0">#REF!</definedName>
    <definedName name="흄30">#REF!</definedName>
    <definedName name="흄45" localSheetId="0">#REF!</definedName>
    <definedName name="흄45">#REF!</definedName>
    <definedName name="흄50" localSheetId="0">#REF!</definedName>
    <definedName name="흄50">#REF!</definedName>
    <definedName name="흄60" localSheetId="0">#REF!</definedName>
    <definedName name="흄60">#REF!</definedName>
    <definedName name="흄80" localSheetId="0">#REF!</definedName>
    <definedName name="흄80">#REF!</definedName>
    <definedName name="흄90" localSheetId="0">#REF!</definedName>
    <definedName name="흄90">#REF!</definedName>
    <definedName name="흄관" localSheetId="0">#REF!</definedName>
    <definedName name="흄관">#REF!</definedName>
    <definedName name="흙빼기노무">[174]G.R300경비!$F$125</definedName>
    <definedName name="희정" localSheetId="14">'관급단가(급속충전기)'!sfd</definedName>
    <definedName name="희정" localSheetId="13">관급자재!sfd</definedName>
    <definedName name="희정" localSheetId="15">별도공사비!sfd</definedName>
    <definedName name="희정" localSheetId="20">비교젼적서!sfd</definedName>
    <definedName name="희정" localSheetId="0">설계서!sfd</definedName>
    <definedName name="희정">[0]!sfd</definedName>
    <definedName name="히노">#REF!</definedName>
    <definedName name="히재">#REF!</definedName>
    <definedName name="ㅏ">[395]인건비!#REF!</definedName>
    <definedName name="ㅏ1150" localSheetId="0">#REF!</definedName>
    <definedName name="ㅏ1150">#REF!</definedName>
    <definedName name="ㅏ271" localSheetId="0">#REF!</definedName>
    <definedName name="ㅏ271">#REF!</definedName>
    <definedName name="ㅏ576">[260]내역서!#REF!</definedName>
    <definedName name="ㅏ89" localSheetId="0">#REF!</definedName>
    <definedName name="ㅏ89">#REF!</definedName>
    <definedName name="ㅏ눞ㄴ">#REF!</definedName>
    <definedName name="ㅏㅇㄹ너ㅑ">#REF!</definedName>
    <definedName name="ㅏ커">#REF!</definedName>
    <definedName name="ㅏㅎ">[10]J直材4!$F$5:$G$5</definedName>
    <definedName name="ㅏ하ㅕ">#REF!</definedName>
    <definedName name="ㅏㅏㅇ라너">#REF!</definedName>
    <definedName name="ㅏㅏㅏ">[363]원가계산서!#REF!</definedName>
    <definedName name="ㅏㅐ" localSheetId="0">#REF!</definedName>
    <definedName name="ㅏㅐ">#REF!</definedName>
    <definedName name="ㅏㅑㅛㅏㅣ">'[396]설직재-1'!#REF!</definedName>
    <definedName name="ㅏㅕㅛㅏㄱㄹㅇ" hidden="1">'[263]N賃率-職'!$I$5:$I$30</definedName>
    <definedName name="ㅏㅡ">[42]내역서!#REF!</definedName>
    <definedName name="ㅏㅣㅇ널">#REF!</definedName>
    <definedName name="ㅐ">[95]부하계산서!#REF!</definedName>
    <definedName name="ㅐㅗㅅ">#REF!</definedName>
    <definedName name="ㅑ">[95]부하계산서!#REF!</definedName>
    <definedName name="ㅑ러ㅑ">#REF!</definedName>
    <definedName name="ㅑㅐㅏㅓ">'[286]N賃率-職'!#REF!</definedName>
    <definedName name="ㅑㅕㅐ">[91]工완성공사율!$K$1:$T$45</definedName>
    <definedName name="ㅑㅕㅑ" localSheetId="14" hidden="1">{#N/A,#N/A,FALSE,"전력간선"}</definedName>
    <definedName name="ㅑㅕㅑ" localSheetId="13" hidden="1">{#N/A,#N/A,FALSE,"전력간선"}</definedName>
    <definedName name="ㅑㅕㅑ" localSheetId="15" hidden="1">{#N/A,#N/A,FALSE,"전력간선"}</definedName>
    <definedName name="ㅑㅕㅑ" localSheetId="20" hidden="1">{#N/A,#N/A,FALSE,"전력간선"}</definedName>
    <definedName name="ㅑㅕㅑ" localSheetId="0" hidden="1">{#N/A,#N/A,FALSE,"전력간선"}</definedName>
    <definedName name="ㅑㅕㅑ" hidden="1">{#N/A,#N/A,FALSE,"전력간선"}</definedName>
    <definedName name="ㅑㅕㅛ">'[286]N賃率-職'!#REF!</definedName>
    <definedName name="ㅓ" localSheetId="14">[0]!jhg</definedName>
    <definedName name="ㅓ" localSheetId="13">[0]!jhg</definedName>
    <definedName name="ㅓ" localSheetId="15">[0]!jhg</definedName>
    <definedName name="ㅓ" localSheetId="20">[0]!jhg</definedName>
    <definedName name="ㅓ" localSheetId="0">설계서!jhg</definedName>
    <definedName name="ㅓ">[0]!jhg</definedName>
    <definedName name="ㅓ105">#REF!</definedName>
    <definedName name="ㅓ224">#REF!</definedName>
    <definedName name="ㅓ437">#REF!</definedName>
    <definedName name="ㅓ54">#REF!</definedName>
    <definedName name="ㅓㄷㄱ">'[82]N賃率-職'!#REF!</definedName>
    <definedName name="ㅓ쇼ㅕㅛㄱㄷ">'[396]설직재-1'!#REF!</definedName>
    <definedName name="ㅓ쇽ㅇ">[140]J直材4!$F$5:$G$5</definedName>
    <definedName name="ㅓㅎㄹ어">[91]工완성공사율!$A$1:$J$45</definedName>
    <definedName name="ㅓㅎㄹ얼ㅇ">'[80]N賃率-職'!#REF!</definedName>
    <definedName name="ㅓ허ㅗㅎ">#REF!</definedName>
    <definedName name="ㅓㅏ">[146]내역서!#REF!</definedName>
    <definedName name="ㅓㅏㅏㅣ" localSheetId="14">BLCH</definedName>
    <definedName name="ㅓㅏㅏㅣ" localSheetId="13">BLCH</definedName>
    <definedName name="ㅓㅏㅏㅣ" localSheetId="15">BLCH</definedName>
    <definedName name="ㅓㅏㅏㅣ" localSheetId="20">BLCH</definedName>
    <definedName name="ㅓㅏㅏㅣ">BLCH</definedName>
    <definedName name="ㅓㅏㅓㅏㅓㅏㅗㅓ">#REF!</definedName>
    <definedName name="ㅓㅓㅓ" localSheetId="14" hidden="1">{#N/A,#N/A,FALSE,"전력간선"}</definedName>
    <definedName name="ㅓㅓㅓ" localSheetId="13" hidden="1">{#N/A,#N/A,FALSE,"전력간선"}</definedName>
    <definedName name="ㅓㅓㅓ" localSheetId="15" hidden="1">{#N/A,#N/A,FALSE,"전력간선"}</definedName>
    <definedName name="ㅓㅓㅓ" localSheetId="20" hidden="1">{#N/A,#N/A,FALSE,"전력간선"}</definedName>
    <definedName name="ㅓㅓㅓ" localSheetId="0" hidden="1">{#N/A,#N/A,FALSE,"전력간선"}</definedName>
    <definedName name="ㅓㅓㅓ" hidden="1">{#N/A,#N/A,FALSE,"전력간선"}</definedName>
    <definedName name="ㅓㅕ" localSheetId="0">#REF!</definedName>
    <definedName name="ㅓㅕ">#REF!</definedName>
    <definedName name="ㅓㅗ">[42]내역서!#REF!</definedName>
    <definedName name="ㅓㅗㄹㅇ">'[396]설직재-1'!#REF!</definedName>
    <definedName name="ㅓㅗ허">#REF!</definedName>
    <definedName name="ㅓㅗㅓ">'[86]인건-측정'!#REF!</definedName>
    <definedName name="ㅓㅗㅡ" localSheetId="14">'관급단가(급속충전기)'!DGRT</definedName>
    <definedName name="ㅓㅗㅡ" localSheetId="13">관급자재!DGRT</definedName>
    <definedName name="ㅓㅗㅡ" localSheetId="15">별도공사비!DGRT</definedName>
    <definedName name="ㅓㅗㅡ" localSheetId="20">비교젼적서!DGRT</definedName>
    <definedName name="ㅓㅗㅡ" localSheetId="0">설계서!DGRT</definedName>
    <definedName name="ㅓㅗㅡ">[0]!DGRT</definedName>
    <definedName name="ㅓㅣ">[80]I一般比!#REF!</definedName>
    <definedName name="ㅓㅣ망래ㅑ">#REF!</definedName>
    <definedName name="ㅔㅔ">'[397]원본(갑지)'!$A$1:$N$62</definedName>
    <definedName name="ㅔㅔㅔㅔ" localSheetId="0">#REF!,#REF!</definedName>
    <definedName name="ㅔㅔㅔㅔ">#REF!,#REF!</definedName>
    <definedName name="ㅕ">[95]부하계산서!#REF!</definedName>
    <definedName name="ㅕ168">#REF!</definedName>
    <definedName name="ㅕㅕ">[398]중기사용료!#REF!</definedName>
    <definedName name="ㅕㅛㄱ">#REF!</definedName>
    <definedName name="ㅕㅛㄷ겨ㅛ">[399]I一般比!#REF!</definedName>
    <definedName name="ㅗ">'[49]N賃率-職'!#REF!</definedName>
    <definedName name="ㅗ1019" localSheetId="0">#REF!</definedName>
    <definedName name="ㅗ1019">#REF!</definedName>
    <definedName name="ㅗ315">[400]신우!#REF!</definedName>
    <definedName name="ㅗ415" localSheetId="0">#REF!</definedName>
    <definedName name="ㅗ415">#REF!</definedName>
    <definedName name="ㅗ461" localSheetId="0">#REF!</definedName>
    <definedName name="ㅗ461">#REF!</definedName>
    <definedName name="ㅗ7254" localSheetId="0">#REF!</definedName>
    <definedName name="ㅗ7254">#REF!</definedName>
    <definedName name="ㅗㄳㄷㄴ">#REF!</definedName>
    <definedName name="ㅗ뉴" localSheetId="14">'관급단가(급속충전기)'!HGG</definedName>
    <definedName name="ㅗ뉴" localSheetId="13">관급자재!HGG</definedName>
    <definedName name="ㅗ뉴" localSheetId="15">별도공사비!HGG</definedName>
    <definedName name="ㅗ뉴" localSheetId="20">비교젼적서!HGG</definedName>
    <definedName name="ㅗ뉴" localSheetId="0">설계서!HGG</definedName>
    <definedName name="ㅗ뉴">[0]!HGG</definedName>
    <definedName name="ㅗㄷㄱㅇ숃">'[49]N賃率-職'!#REF!</definedName>
    <definedName name="ㅗㄹㄴㅇㄴㅁㅇㄱㄷ">'[80]N賃率-職'!#REF!</definedName>
    <definedName name="ㅗㄹ오로" localSheetId="0">#REF!</definedName>
    <definedName name="ㅗㄹ오로">#REF!</definedName>
    <definedName name="ㅗㅇ">#REF!</definedName>
    <definedName name="ㅗㅇㅎㄴ">[226]I一般比!#REF!</definedName>
    <definedName name="ㅗㅇㅎㄹㅀ">'[374]설직재-1'!#REF!</definedName>
    <definedName name="ㅗ오">#REF!</definedName>
    <definedName name="ㅗㅌㅇㅌ">#REF!</definedName>
    <definedName name="ㅗㅎㄴㅇ">#REF!</definedName>
    <definedName name="ㅗㅎㄹ얼">[169]J直材4!$F$5:$G$5</definedName>
    <definedName name="ㅗㅎㅇ놓">'[262]제-노임'!#REF!</definedName>
    <definedName name="ㅗㅎㅇ로">[223]I一般比!#REF!</definedName>
    <definedName name="ㅗ헝ㅎㄹ">'[277]설직재-1'!#REF!</definedName>
    <definedName name="ㅗㅑ" localSheetId="0">#REF!</definedName>
    <definedName name="ㅗㅑ">#REF!</definedName>
    <definedName name="ㅗㅓ" localSheetId="0">#REF!</definedName>
    <definedName name="ㅗㅓ">#REF!</definedName>
    <definedName name="ㅗㅗ" localSheetId="14" hidden="1">{#N/A,#N/A,FALSE,"명세표"}</definedName>
    <definedName name="ㅗㅗ" localSheetId="13" hidden="1">{#N/A,#N/A,FALSE,"명세표"}</definedName>
    <definedName name="ㅗㅗ" localSheetId="15" hidden="1">{#N/A,#N/A,FALSE,"명세표"}</definedName>
    <definedName name="ㅗㅗ" localSheetId="20" hidden="1">{#N/A,#N/A,FALSE,"명세표"}</definedName>
    <definedName name="ㅗㅗ" hidden="1">{#N/A,#N/A,FALSE,"명세표"}</definedName>
    <definedName name="ㅗㅘ">'[82]N賃率-職'!#REF!</definedName>
    <definedName name="ㅗㅠㅎㄹ" localSheetId="0">설계서!ㅗㅠㅎㄹ</definedName>
    <definedName name="ㅗㅠㅎㄹ">#N/A</definedName>
    <definedName name="ㅗㅡ어">#REF!</definedName>
    <definedName name="ㅘ">#REF!</definedName>
    <definedName name="ㅘㅗㅓ">'[396]설직재-1'!#REF!</definedName>
    <definedName name="ㅚㅏ">[190]I一般比!#REF!</definedName>
    <definedName name="ㅛㄱㄷㄷ">'[245]설직재-1'!#REF!</definedName>
    <definedName name="ㅛㄱㄷㅎㄹㅇ">#REF!</definedName>
    <definedName name="ㅛㄱ쇼">'[82]N賃率-職'!#REF!</definedName>
    <definedName name="ㅛ가ㅓㅑㄷㅇ너">#REF!</definedName>
    <definedName name="ㅛㄷㅅ겨">[401]일위!#REF!</definedName>
    <definedName name="ㅛ서ㅑㄷ">[288]일위!#REF!</definedName>
    <definedName name="ㅛ셧">[190]I一般比!#REF!</definedName>
    <definedName name="ㅛㅕㅏㅅ">#N/A</definedName>
    <definedName name="ㅛㅕㅑ" hidden="1">'[324]N賃率-職'!$I$5:$I$30</definedName>
    <definedName name="ㅛㅛㅛㅛ" hidden="1">[402]수량산출!$A$1:$A$8561</definedName>
    <definedName name="ㅜ">[95]부하계산서!#REF!</definedName>
    <definedName name="ㅜㅇㄴㅀ">#REF!</definedName>
    <definedName name="ㅜㅊ퉆ㅊ투ㅠ">[332]제직재!#REF!</definedName>
    <definedName name="ㅜㅌㅊ퓨ㅜ">'[262]설직재-1'!#REF!</definedName>
    <definedName name="ㅜㅌ츛ㅍㅌ">[403]일위!#REF!</definedName>
    <definedName name="ㅜㅍ추ㅗㄹ">'[379]20관리비율'!$A$1:$D$25</definedName>
    <definedName name="ㅜㅜ" localSheetId="14">BlankMacro1</definedName>
    <definedName name="ㅜㅜ" localSheetId="13">BlankMacro1</definedName>
    <definedName name="ㅜㅜ" localSheetId="15">BlankMacro1</definedName>
    <definedName name="ㅜㅜ" localSheetId="20">BlankMacro1</definedName>
    <definedName name="ㅜㅜ">BlankMacro1</definedName>
    <definedName name="ㅜㅠ">[77]내역서!#REF!</definedName>
    <definedName name="ㅜㅠㅊ퓨ㅜ" hidden="1">#REF!</definedName>
    <definedName name="ㅝㅗ허" localSheetId="0">설계서!ㅝㅗ허</definedName>
    <definedName name="ㅝㅗ허">#N/A</definedName>
    <definedName name="ㅠ">[95]부하계산서!#REF!</definedName>
    <definedName name="ㅠ61">#REF!</definedName>
    <definedName name="ㅠㅌ청ㄹ홓">[332]제직재!#REF!</definedName>
    <definedName name="ㅠㅓㅏ">#REF!</definedName>
    <definedName name="ㅠㅜㅎ" localSheetId="0">설계서!ㅠㅜㅎ</definedName>
    <definedName name="ㅠㅜㅎ">#N/A</definedName>
    <definedName name="ㅡ">[95]부하계산서!#REF!</definedName>
    <definedName name="ㅡ873" localSheetId="0">#REF!</definedName>
    <definedName name="ㅡ873">#REF!</definedName>
    <definedName name="ㅡㅁㅊ개14">[151]!Macro13</definedName>
    <definedName name="ㅡㅜㅜㅜㅜㅜ">#REF!</definedName>
    <definedName name="ㅡㅡ" localSheetId="14" hidden="1">{#N/A,#N/A,FALSE,"명세표"}</definedName>
    <definedName name="ㅡㅡ" localSheetId="13" hidden="1">{#N/A,#N/A,FALSE,"명세표"}</definedName>
    <definedName name="ㅡㅡ" localSheetId="15" hidden="1">{#N/A,#N/A,FALSE,"명세표"}</definedName>
    <definedName name="ㅡㅡ" localSheetId="20" hidden="1">{#N/A,#N/A,FALSE,"명세표"}</definedName>
    <definedName name="ㅡㅡ" hidden="1">{#N/A,#N/A,FALSE,"명세표"}</definedName>
    <definedName name="ㅡㅡㅡ">'[29]제-노임'!#REF!</definedName>
    <definedName name="ㅣ">'[177]부하(성남)'!#REF!</definedName>
    <definedName name="ㅣ1517">#REF!</definedName>
    <definedName name="ㅣ1549">#REF!</definedName>
    <definedName name="ㅣ16" localSheetId="0">#REF!</definedName>
    <definedName name="ㅣ16">#REF!</definedName>
    <definedName name="ㅣ175">#REF!</definedName>
    <definedName name="ㅣ618">#REF!</definedName>
    <definedName name="ㅣㅑㅕㅗ" hidden="1">#REF!</definedName>
    <definedName name="ㅣㅣ">[66]!Macro10</definedName>
  </definedNames>
  <calcPr calcId="191029"/>
</workbook>
</file>

<file path=xl/calcChain.xml><?xml version="1.0" encoding="utf-8"?>
<calcChain xmlns="http://schemas.openxmlformats.org/spreadsheetml/2006/main">
  <c r="H4" i="52" l="1"/>
  <c r="H64" i="50"/>
  <c r="G42" i="57"/>
  <c r="E33" i="66"/>
  <c r="I33" i="66"/>
  <c r="J19" i="65"/>
  <c r="E19" i="65" s="1"/>
  <c r="J18" i="65"/>
  <c r="E32" i="66" l="1"/>
  <c r="E31" i="66"/>
  <c r="K28" i="66"/>
  <c r="K27" i="66"/>
  <c r="K26" i="66"/>
  <c r="K25" i="66"/>
  <c r="E24" i="66"/>
  <c r="H23" i="66"/>
  <c r="E23" i="66"/>
  <c r="E21" i="66"/>
  <c r="E20" i="66"/>
  <c r="E19" i="66"/>
  <c r="E18" i="66"/>
  <c r="E17" i="66"/>
  <c r="E16" i="66"/>
  <c r="E15" i="66"/>
  <c r="E14" i="66"/>
  <c r="E13" i="66"/>
  <c r="E12" i="66"/>
  <c r="E9" i="66"/>
  <c r="K6" i="66"/>
  <c r="E18" i="65"/>
  <c r="J17" i="65"/>
  <c r="E17" i="65" s="1"/>
  <c r="T40" i="64" l="1"/>
  <c r="X28" i="64"/>
  <c r="O36" i="64" s="1"/>
  <c r="AE26" i="64"/>
  <c r="AF24" i="64"/>
  <c r="X24" i="64"/>
  <c r="AF27" i="64" s="1"/>
  <c r="X22" i="64"/>
  <c r="J36" i="64" s="1"/>
  <c r="X36" i="64" s="1"/>
  <c r="J45" i="64" s="1"/>
  <c r="X17" i="64"/>
  <c r="X15" i="64"/>
  <c r="J18" i="64" s="1"/>
  <c r="T18" i="64" s="1"/>
  <c r="X14" i="64"/>
  <c r="X9" i="64"/>
  <c r="T8" i="64"/>
  <c r="X8" i="64" s="1"/>
  <c r="J10" i="64" s="1"/>
  <c r="T10" i="64" s="1"/>
  <c r="D45" i="64" s="1"/>
  <c r="W45" i="64" s="1"/>
  <c r="X7" i="64"/>
  <c r="K12" i="60"/>
  <c r="I12" i="60"/>
  <c r="G6" i="60"/>
  <c r="L6" i="60" s="1"/>
  <c r="E5" i="60"/>
  <c r="G5" i="60" s="1"/>
  <c r="A5" i="60"/>
  <c r="G5" i="57"/>
  <c r="G6" i="57"/>
  <c r="G7" i="57"/>
  <c r="G8" i="57"/>
  <c r="G9" i="57"/>
  <c r="G10" i="57"/>
  <c r="G11" i="57"/>
  <c r="G12" i="57"/>
  <c r="G13" i="57"/>
  <c r="G14" i="57"/>
  <c r="G15" i="57"/>
  <c r="G16" i="57"/>
  <c r="G17" i="57"/>
  <c r="G18" i="57"/>
  <c r="G19" i="57"/>
  <c r="G20" i="57"/>
  <c r="G21" i="57"/>
  <c r="G22" i="57"/>
  <c r="G23" i="57"/>
  <c r="G24" i="57"/>
  <c r="G25" i="57"/>
  <c r="G26" i="57"/>
  <c r="G27" i="57"/>
  <c r="G28" i="57"/>
  <c r="G29" i="57"/>
  <c r="G30" i="57"/>
  <c r="G31" i="57"/>
  <c r="G32" i="57"/>
  <c r="G33" i="57"/>
  <c r="G34" i="57"/>
  <c r="G35" i="57"/>
  <c r="G36" i="57"/>
  <c r="G37" i="57"/>
  <c r="G38" i="57"/>
  <c r="G39" i="57"/>
  <c r="G40" i="57"/>
  <c r="G41" i="57"/>
  <c r="G4" i="57"/>
  <c r="L5" i="60" l="1"/>
  <c r="G9" i="60"/>
  <c r="G10" i="60" l="1"/>
  <c r="L10" i="60" s="1"/>
  <c r="L9" i="60"/>
  <c r="G12" i="60" l="1"/>
  <c r="L12" i="60" s="1"/>
  <c r="I5" i="49" l="1"/>
  <c r="L5" i="49"/>
  <c r="N5" i="49"/>
  <c r="P5" i="49"/>
  <c r="I6" i="48"/>
  <c r="P6" i="48" s="1"/>
  <c r="L6" i="48"/>
  <c r="N6" i="48"/>
  <c r="I7" i="48"/>
  <c r="L7" i="48"/>
  <c r="N7" i="48"/>
  <c r="I8" i="48"/>
  <c r="L8" i="48"/>
  <c r="N8" i="48"/>
  <c r="P8" i="48"/>
  <c r="I9" i="48"/>
  <c r="P9" i="48" s="1"/>
  <c r="L9" i="48"/>
  <c r="N9" i="48"/>
  <c r="I10" i="48"/>
  <c r="L10" i="48"/>
  <c r="P10" i="48" s="1"/>
  <c r="N10" i="48"/>
  <c r="I11" i="48"/>
  <c r="L11" i="48"/>
  <c r="N11" i="48"/>
  <c r="P11" i="48"/>
  <c r="I12" i="48"/>
  <c r="P12" i="48" s="1"/>
  <c r="L12" i="48"/>
  <c r="N12" i="48"/>
  <c r="I13" i="48"/>
  <c r="L13" i="48"/>
  <c r="P13" i="48" s="1"/>
  <c r="N13" i="48"/>
  <c r="I14" i="48"/>
  <c r="L14" i="48"/>
  <c r="N14" i="48"/>
  <c r="P14" i="48"/>
  <c r="I15" i="48"/>
  <c r="P15" i="48" s="1"/>
  <c r="L15" i="48"/>
  <c r="N15" i="48"/>
  <c r="I16" i="48"/>
  <c r="L16" i="48"/>
  <c r="N16" i="48"/>
  <c r="I17" i="48"/>
  <c r="L17" i="48"/>
  <c r="N17" i="48"/>
  <c r="P17" i="48"/>
  <c r="I18" i="48"/>
  <c r="P18" i="48" s="1"/>
  <c r="L18" i="48"/>
  <c r="N18" i="48"/>
  <c r="I19" i="48"/>
  <c r="L19" i="48"/>
  <c r="P19" i="48" s="1"/>
  <c r="N19" i="48"/>
  <c r="I20" i="48"/>
  <c r="L20" i="48"/>
  <c r="N20" i="48"/>
  <c r="P20" i="48"/>
  <c r="I21" i="48"/>
  <c r="P21" i="48" s="1"/>
  <c r="L21" i="48"/>
  <c r="N21" i="48"/>
  <c r="I22" i="48"/>
  <c r="L22" i="48"/>
  <c r="P22" i="48" s="1"/>
  <c r="N22" i="48"/>
  <c r="I23" i="48"/>
  <c r="L23" i="48"/>
  <c r="N23" i="48"/>
  <c r="P23" i="48"/>
  <c r="I24" i="48"/>
  <c r="P24" i="48" s="1"/>
  <c r="L24" i="48"/>
  <c r="N24" i="48"/>
  <c r="I25" i="48"/>
  <c r="L25" i="48"/>
  <c r="N25" i="48"/>
  <c r="I26" i="48"/>
  <c r="L26" i="48"/>
  <c r="N26" i="48"/>
  <c r="P26" i="48"/>
  <c r="I27" i="48"/>
  <c r="P27" i="48" s="1"/>
  <c r="L27" i="48"/>
  <c r="N27" i="48"/>
  <c r="I28" i="48"/>
  <c r="L28" i="48"/>
  <c r="P28" i="48" s="1"/>
  <c r="N28" i="48"/>
  <c r="I34" i="48"/>
  <c r="L34" i="48"/>
  <c r="N34" i="48"/>
  <c r="P34" i="48"/>
  <c r="I35" i="48"/>
  <c r="P35" i="48" s="1"/>
  <c r="L35" i="48"/>
  <c r="N35" i="48"/>
  <c r="I36" i="48"/>
  <c r="L36" i="48"/>
  <c r="N36" i="48"/>
  <c r="I37" i="48"/>
  <c r="L37" i="48"/>
  <c r="N37" i="48"/>
  <c r="P37" i="48"/>
  <c r="I38" i="48"/>
  <c r="P38" i="48" s="1"/>
  <c r="L38" i="48"/>
  <c r="N38" i="48"/>
  <c r="I39" i="48"/>
  <c r="L39" i="48"/>
  <c r="N39" i="48"/>
  <c r="I40" i="48"/>
  <c r="L40" i="48"/>
  <c r="N40" i="48"/>
  <c r="P40" i="48"/>
  <c r="I41" i="48"/>
  <c r="P41" i="48" s="1"/>
  <c r="L41" i="48"/>
  <c r="N41" i="48"/>
  <c r="I42" i="48"/>
  <c r="P42" i="48" s="1"/>
  <c r="L42" i="48"/>
  <c r="N42" i="48"/>
  <c r="I43" i="48"/>
  <c r="L43" i="48"/>
  <c r="N43" i="48"/>
  <c r="P43" i="48"/>
  <c r="I44" i="48"/>
  <c r="P44" i="48" s="1"/>
  <c r="L44" i="48"/>
  <c r="N44" i="48"/>
  <c r="I45" i="48"/>
  <c r="L45" i="48"/>
  <c r="N45" i="48"/>
  <c r="I46" i="48"/>
  <c r="L46" i="48"/>
  <c r="N46" i="48"/>
  <c r="P46" i="48"/>
  <c r="I47" i="48"/>
  <c r="L47" i="48"/>
  <c r="N47" i="48"/>
  <c r="P47" i="48"/>
  <c r="I48" i="48"/>
  <c r="P48" i="48" s="1"/>
  <c r="L48" i="48"/>
  <c r="N48" i="48"/>
  <c r="I49" i="48"/>
  <c r="L49" i="48"/>
  <c r="N49" i="48"/>
  <c r="P49" i="48"/>
  <c r="I50" i="48"/>
  <c r="L50" i="48"/>
  <c r="N50" i="48"/>
  <c r="P50" i="48"/>
  <c r="I51" i="48"/>
  <c r="L51" i="48"/>
  <c r="N51" i="48"/>
  <c r="I52" i="48"/>
  <c r="L52" i="48"/>
  <c r="N52" i="48"/>
  <c r="P52" i="48"/>
  <c r="I53" i="48"/>
  <c r="L53" i="48"/>
  <c r="N53" i="48"/>
  <c r="P53" i="48"/>
  <c r="I54" i="48"/>
  <c r="P54" i="48" s="1"/>
  <c r="L54" i="48"/>
  <c r="N54" i="48"/>
  <c r="K5" i="50"/>
  <c r="M5" i="50"/>
  <c r="L6" i="50"/>
  <c r="N6" i="50"/>
  <c r="K7" i="50"/>
  <c r="M7" i="50"/>
  <c r="K8" i="50"/>
  <c r="M8" i="50"/>
  <c r="K9" i="50"/>
  <c r="M9" i="50"/>
  <c r="K10" i="50"/>
  <c r="M10" i="50"/>
  <c r="K11" i="50"/>
  <c r="M11" i="50"/>
  <c r="K18" i="50"/>
  <c r="M18" i="50"/>
  <c r="L19" i="50"/>
  <c r="N19" i="50"/>
  <c r="H20" i="50"/>
  <c r="M20" i="50"/>
  <c r="H21" i="50"/>
  <c r="M21" i="50"/>
  <c r="H22" i="50"/>
  <c r="M22" i="50"/>
  <c r="L23" i="50"/>
  <c r="N23" i="50"/>
  <c r="I24" i="50"/>
  <c r="L24" i="50"/>
  <c r="N24" i="50"/>
  <c r="P24" i="50"/>
  <c r="I25" i="50"/>
  <c r="P25" i="50" s="1"/>
  <c r="L25" i="50"/>
  <c r="N25" i="50"/>
  <c r="I26" i="50"/>
  <c r="L26" i="50"/>
  <c r="P26" i="50" s="1"/>
  <c r="N26" i="50"/>
  <c r="I27" i="50"/>
  <c r="L27" i="50"/>
  <c r="N27" i="50"/>
  <c r="P27" i="50"/>
  <c r="I28" i="50"/>
  <c r="P28" i="50" s="1"/>
  <c r="L28" i="50"/>
  <c r="N28" i="50"/>
  <c r="K31" i="50"/>
  <c r="M31" i="50"/>
  <c r="K32" i="50"/>
  <c r="M32" i="50"/>
  <c r="L35" i="50"/>
  <c r="N35" i="50"/>
  <c r="H36" i="50"/>
  <c r="M36" i="50"/>
  <c r="H37" i="50"/>
  <c r="M37" i="50"/>
  <c r="L38" i="50"/>
  <c r="N38" i="50"/>
  <c r="I39" i="50"/>
  <c r="L39" i="50"/>
  <c r="P39" i="50" s="1"/>
  <c r="N39" i="50"/>
  <c r="I40" i="50"/>
  <c r="L40" i="50"/>
  <c r="N40" i="50"/>
  <c r="P40" i="50"/>
  <c r="I41" i="50"/>
  <c r="P41" i="50" s="1"/>
  <c r="L41" i="50"/>
  <c r="N41" i="50"/>
  <c r="I42" i="50"/>
  <c r="L42" i="50"/>
  <c r="P42" i="50" s="1"/>
  <c r="N42" i="50"/>
  <c r="I43" i="50"/>
  <c r="L43" i="50"/>
  <c r="N43" i="50"/>
  <c r="P43" i="50"/>
  <c r="I44" i="50"/>
  <c r="L44" i="50"/>
  <c r="P44" i="50" s="1"/>
  <c r="N44" i="50"/>
  <c r="I45" i="50"/>
  <c r="L45" i="50"/>
  <c r="P45" i="50" s="1"/>
  <c r="N45" i="50"/>
  <c r="I46" i="50"/>
  <c r="L46" i="50"/>
  <c r="N46" i="50"/>
  <c r="P46" i="50"/>
  <c r="I47" i="50"/>
  <c r="L47" i="50"/>
  <c r="P47" i="50" s="1"/>
  <c r="N47" i="50"/>
  <c r="I48" i="50"/>
  <c r="L48" i="50"/>
  <c r="P48" i="50" s="1"/>
  <c r="N48" i="50"/>
  <c r="I49" i="50"/>
  <c r="L49" i="50"/>
  <c r="N49" i="50"/>
  <c r="P49" i="50"/>
  <c r="I50" i="50"/>
  <c r="L50" i="50"/>
  <c r="P50" i="50" s="1"/>
  <c r="N50" i="50"/>
  <c r="I51" i="50"/>
  <c r="L51" i="50"/>
  <c r="P51" i="50" s="1"/>
  <c r="N51" i="50"/>
  <c r="I52" i="50"/>
  <c r="L52" i="50"/>
  <c r="N52" i="50"/>
  <c r="P52" i="50"/>
  <c r="I53" i="50"/>
  <c r="L53" i="50"/>
  <c r="P53" i="50" s="1"/>
  <c r="N53" i="50"/>
  <c r="I54" i="50"/>
  <c r="L54" i="50"/>
  <c r="P54" i="50" s="1"/>
  <c r="N54" i="50"/>
  <c r="K57" i="50"/>
  <c r="M57" i="50"/>
  <c r="K58" i="50"/>
  <c r="M58" i="50"/>
  <c r="K59" i="50"/>
  <c r="M59" i="50"/>
  <c r="K60" i="50"/>
  <c r="M60" i="50"/>
  <c r="K61" i="50"/>
  <c r="M61" i="50"/>
  <c r="K62" i="50"/>
  <c r="M62" i="50"/>
  <c r="K67" i="50"/>
  <c r="M67" i="50"/>
  <c r="K68" i="50"/>
  <c r="M68" i="50"/>
  <c r="K69" i="50"/>
  <c r="M69" i="50"/>
  <c r="K70" i="50"/>
  <c r="M70" i="50"/>
  <c r="K71" i="50"/>
  <c r="M71" i="50"/>
  <c r="K72" i="50"/>
  <c r="M72" i="50"/>
  <c r="K73" i="50"/>
  <c r="M73" i="50"/>
  <c r="L75" i="50"/>
  <c r="N75" i="50"/>
  <c r="H76" i="50"/>
  <c r="M76" i="50"/>
  <c r="H77" i="50"/>
  <c r="M77" i="50"/>
  <c r="H78" i="50"/>
  <c r="M78" i="50"/>
  <c r="H79" i="50"/>
  <c r="M79" i="50"/>
  <c r="H80" i="50"/>
  <c r="M80" i="50"/>
  <c r="H81" i="50"/>
  <c r="M81" i="50"/>
  <c r="L82" i="50"/>
  <c r="N82" i="50"/>
  <c r="I83" i="50"/>
  <c r="P83" i="50" s="1"/>
  <c r="L83" i="50"/>
  <c r="N83" i="50"/>
  <c r="I84" i="50"/>
  <c r="L84" i="50"/>
  <c r="N84" i="50"/>
  <c r="P84" i="50"/>
  <c r="I85" i="50"/>
  <c r="P85" i="50" s="1"/>
  <c r="L85" i="50"/>
  <c r="N85" i="50"/>
  <c r="I86" i="50"/>
  <c r="L86" i="50"/>
  <c r="N86" i="50"/>
  <c r="I87" i="50"/>
  <c r="P87" i="50" s="1"/>
  <c r="L87" i="50"/>
  <c r="N87" i="50"/>
  <c r="I88" i="50"/>
  <c r="L88" i="50"/>
  <c r="N88" i="50"/>
  <c r="I89" i="50"/>
  <c r="P89" i="50" s="1"/>
  <c r="L89" i="50"/>
  <c r="N89" i="50"/>
  <c r="I90" i="50"/>
  <c r="L90" i="50"/>
  <c r="N90" i="50"/>
  <c r="P90" i="50" s="1"/>
  <c r="I91" i="50"/>
  <c r="L91" i="50"/>
  <c r="N91" i="50"/>
  <c r="I92" i="50"/>
  <c r="L92" i="50"/>
  <c r="N92" i="50"/>
  <c r="I93" i="50"/>
  <c r="L93" i="50"/>
  <c r="N93" i="50"/>
  <c r="P93" i="50"/>
  <c r="I94" i="50"/>
  <c r="P94" i="50" s="1"/>
  <c r="L94" i="50"/>
  <c r="N94" i="50"/>
  <c r="I95" i="50"/>
  <c r="L95" i="50"/>
  <c r="N95" i="50"/>
  <c r="I96" i="50"/>
  <c r="P96" i="50" s="1"/>
  <c r="L96" i="50"/>
  <c r="N96" i="50"/>
  <c r="I97" i="50"/>
  <c r="L97" i="50"/>
  <c r="N97" i="50"/>
  <c r="I98" i="50"/>
  <c r="P98" i="50" s="1"/>
  <c r="L98" i="50"/>
  <c r="N98" i="50"/>
  <c r="I99" i="50"/>
  <c r="L99" i="50"/>
  <c r="N99" i="50"/>
  <c r="P99" i="50"/>
  <c r="I100" i="50"/>
  <c r="L100" i="50"/>
  <c r="N100" i="50"/>
  <c r="I101" i="50"/>
  <c r="L101" i="50"/>
  <c r="N101" i="50"/>
  <c r="I102" i="50"/>
  <c r="P102" i="50" s="1"/>
  <c r="L102" i="50"/>
  <c r="N102" i="50"/>
  <c r="I103" i="50"/>
  <c r="L103" i="50"/>
  <c r="N103" i="50"/>
  <c r="I104" i="50"/>
  <c r="L104" i="50"/>
  <c r="N104" i="50"/>
  <c r="I105" i="50"/>
  <c r="L105" i="50"/>
  <c r="N105" i="50"/>
  <c r="I106" i="50"/>
  <c r="L106" i="50"/>
  <c r="N106" i="50"/>
  <c r="J78" i="51"/>
  <c r="H78" i="51"/>
  <c r="J77" i="51"/>
  <c r="H77" i="51"/>
  <c r="J76" i="51"/>
  <c r="H76" i="51"/>
  <c r="J75" i="51"/>
  <c r="H75" i="51"/>
  <c r="J74" i="51"/>
  <c r="H74" i="51"/>
  <c r="J73" i="51"/>
  <c r="H73" i="51"/>
  <c r="J34" i="51"/>
  <c r="H34" i="51"/>
  <c r="J33" i="51"/>
  <c r="H33" i="51"/>
  <c r="J12" i="51"/>
  <c r="H12" i="51"/>
  <c r="J11" i="51"/>
  <c r="H11" i="51"/>
  <c r="J10" i="51"/>
  <c r="H10" i="51"/>
  <c r="H13" i="51"/>
  <c r="O13" i="51"/>
  <c r="H14" i="51"/>
  <c r="O14" i="51"/>
  <c r="H15" i="51"/>
  <c r="O15" i="51"/>
  <c r="H16" i="51"/>
  <c r="O16" i="51"/>
  <c r="H17" i="51"/>
  <c r="O17" i="51"/>
  <c r="H18" i="51"/>
  <c r="O18" i="51"/>
  <c r="H19" i="51"/>
  <c r="O19" i="51"/>
  <c r="H20" i="51"/>
  <c r="O20" i="51"/>
  <c r="H21" i="51"/>
  <c r="O21" i="51"/>
  <c r="H22" i="51"/>
  <c r="O22" i="51"/>
  <c r="H23" i="51"/>
  <c r="O23" i="51"/>
  <c r="H24" i="51"/>
  <c r="O24" i="51"/>
  <c r="H25" i="51"/>
  <c r="O25" i="51"/>
  <c r="H26" i="51"/>
  <c r="O26" i="51"/>
  <c r="H27" i="51"/>
  <c r="O27" i="51"/>
  <c r="H28" i="51"/>
  <c r="O28" i="51"/>
  <c r="H29" i="51"/>
  <c r="O29" i="51"/>
  <c r="H35" i="51"/>
  <c r="O35" i="51"/>
  <c r="H36" i="51"/>
  <c r="O36" i="51"/>
  <c r="H37" i="51"/>
  <c r="O37" i="51"/>
  <c r="H38" i="51"/>
  <c r="O38" i="51"/>
  <c r="H39" i="51"/>
  <c r="O39" i="51"/>
  <c r="H40" i="51"/>
  <c r="O40" i="51"/>
  <c r="H41" i="51"/>
  <c r="O41" i="51"/>
  <c r="H42" i="51"/>
  <c r="O42" i="51"/>
  <c r="H43" i="51"/>
  <c r="O43" i="51"/>
  <c r="H44" i="51"/>
  <c r="O44" i="51"/>
  <c r="H45" i="51"/>
  <c r="O45" i="51"/>
  <c r="H46" i="51"/>
  <c r="O46" i="51"/>
  <c r="H47" i="51"/>
  <c r="O47" i="51"/>
  <c r="H48" i="51"/>
  <c r="O48" i="51"/>
  <c r="H49" i="51"/>
  <c r="O49" i="51"/>
  <c r="H50" i="51"/>
  <c r="O50" i="51"/>
  <c r="H51" i="51"/>
  <c r="O51" i="51"/>
  <c r="H52" i="51"/>
  <c r="O52" i="51"/>
  <c r="H53" i="51"/>
  <c r="O53" i="51"/>
  <c r="H54" i="51"/>
  <c r="O54" i="51"/>
  <c r="H55" i="51"/>
  <c r="O55" i="51"/>
  <c r="AE16" i="53"/>
  <c r="AE12" i="53"/>
  <c r="H5" i="53"/>
  <c r="M5" i="53"/>
  <c r="H6" i="53"/>
  <c r="M6" i="53"/>
  <c r="L7" i="53"/>
  <c r="N7" i="53"/>
  <c r="I9" i="53"/>
  <c r="P9" i="53" s="1"/>
  <c r="L9" i="53"/>
  <c r="N9" i="53"/>
  <c r="I13" i="53"/>
  <c r="L13" i="53"/>
  <c r="N13" i="53"/>
  <c r="I17" i="53"/>
  <c r="L17" i="53"/>
  <c r="N17" i="53"/>
  <c r="K19" i="53"/>
  <c r="L19" i="53"/>
  <c r="M19" i="53"/>
  <c r="N19" i="53"/>
  <c r="L20" i="53"/>
  <c r="N20" i="53"/>
  <c r="L21" i="53"/>
  <c r="N21" i="53"/>
  <c r="H22" i="53"/>
  <c r="M22" i="53"/>
  <c r="H23" i="53"/>
  <c r="M23" i="53"/>
  <c r="L24" i="53"/>
  <c r="N24" i="53"/>
  <c r="I26" i="53"/>
  <c r="P26" i="53" s="1"/>
  <c r="L26" i="53"/>
  <c r="N26" i="53"/>
  <c r="K28" i="53"/>
  <c r="L28" i="53" s="1"/>
  <c r="M28" i="53"/>
  <c r="N28" i="53"/>
  <c r="L29" i="53"/>
  <c r="N29" i="53"/>
  <c r="L30" i="53"/>
  <c r="N30" i="53"/>
  <c r="H31" i="53"/>
  <c r="M31" i="53"/>
  <c r="H32" i="53"/>
  <c r="M32" i="53"/>
  <c r="L33" i="53"/>
  <c r="N33" i="53"/>
  <c r="I35" i="53"/>
  <c r="L35" i="53"/>
  <c r="N35" i="53"/>
  <c r="P35" i="53"/>
  <c r="K37" i="53"/>
  <c r="L37" i="53"/>
  <c r="M37" i="53"/>
  <c r="N37" i="53"/>
  <c r="L38" i="53"/>
  <c r="N38" i="53"/>
  <c r="L39" i="53"/>
  <c r="N39" i="53"/>
  <c r="H40" i="53"/>
  <c r="M40" i="53"/>
  <c r="H41" i="53"/>
  <c r="M41" i="53"/>
  <c r="L42" i="53"/>
  <c r="N42" i="53"/>
  <c r="I44" i="53"/>
  <c r="P44" i="53" s="1"/>
  <c r="L44" i="53"/>
  <c r="N44" i="53"/>
  <c r="K46" i="53"/>
  <c r="L46" i="53" s="1"/>
  <c r="M46" i="53"/>
  <c r="N46" i="53"/>
  <c r="H47" i="53"/>
  <c r="M47" i="53"/>
  <c r="H48" i="53"/>
  <c r="M48" i="53"/>
  <c r="L49" i="53"/>
  <c r="N49" i="53"/>
  <c r="I51" i="53"/>
  <c r="L51" i="53"/>
  <c r="N51" i="53"/>
  <c r="P51" i="53" s="1"/>
  <c r="K53" i="53"/>
  <c r="L53" i="53"/>
  <c r="M53" i="53"/>
  <c r="N53" i="53" s="1"/>
  <c r="K54" i="53"/>
  <c r="L54" i="53"/>
  <c r="M54" i="53"/>
  <c r="N54" i="53"/>
  <c r="K55" i="53"/>
  <c r="L55" i="53" s="1"/>
  <c r="M55" i="53"/>
  <c r="N55" i="53" s="1"/>
  <c r="K56" i="53"/>
  <c r="L56" i="53"/>
  <c r="M56" i="53"/>
  <c r="N56" i="53" s="1"/>
  <c r="K57" i="53"/>
  <c r="L57" i="53" s="1"/>
  <c r="M57" i="53"/>
  <c r="N57" i="53"/>
  <c r="K58" i="53"/>
  <c r="L58" i="53" s="1"/>
  <c r="M58" i="53"/>
  <c r="N58" i="53"/>
  <c r="K59" i="53"/>
  <c r="L59" i="53"/>
  <c r="M59" i="53"/>
  <c r="N59" i="53" s="1"/>
  <c r="K60" i="53"/>
  <c r="L60" i="53"/>
  <c r="M60" i="53"/>
  <c r="N60" i="53"/>
  <c r="K61" i="53"/>
  <c r="L61" i="53" s="1"/>
  <c r="M61" i="53"/>
  <c r="N61" i="53" s="1"/>
  <c r="K62" i="53"/>
  <c r="L62" i="53"/>
  <c r="M62" i="53"/>
  <c r="N62" i="53" s="1"/>
  <c r="K63" i="53"/>
  <c r="L63" i="53" s="1"/>
  <c r="M63" i="53"/>
  <c r="N63" i="53"/>
  <c r="K64" i="53"/>
  <c r="L64" i="53" s="1"/>
  <c r="M64" i="53"/>
  <c r="N64" i="53"/>
  <c r="K65" i="53"/>
  <c r="L65" i="53"/>
  <c r="M65" i="53"/>
  <c r="N65" i="53" s="1"/>
  <c r="K66" i="53"/>
  <c r="L66" i="53"/>
  <c r="M66" i="53"/>
  <c r="N66" i="53"/>
  <c r="L67" i="53"/>
  <c r="N67" i="53"/>
  <c r="H68" i="53"/>
  <c r="M68" i="53"/>
  <c r="H69" i="53"/>
  <c r="M69" i="53"/>
  <c r="L70" i="53"/>
  <c r="N70" i="53"/>
  <c r="H5" i="54"/>
  <c r="O5" i="54"/>
  <c r="H6" i="54"/>
  <c r="O6" i="54"/>
  <c r="AD6" i="54" s="1"/>
  <c r="H7" i="54"/>
  <c r="H8" i="54"/>
  <c r="H10" i="54"/>
  <c r="O10" i="54"/>
  <c r="AC10" i="54" s="1"/>
  <c r="H11" i="54"/>
  <c r="O11" i="54"/>
  <c r="AD11" i="54" s="1"/>
  <c r="H12" i="54"/>
  <c r="H13" i="54"/>
  <c r="H15" i="54"/>
  <c r="O15" i="54"/>
  <c r="AC15" i="54" s="1"/>
  <c r="H16" i="54"/>
  <c r="O16" i="54"/>
  <c r="AD16" i="54" s="1"/>
  <c r="I18" i="54" s="1"/>
  <c r="O18" i="54" s="1"/>
  <c r="H17" i="54"/>
  <c r="H18" i="54"/>
  <c r="H20" i="54"/>
  <c r="O20" i="54"/>
  <c r="AC20" i="54" s="1"/>
  <c r="H21" i="54"/>
  <c r="O21" i="54"/>
  <c r="AD21" i="54" s="1"/>
  <c r="I23" i="54" s="1"/>
  <c r="O23" i="54" s="1"/>
  <c r="H22" i="54"/>
  <c r="H23" i="54"/>
  <c r="H25" i="54"/>
  <c r="O25" i="54"/>
  <c r="H26" i="54"/>
  <c r="O26" i="54"/>
  <c r="H27" i="54"/>
  <c r="G27" i="54" s="1"/>
  <c r="G47" i="53" s="1"/>
  <c r="I47" i="53" s="1"/>
  <c r="I27" i="54"/>
  <c r="O27" i="54" s="1"/>
  <c r="H28" i="54"/>
  <c r="H30" i="54"/>
  <c r="O30" i="54"/>
  <c r="AB30" i="54" s="1"/>
  <c r="H31" i="54"/>
  <c r="O31" i="54"/>
  <c r="H32" i="54"/>
  <c r="O32" i="54"/>
  <c r="H33" i="54"/>
  <c r="O33" i="54"/>
  <c r="H34" i="54"/>
  <c r="O34" i="54"/>
  <c r="AA34" i="54" s="1"/>
  <c r="H35" i="54"/>
  <c r="O35" i="54"/>
  <c r="AA35" i="54" s="1"/>
  <c r="H36" i="54"/>
  <c r="H37" i="54"/>
  <c r="AA33" i="54"/>
  <c r="AA32" i="54"/>
  <c r="AA31" i="54"/>
  <c r="AD26" i="54"/>
  <c r="AA25" i="54"/>
  <c r="AA27" i="54" s="1"/>
  <c r="AE7" i="54"/>
  <c r="AE5" i="54"/>
  <c r="I8" i="54" s="1"/>
  <c r="O8" i="54" s="1"/>
  <c r="H4" i="56"/>
  <c r="H5" i="56"/>
  <c r="H6" i="56"/>
  <c r="H28" i="53" s="1"/>
  <c r="H7" i="56"/>
  <c r="H8" i="56"/>
  <c r="H9" i="56"/>
  <c r="H8" i="50" s="1"/>
  <c r="H10" i="56"/>
  <c r="H11" i="56"/>
  <c r="H13" i="56"/>
  <c r="H12" i="56" s="1"/>
  <c r="H59" i="53" s="1"/>
  <c r="I59" i="53" s="1"/>
  <c r="P59" i="53" s="1"/>
  <c r="H14" i="56"/>
  <c r="H15" i="56"/>
  <c r="H46" i="53" s="1"/>
  <c r="I46" i="53" s="1"/>
  <c r="H16" i="56"/>
  <c r="H17" i="56"/>
  <c r="H18" i="56"/>
  <c r="H58" i="53" s="1"/>
  <c r="I58" i="53" s="1"/>
  <c r="P58" i="53" s="1"/>
  <c r="H19" i="56"/>
  <c r="H20" i="56"/>
  <c r="H21" i="56"/>
  <c r="H60" i="53" s="1"/>
  <c r="I60" i="53" s="1"/>
  <c r="P60" i="53" s="1"/>
  <c r="H22" i="56"/>
  <c r="H23" i="56"/>
  <c r="H24" i="56"/>
  <c r="H61" i="53" s="1"/>
  <c r="I61" i="53" s="1"/>
  <c r="P61" i="53" s="1"/>
  <c r="H25" i="56"/>
  <c r="L25" i="56" s="1"/>
  <c r="H26" i="56"/>
  <c r="H27" i="56"/>
  <c r="H10" i="50" s="1"/>
  <c r="H28" i="56"/>
  <c r="H29" i="56"/>
  <c r="H30" i="56"/>
  <c r="H62" i="50" s="1"/>
  <c r="H31" i="56"/>
  <c r="H32" i="56"/>
  <c r="H33" i="56"/>
  <c r="H54" i="53" s="1"/>
  <c r="I54" i="53" s="1"/>
  <c r="P54" i="53" s="1"/>
  <c r="H34" i="56"/>
  <c r="H35" i="56"/>
  <c r="L35" i="56" s="1"/>
  <c r="H36" i="56"/>
  <c r="L36" i="56" s="1"/>
  <c r="H37" i="56"/>
  <c r="H38" i="56"/>
  <c r="H39" i="56"/>
  <c r="L39" i="56" s="1"/>
  <c r="H40" i="56"/>
  <c r="H41" i="56"/>
  <c r="H73" i="50" s="1"/>
  <c r="H42" i="56"/>
  <c r="H12" i="50" s="1"/>
  <c r="I42" i="56"/>
  <c r="K12" i="50" s="1"/>
  <c r="J42" i="56"/>
  <c r="M12" i="50" s="1"/>
  <c r="H43" i="56"/>
  <c r="I43" i="56"/>
  <c r="K15" i="53" s="1"/>
  <c r="L15" i="53" s="1"/>
  <c r="L16" i="53" s="1"/>
  <c r="K6" i="52" s="1"/>
  <c r="L6" i="52" s="1"/>
  <c r="K16" i="50" s="1"/>
  <c r="J43" i="56"/>
  <c r="M15" i="53" s="1"/>
  <c r="N15" i="53" s="1"/>
  <c r="N16" i="53" s="1"/>
  <c r="M6" i="52" s="1"/>
  <c r="N6" i="52" s="1"/>
  <c r="M16" i="50" s="1"/>
  <c r="H44" i="56"/>
  <c r="H11" i="53" s="1"/>
  <c r="I11" i="53" s="1"/>
  <c r="I44" i="56"/>
  <c r="K11" i="53" s="1"/>
  <c r="L11" i="53" s="1"/>
  <c r="L12" i="53" s="1"/>
  <c r="K5" i="52" s="1"/>
  <c r="L5" i="52" s="1"/>
  <c r="K15" i="50" s="1"/>
  <c r="J44" i="56"/>
  <c r="M11" i="53" s="1"/>
  <c r="N11" i="53" s="1"/>
  <c r="N12" i="53" s="1"/>
  <c r="M5" i="52" s="1"/>
  <c r="N5" i="52" s="1"/>
  <c r="M15" i="50" s="1"/>
  <c r="H45" i="56"/>
  <c r="I45" i="56"/>
  <c r="K13" i="50" s="1"/>
  <c r="J45" i="56"/>
  <c r="M13" i="50" s="1"/>
  <c r="H46" i="56"/>
  <c r="I46" i="56"/>
  <c r="K63" i="50" s="1"/>
  <c r="J46" i="56"/>
  <c r="M63" i="50" s="1"/>
  <c r="I47" i="56"/>
  <c r="I48" i="56"/>
  <c r="L48" i="56" s="1"/>
  <c r="I49" i="56"/>
  <c r="I50" i="56"/>
  <c r="K23" i="53" s="1"/>
  <c r="L50" i="56"/>
  <c r="I51" i="56"/>
  <c r="K79" i="50" s="1"/>
  <c r="I52" i="56"/>
  <c r="K80" i="50" s="1"/>
  <c r="I53" i="56"/>
  <c r="K81" i="50" s="1"/>
  <c r="I54" i="56"/>
  <c r="K6" i="53" s="1"/>
  <c r="L54" i="56"/>
  <c r="L55" i="56"/>
  <c r="B25" i="58"/>
  <c r="B24" i="58"/>
  <c r="B23" i="58"/>
  <c r="D23" i="58" s="1"/>
  <c r="B22" i="58"/>
  <c r="B21" i="58"/>
  <c r="D21" i="58" s="1"/>
  <c r="D8" i="7"/>
  <c r="D10" i="7"/>
  <c r="D12" i="7"/>
  <c r="D14" i="7"/>
  <c r="D16" i="7"/>
  <c r="D18" i="7"/>
  <c r="D20" i="7"/>
  <c r="D22" i="7"/>
  <c r="D24" i="7"/>
  <c r="D26" i="7"/>
  <c r="D28" i="7"/>
  <c r="D30" i="7"/>
  <c r="D32" i="7"/>
  <c r="D54" i="7"/>
  <c r="D56" i="7"/>
  <c r="D58" i="7"/>
  <c r="D60" i="7"/>
  <c r="D100" i="7"/>
  <c r="D102" i="7"/>
  <c r="D104" i="7"/>
  <c r="D106" i="7"/>
  <c r="D108" i="7"/>
  <c r="D110" i="7"/>
  <c r="D112" i="7"/>
  <c r="D116" i="7"/>
  <c r="D120" i="7"/>
  <c r="D122" i="7"/>
  <c r="D126" i="7"/>
  <c r="D128" i="7"/>
  <c r="D130" i="7"/>
  <c r="D134" i="7"/>
  <c r="D136" i="7"/>
  <c r="D138" i="7"/>
  <c r="D144" i="7"/>
  <c r="D146" i="7"/>
  <c r="D148" i="7"/>
  <c r="D25" i="58"/>
  <c r="D24" i="58"/>
  <c r="D22" i="58"/>
  <c r="D13" i="58"/>
  <c r="D12" i="58"/>
  <c r="D11" i="58"/>
  <c r="F3" i="58"/>
  <c r="AE3" i="50"/>
  <c r="AD3" i="50"/>
  <c r="E102" i="7"/>
  <c r="M50" i="8"/>
  <c r="E144" i="7"/>
  <c r="E122" i="7"/>
  <c r="E128" i="7"/>
  <c r="M115" i="8"/>
  <c r="E16" i="7"/>
  <c r="G14" i="8"/>
  <c r="G104" i="8"/>
  <c r="G109" i="8"/>
  <c r="E52" i="7"/>
  <c r="M99" i="8"/>
  <c r="G116" i="8"/>
  <c r="E28" i="7"/>
  <c r="G18" i="8"/>
  <c r="G111" i="8"/>
  <c r="G115" i="8"/>
  <c r="E116" i="7"/>
  <c r="M109" i="8"/>
  <c r="M90" i="8"/>
  <c r="M104" i="8"/>
  <c r="M11" i="8"/>
  <c r="G51" i="8"/>
  <c r="M51" i="8"/>
  <c r="E130" i="7"/>
  <c r="G8" i="8"/>
  <c r="M108" i="8"/>
  <c r="G6" i="8"/>
  <c r="E22" i="7"/>
  <c r="E58" i="7"/>
  <c r="G48" i="8"/>
  <c r="E104" i="7"/>
  <c r="G9" i="8"/>
  <c r="E120" i="7"/>
  <c r="E26" i="7"/>
  <c r="E56" i="7"/>
  <c r="M7" i="8"/>
  <c r="E60" i="7"/>
  <c r="E134" i="7"/>
  <c r="M98" i="8"/>
  <c r="E112" i="7"/>
  <c r="G95" i="8"/>
  <c r="E108" i="7"/>
  <c r="M94" i="8"/>
  <c r="G19" i="8"/>
  <c r="M100" i="8"/>
  <c r="E20" i="7"/>
  <c r="M10" i="8"/>
  <c r="M114" i="8"/>
  <c r="E138" i="7"/>
  <c r="E54" i="7"/>
  <c r="M105" i="8"/>
  <c r="E110" i="7"/>
  <c r="E32" i="7"/>
  <c r="M116" i="8"/>
  <c r="G11" i="8"/>
  <c r="E10" i="7"/>
  <c r="E118" i="7"/>
  <c r="E136" i="7"/>
  <c r="M15" i="8"/>
  <c r="M102" i="8"/>
  <c r="M95" i="8"/>
  <c r="G113" i="8"/>
  <c r="M52" i="8"/>
  <c r="M111" i="8"/>
  <c r="M107" i="8"/>
  <c r="G13" i="8"/>
  <c r="E18" i="7"/>
  <c r="E12" i="7"/>
  <c r="E98" i="7"/>
  <c r="G102" i="8"/>
  <c r="G114" i="8"/>
  <c r="E148" i="7"/>
  <c r="M19" i="8"/>
  <c r="E124" i="7"/>
  <c r="G96" i="8"/>
  <c r="M112" i="8"/>
  <c r="E100" i="7"/>
  <c r="M9" i="8"/>
  <c r="E114" i="7"/>
  <c r="M91" i="8"/>
  <c r="E6" i="7"/>
  <c r="M6" i="8"/>
  <c r="E8" i="7"/>
  <c r="G10" i="8"/>
  <c r="M18" i="8"/>
  <c r="G99" i="8"/>
  <c r="M93" i="8"/>
  <c r="M92" i="8"/>
  <c r="G108" i="8"/>
  <c r="E132" i="7"/>
  <c r="G112" i="8"/>
  <c r="M48" i="8"/>
  <c r="M13" i="8"/>
  <c r="E126" i="7"/>
  <c r="G90" i="8"/>
  <c r="G17" i="8"/>
  <c r="E146" i="7"/>
  <c r="M12" i="8"/>
  <c r="G92" i="8"/>
  <c r="M17" i="8"/>
  <c r="M8" i="8"/>
  <c r="G100" i="8"/>
  <c r="M16" i="8"/>
  <c r="G52" i="8"/>
  <c r="G12" i="8"/>
  <c r="M49" i="8"/>
  <c r="G50" i="8"/>
  <c r="E30" i="7"/>
  <c r="M97" i="8"/>
  <c r="G15" i="8"/>
  <c r="E106" i="7"/>
  <c r="G98" i="8"/>
  <c r="G16" i="8"/>
  <c r="G107" i="8"/>
  <c r="M113" i="8"/>
  <c r="M14" i="8"/>
  <c r="E14" i="7"/>
  <c r="M96" i="8"/>
  <c r="G105" i="8"/>
  <c r="E24" i="7"/>
  <c r="L53" i="56" l="1"/>
  <c r="L51" i="56"/>
  <c r="L44" i="56"/>
  <c r="L21" i="56"/>
  <c r="AC22" i="54"/>
  <c r="I22" i="54"/>
  <c r="O22" i="54" s="1"/>
  <c r="AB36" i="54"/>
  <c r="I37" i="54"/>
  <c r="O37" i="54" s="1"/>
  <c r="G37" i="54"/>
  <c r="G69" i="53" s="1"/>
  <c r="N69" i="53" s="1"/>
  <c r="AD22" i="54"/>
  <c r="AD17" i="54"/>
  <c r="AC17" i="54"/>
  <c r="I17" i="54"/>
  <c r="O17" i="54" s="1"/>
  <c r="AC12" i="54"/>
  <c r="I12" i="54"/>
  <c r="O12" i="54" s="1"/>
  <c r="L12" i="56"/>
  <c r="L41" i="56"/>
  <c r="L24" i="56"/>
  <c r="L15" i="56"/>
  <c r="L6" i="56"/>
  <c r="L27" i="56"/>
  <c r="L18" i="56"/>
  <c r="L9" i="56"/>
  <c r="P105" i="50"/>
  <c r="P103" i="50"/>
  <c r="P92" i="50"/>
  <c r="P101" i="50"/>
  <c r="H66" i="53"/>
  <c r="I66" i="53" s="1"/>
  <c r="P66" i="53" s="1"/>
  <c r="L10" i="56"/>
  <c r="K22" i="50"/>
  <c r="K48" i="53"/>
  <c r="K32" i="53"/>
  <c r="K5" i="53"/>
  <c r="L23" i="56"/>
  <c r="H63" i="53"/>
  <c r="I63" i="53" s="1"/>
  <c r="P63" i="53" s="1"/>
  <c r="H59" i="50"/>
  <c r="L14" i="56"/>
  <c r="H19" i="53"/>
  <c r="L5" i="56"/>
  <c r="K41" i="53"/>
  <c r="H72" i="50"/>
  <c r="L40" i="56"/>
  <c r="H67" i="50"/>
  <c r="L34" i="56"/>
  <c r="H55" i="53"/>
  <c r="I55" i="53" s="1"/>
  <c r="P55" i="53" s="1"/>
  <c r="L19" i="56"/>
  <c r="AC28" i="53"/>
  <c r="AC30" i="53" s="1"/>
  <c r="I28" i="53"/>
  <c r="AC59" i="53"/>
  <c r="AC67" i="53" s="1"/>
  <c r="L52" i="56"/>
  <c r="K31" i="53"/>
  <c r="L49" i="56"/>
  <c r="K22" i="53"/>
  <c r="K40" i="53"/>
  <c r="H63" i="50"/>
  <c r="L46" i="56"/>
  <c r="L38" i="56"/>
  <c r="H70" i="50"/>
  <c r="H18" i="50"/>
  <c r="L32" i="56"/>
  <c r="H62" i="53"/>
  <c r="I62" i="53" s="1"/>
  <c r="P62" i="53" s="1"/>
  <c r="L22" i="56"/>
  <c r="H58" i="50"/>
  <c r="H9" i="50"/>
  <c r="L13" i="56"/>
  <c r="H5" i="50"/>
  <c r="L4" i="56"/>
  <c r="I28" i="54"/>
  <c r="AD27" i="54"/>
  <c r="L43" i="56"/>
  <c r="H15" i="53"/>
  <c r="I15" i="53" s="1"/>
  <c r="H60" i="50"/>
  <c r="L28" i="56"/>
  <c r="P46" i="53"/>
  <c r="I13" i="54"/>
  <c r="AD12" i="54"/>
  <c r="P11" i="53"/>
  <c r="I12" i="53"/>
  <c r="H69" i="50"/>
  <c r="L37" i="56"/>
  <c r="H11" i="50"/>
  <c r="L31" i="56"/>
  <c r="H32" i="50"/>
  <c r="L26" i="56"/>
  <c r="L17" i="56"/>
  <c r="H57" i="53"/>
  <c r="I57" i="53" s="1"/>
  <c r="P57" i="53" s="1"/>
  <c r="H7" i="50"/>
  <c r="L8" i="56"/>
  <c r="N47" i="53"/>
  <c r="G23" i="54"/>
  <c r="G41" i="53" s="1"/>
  <c r="G8" i="54"/>
  <c r="G6" i="53" s="1"/>
  <c r="H65" i="53"/>
  <c r="I65" i="53" s="1"/>
  <c r="P65" i="53" s="1"/>
  <c r="H53" i="53"/>
  <c r="I53" i="53" s="1"/>
  <c r="AB28" i="53"/>
  <c r="AB29" i="53" s="1"/>
  <c r="H29" i="53" s="1"/>
  <c r="I29" i="53" s="1"/>
  <c r="P29" i="53" s="1"/>
  <c r="K78" i="50"/>
  <c r="H64" i="53"/>
  <c r="I64" i="53" s="1"/>
  <c r="P64" i="53" s="1"/>
  <c r="L16" i="56"/>
  <c r="AA36" i="54"/>
  <c r="I36" i="54"/>
  <c r="K37" i="50"/>
  <c r="K77" i="50"/>
  <c r="K21" i="50"/>
  <c r="K69" i="53"/>
  <c r="H37" i="53"/>
  <c r="L7" i="56"/>
  <c r="K36" i="50"/>
  <c r="K20" i="50"/>
  <c r="K76" i="50"/>
  <c r="K47" i="53"/>
  <c r="L47" i="53" s="1"/>
  <c r="K68" i="53"/>
  <c r="L47" i="56"/>
  <c r="H13" i="50"/>
  <c r="L45" i="56"/>
  <c r="L29" i="56"/>
  <c r="H61" i="50"/>
  <c r="L20" i="56"/>
  <c r="H56" i="53"/>
  <c r="I56" i="53" s="1"/>
  <c r="P56" i="53" s="1"/>
  <c r="H31" i="50"/>
  <c r="H57" i="50"/>
  <c r="L11" i="56"/>
  <c r="G18" i="54"/>
  <c r="G32" i="53" s="1"/>
  <c r="AD7" i="54"/>
  <c r="I7" i="54"/>
  <c r="O7" i="54" s="1"/>
  <c r="L42" i="56"/>
  <c r="H71" i="50"/>
  <c r="H68" i="50"/>
  <c r="P17" i="53"/>
  <c r="L33" i="56"/>
  <c r="L30" i="56"/>
  <c r="P106" i="50"/>
  <c r="P97" i="50"/>
  <c r="P88" i="50"/>
  <c r="P13" i="53"/>
  <c r="P104" i="50"/>
  <c r="P95" i="50"/>
  <c r="P86" i="50"/>
  <c r="P100" i="50"/>
  <c r="P91" i="50"/>
  <c r="P25" i="48"/>
  <c r="P16" i="48"/>
  <c r="P7" i="48"/>
  <c r="P45" i="48"/>
  <c r="P36" i="48"/>
  <c r="P51" i="48"/>
  <c r="P39" i="48"/>
  <c r="N98" i="8"/>
  <c r="N6" i="8"/>
  <c r="J110" i="7"/>
  <c r="CE110" i="7" s="1"/>
  <c r="J183" i="7" s="1"/>
  <c r="J184" i="7" s="1"/>
  <c r="J83" i="2" s="1"/>
  <c r="N100" i="8"/>
  <c r="N16" i="8"/>
  <c r="L122" i="7"/>
  <c r="CG122" i="7" s="1"/>
  <c r="H18" i="7"/>
  <c r="CC18" i="7" s="1"/>
  <c r="H45" i="7" s="1"/>
  <c r="H46" i="7" s="1"/>
  <c r="J7" i="2" s="1"/>
  <c r="N112" i="8"/>
  <c r="N102" i="8"/>
  <c r="N95" i="8"/>
  <c r="N51" i="8"/>
  <c r="N48" i="8"/>
  <c r="N14" i="8"/>
  <c r="N114" i="8"/>
  <c r="N108" i="8"/>
  <c r="N90" i="8"/>
  <c r="N111" i="8"/>
  <c r="N104" i="8"/>
  <c r="N97" i="8"/>
  <c r="Q134" i="7"/>
  <c r="CL134" i="7" s="1"/>
  <c r="Q183" i="7" s="1"/>
  <c r="Q184" i="7" s="1"/>
  <c r="J90" i="2" s="1"/>
  <c r="P24" i="7"/>
  <c r="CK24" i="7" s="1"/>
  <c r="P45" i="7" s="1"/>
  <c r="P46" i="7" s="1"/>
  <c r="J15" i="2" s="1"/>
  <c r="N105" i="8"/>
  <c r="N91" i="8"/>
  <c r="T144" i="7"/>
  <c r="CO144" i="7" s="1"/>
  <c r="T183" i="7" s="1"/>
  <c r="T184" i="7" s="1"/>
  <c r="J93" i="2" s="1"/>
  <c r="N113" i="8"/>
  <c r="N107" i="8"/>
  <c r="N49" i="8"/>
  <c r="N18" i="8"/>
  <c r="N12" i="8"/>
  <c r="L30" i="7"/>
  <c r="CG30" i="7" s="1"/>
  <c r="L45" i="7" s="1"/>
  <c r="L46" i="7" s="1"/>
  <c r="J11" i="2" s="1"/>
  <c r="F12" i="7"/>
  <c r="CA12" i="7" s="1"/>
  <c r="F45" i="7" s="1"/>
  <c r="F46" i="7" s="1"/>
  <c r="J5" i="2" s="1"/>
  <c r="N116" i="8"/>
  <c r="N10" i="8"/>
  <c r="N115" i="8"/>
  <c r="N109" i="8"/>
  <c r="N99" i="8"/>
  <c r="N92" i="8"/>
  <c r="N8" i="8"/>
  <c r="U130" i="7"/>
  <c r="CP130" i="7" s="1"/>
  <c r="U183" i="7" s="1"/>
  <c r="U184" i="7" s="1"/>
  <c r="J94" i="2" s="1"/>
  <c r="M126" i="7"/>
  <c r="CH126" i="7" s="1"/>
  <c r="I60" i="7"/>
  <c r="CD60" i="7" s="1"/>
  <c r="I91" i="7" s="1"/>
  <c r="I92" i="7" s="1"/>
  <c r="J45" i="2" s="1"/>
  <c r="F56" i="7"/>
  <c r="CA56" i="7" s="1"/>
  <c r="H54" i="7"/>
  <c r="CC54" i="7" s="1"/>
  <c r="H91" i="7" s="1"/>
  <c r="H92" i="7" s="1"/>
  <c r="J44" i="2" s="1"/>
  <c r="F54" i="7"/>
  <c r="CA54" i="7" s="1"/>
  <c r="F91" i="7" s="1"/>
  <c r="F92" i="7" s="1"/>
  <c r="J42" i="2" s="1"/>
  <c r="N96" i="8"/>
  <c r="N94" i="8"/>
  <c r="N52" i="8"/>
  <c r="N50" i="8"/>
  <c r="R146" i="7"/>
  <c r="CM146" i="7" s="1"/>
  <c r="R183" i="7" s="1"/>
  <c r="R184" i="7" s="1"/>
  <c r="J91" i="2" s="1"/>
  <c r="V136" i="7"/>
  <c r="CQ136" i="7" s="1"/>
  <c r="V183" i="7" s="1"/>
  <c r="V184" i="7" s="1"/>
  <c r="J95" i="2" s="1"/>
  <c r="I112" i="7"/>
  <c r="CD112" i="7" s="1"/>
  <c r="I183" i="7" s="1"/>
  <c r="I184" i="7" s="1"/>
  <c r="J82" i="2" s="1"/>
  <c r="H104" i="7"/>
  <c r="CC104" i="7" s="1"/>
  <c r="M32" i="7"/>
  <c r="CH32" i="7" s="1"/>
  <c r="M45" i="7" s="1"/>
  <c r="M46" i="7" s="1"/>
  <c r="J12" i="2" s="1"/>
  <c r="R26" i="7"/>
  <c r="CM26" i="7" s="1"/>
  <c r="R45" i="7" s="1"/>
  <c r="R46" i="7" s="1"/>
  <c r="J17" i="2" s="1"/>
  <c r="J20" i="7"/>
  <c r="CE20" i="7" s="1"/>
  <c r="J45" i="7" s="1"/>
  <c r="J46" i="7" s="1"/>
  <c r="J9" i="2" s="1"/>
  <c r="K14" i="7"/>
  <c r="CF14" i="7" s="1"/>
  <c r="K45" i="7" s="1"/>
  <c r="K46" i="7" s="1"/>
  <c r="J10" i="2" s="1"/>
  <c r="L128" i="7"/>
  <c r="CG128" i="7" s="1"/>
  <c r="W116" i="7"/>
  <c r="CR116" i="7" s="1"/>
  <c r="W183" i="7" s="1"/>
  <c r="W184" i="7" s="1"/>
  <c r="J96" i="2" s="1"/>
  <c r="G58" i="7"/>
  <c r="CB58" i="7" s="1"/>
  <c r="G91" i="7" s="1"/>
  <c r="G92" i="7" s="1"/>
  <c r="J43" i="2" s="1"/>
  <c r="N93" i="8"/>
  <c r="N19" i="8"/>
  <c r="N17" i="8"/>
  <c r="N15" i="8"/>
  <c r="N13" i="8"/>
  <c r="N11" i="8"/>
  <c r="N9" i="8"/>
  <c r="N7" i="8"/>
  <c r="P148" i="7"/>
  <c r="CK148" i="7" s="1"/>
  <c r="P183" i="7" s="1"/>
  <c r="P184" i="7" s="1"/>
  <c r="J89" i="2" s="1"/>
  <c r="S138" i="7"/>
  <c r="CN138" i="7" s="1"/>
  <c r="S183" i="7" s="1"/>
  <c r="S184" i="7" s="1"/>
  <c r="J92" i="2" s="1"/>
  <c r="M120" i="7"/>
  <c r="CH120" i="7" s="1"/>
  <c r="M183" i="7" s="1"/>
  <c r="M184" i="7" s="1"/>
  <c r="J86" i="2" s="1"/>
  <c r="K108" i="7"/>
  <c r="CF108" i="7" s="1"/>
  <c r="K183" i="7" s="1"/>
  <c r="K184" i="7" s="1"/>
  <c r="J84" i="2" s="1"/>
  <c r="H106" i="7"/>
  <c r="CC106" i="7" s="1"/>
  <c r="N106" i="7"/>
  <c r="CI106" i="7" s="1"/>
  <c r="N183" i="7" s="1"/>
  <c r="N184" i="7" s="1"/>
  <c r="J87" i="2" s="1"/>
  <c r="F102" i="7"/>
  <c r="CA102" i="7" s="1"/>
  <c r="G102" i="7"/>
  <c r="CB102" i="7" s="1"/>
  <c r="O102" i="7"/>
  <c r="CJ102" i="7" s="1"/>
  <c r="O183" i="7" s="1"/>
  <c r="O184" i="7" s="1"/>
  <c r="J88" i="2" s="1"/>
  <c r="F100" i="7"/>
  <c r="CA100" i="7" s="1"/>
  <c r="G100" i="7"/>
  <c r="CB100" i="7" s="1"/>
  <c r="N28" i="7"/>
  <c r="CI28" i="7" s="1"/>
  <c r="N45" i="7" s="1"/>
  <c r="N46" i="7" s="1"/>
  <c r="J13" i="2" s="1"/>
  <c r="O22" i="7"/>
  <c r="CJ22" i="7" s="1"/>
  <c r="O45" i="7" s="1"/>
  <c r="O46" i="7" s="1"/>
  <c r="J14" i="2" s="1"/>
  <c r="G16" i="7"/>
  <c r="CB16" i="7" s="1"/>
  <c r="G45" i="7" s="1"/>
  <c r="G46" i="7" s="1"/>
  <c r="J6" i="2" s="1"/>
  <c r="I10" i="7"/>
  <c r="CD10" i="7" s="1"/>
  <c r="I8" i="7"/>
  <c r="CD8" i="7" s="1"/>
  <c r="Q8" i="7"/>
  <c r="CL8" i="7" s="1"/>
  <c r="Q45" i="7" s="1"/>
  <c r="Q46" i="7" s="1"/>
  <c r="J16" i="2" s="1"/>
  <c r="I45" i="7" l="1"/>
  <c r="I46" i="7" s="1"/>
  <c r="J8" i="2" s="1"/>
  <c r="G22" i="54"/>
  <c r="G40" i="53" s="1"/>
  <c r="I69" i="53"/>
  <c r="L69" i="53"/>
  <c r="AE69" i="53" s="1"/>
  <c r="G17" i="54"/>
  <c r="G31" i="53" s="1"/>
  <c r="L31" i="53" s="1"/>
  <c r="AE31" i="53" s="1"/>
  <c r="G12" i="54"/>
  <c r="G22" i="53" s="1"/>
  <c r="L22" i="53" s="1"/>
  <c r="AE22" i="53" s="1"/>
  <c r="G183" i="7"/>
  <c r="G184" i="7" s="1"/>
  <c r="J80" i="2" s="1"/>
  <c r="H80" i="2" s="1"/>
  <c r="G58" i="50" s="1"/>
  <c r="I58" i="50" s="1"/>
  <c r="H87" i="2"/>
  <c r="G65" i="50" s="1"/>
  <c r="J65" i="50"/>
  <c r="H44" i="2"/>
  <c r="G33" i="50" s="1"/>
  <c r="J33" i="50"/>
  <c r="H93" i="2"/>
  <c r="G71" i="50" s="1"/>
  <c r="I71" i="50" s="1"/>
  <c r="J71" i="50"/>
  <c r="H14" i="2"/>
  <c r="G15" i="50" s="1"/>
  <c r="J15" i="50"/>
  <c r="H89" i="2"/>
  <c r="G67" i="50" s="1"/>
  <c r="J67" i="50"/>
  <c r="I64" i="51" s="1"/>
  <c r="H10" i="2"/>
  <c r="G11" i="50" s="1"/>
  <c r="I11" i="50" s="1"/>
  <c r="J11" i="50"/>
  <c r="H95" i="2"/>
  <c r="G73" i="50" s="1"/>
  <c r="J73" i="50"/>
  <c r="H42" i="2"/>
  <c r="G31" i="50" s="1"/>
  <c r="J31" i="50"/>
  <c r="I31" i="51" s="1"/>
  <c r="H90" i="2"/>
  <c r="G68" i="50" s="1"/>
  <c r="J68" i="50"/>
  <c r="H9" i="2"/>
  <c r="G10" i="50" s="1"/>
  <c r="J10" i="50"/>
  <c r="I9" i="51" s="1"/>
  <c r="O9" i="51" s="1"/>
  <c r="AB9" i="51" s="1"/>
  <c r="H7" i="2"/>
  <c r="G8" i="50" s="1"/>
  <c r="J8" i="50"/>
  <c r="I6" i="51" s="1"/>
  <c r="H16" i="2"/>
  <c r="G17" i="50" s="1"/>
  <c r="J17" i="50"/>
  <c r="H8" i="2"/>
  <c r="G9" i="50" s="1"/>
  <c r="J9" i="50"/>
  <c r="H43" i="2"/>
  <c r="G32" i="50" s="1"/>
  <c r="I32" i="50" s="1"/>
  <c r="J32" i="50"/>
  <c r="I32" i="51" s="1"/>
  <c r="O32" i="51" s="1"/>
  <c r="AB32" i="51" s="1"/>
  <c r="H12" i="2"/>
  <c r="G13" i="50" s="1"/>
  <c r="N13" i="50" s="1"/>
  <c r="J13" i="50"/>
  <c r="L13" i="50" s="1"/>
  <c r="H45" i="2"/>
  <c r="G34" i="50" s="1"/>
  <c r="J34" i="50"/>
  <c r="H13" i="2"/>
  <c r="G14" i="50" s="1"/>
  <c r="J14" i="50"/>
  <c r="H91" i="2"/>
  <c r="G69" i="50" s="1"/>
  <c r="J69" i="50"/>
  <c r="H11" i="2"/>
  <c r="G12" i="50" s="1"/>
  <c r="J12" i="50"/>
  <c r="L12" i="50" s="1"/>
  <c r="H84" i="2"/>
  <c r="G62" i="50" s="1"/>
  <c r="J62" i="50"/>
  <c r="I63" i="51" s="1"/>
  <c r="O63" i="51" s="1"/>
  <c r="AB63" i="51" s="1"/>
  <c r="H88" i="2"/>
  <c r="G66" i="50" s="1"/>
  <c r="J66" i="50"/>
  <c r="H86" i="2"/>
  <c r="G64" i="50" s="1"/>
  <c r="J64" i="50"/>
  <c r="H96" i="2"/>
  <c r="G74" i="50" s="1"/>
  <c r="J74" i="50"/>
  <c r="H5" i="2"/>
  <c r="G5" i="50" s="1"/>
  <c r="I5" i="50" s="1"/>
  <c r="J5" i="50"/>
  <c r="I5" i="51" s="1"/>
  <c r="O5" i="51" s="1"/>
  <c r="AA5" i="51" s="1"/>
  <c r="H17" i="2"/>
  <c r="G18" i="50" s="1"/>
  <c r="I18" i="50" s="1"/>
  <c r="J18" i="50"/>
  <c r="H6" i="2"/>
  <c r="G7" i="50" s="1"/>
  <c r="J7" i="50"/>
  <c r="H92" i="2"/>
  <c r="G70" i="50" s="1"/>
  <c r="J70" i="50"/>
  <c r="H82" i="2"/>
  <c r="G60" i="50" s="1"/>
  <c r="J60" i="50"/>
  <c r="H94" i="2"/>
  <c r="G72" i="50" s="1"/>
  <c r="J72" i="50"/>
  <c r="H15" i="2"/>
  <c r="G16" i="50" s="1"/>
  <c r="J16" i="50"/>
  <c r="H83" i="2"/>
  <c r="G61" i="50" s="1"/>
  <c r="J61" i="50"/>
  <c r="I62" i="51" s="1"/>
  <c r="O62" i="51" s="1"/>
  <c r="AB62" i="51" s="1"/>
  <c r="AE47" i="53"/>
  <c r="P47" i="53"/>
  <c r="P12" i="53"/>
  <c r="H5" i="52"/>
  <c r="I5" i="52" s="1"/>
  <c r="O13" i="54"/>
  <c r="G13" i="54"/>
  <c r="G23" i="53" s="1"/>
  <c r="I37" i="53"/>
  <c r="AB37" i="53"/>
  <c r="AB38" i="53" s="1"/>
  <c r="H38" i="53" s="1"/>
  <c r="I38" i="53" s="1"/>
  <c r="P38" i="53" s="1"/>
  <c r="AC37" i="53"/>
  <c r="AC39" i="53" s="1"/>
  <c r="O36" i="54"/>
  <c r="G36" i="54"/>
  <c r="G68" i="53" s="1"/>
  <c r="AD67" i="53"/>
  <c r="H67" i="53" s="1"/>
  <c r="I67" i="53" s="1"/>
  <c r="P67" i="53" s="1"/>
  <c r="P53" i="53"/>
  <c r="L41" i="53"/>
  <c r="N41" i="53"/>
  <c r="I41" i="53"/>
  <c r="O28" i="54"/>
  <c r="G28" i="54"/>
  <c r="G48" i="53" s="1"/>
  <c r="AB19" i="53"/>
  <c r="AB20" i="53" s="1"/>
  <c r="H20" i="53" s="1"/>
  <c r="I20" i="53" s="1"/>
  <c r="P20" i="53" s="1"/>
  <c r="AC19" i="53"/>
  <c r="AC21" i="53" s="1"/>
  <c r="I19" i="53"/>
  <c r="I32" i="53"/>
  <c r="L32" i="53"/>
  <c r="AE32" i="53" s="1"/>
  <c r="N32" i="53"/>
  <c r="G7" i="54"/>
  <c r="G5" i="53" s="1"/>
  <c r="N6" i="53"/>
  <c r="I6" i="53"/>
  <c r="L6" i="53"/>
  <c r="AE6" i="53" s="1"/>
  <c r="I16" i="53"/>
  <c r="P15" i="53"/>
  <c r="AD30" i="53"/>
  <c r="H30" i="53" s="1"/>
  <c r="I30" i="53" s="1"/>
  <c r="P30" i="53" s="1"/>
  <c r="P28" i="53"/>
  <c r="L183" i="7"/>
  <c r="L184" i="7" s="1"/>
  <c r="J85" i="2" s="1"/>
  <c r="F183" i="7"/>
  <c r="F184" i="7" s="1"/>
  <c r="J79" i="2" s="1"/>
  <c r="H183" i="7"/>
  <c r="H184" i="7" s="1"/>
  <c r="J81" i="2" s="1"/>
  <c r="P69" i="53" l="1"/>
  <c r="N40" i="53"/>
  <c r="I40" i="53"/>
  <c r="L40" i="53"/>
  <c r="AE40" i="53" s="1"/>
  <c r="N43" i="53"/>
  <c r="M9" i="52" s="1"/>
  <c r="N9" i="52" s="1"/>
  <c r="M17" i="50" s="1"/>
  <c r="N17" i="50" s="1"/>
  <c r="N31" i="53"/>
  <c r="N34" i="53" s="1"/>
  <c r="M8" i="52" s="1"/>
  <c r="N8" i="52" s="1"/>
  <c r="M33" i="50" s="1"/>
  <c r="N33" i="50" s="1"/>
  <c r="I31" i="53"/>
  <c r="P31" i="53" s="1"/>
  <c r="N22" i="53"/>
  <c r="I22" i="53"/>
  <c r="AD34" i="53"/>
  <c r="P6" i="53"/>
  <c r="L34" i="53"/>
  <c r="K8" i="52" s="1"/>
  <c r="L8" i="52" s="1"/>
  <c r="K33" i="50" s="1"/>
  <c r="L33" i="50" s="1"/>
  <c r="J58" i="50"/>
  <c r="I59" i="51" s="1"/>
  <c r="O59" i="51" s="1"/>
  <c r="AC59" i="51" s="1"/>
  <c r="I69" i="51"/>
  <c r="I70" i="51"/>
  <c r="I14" i="50"/>
  <c r="L14" i="50"/>
  <c r="N14" i="50"/>
  <c r="L60" i="50"/>
  <c r="N60" i="50"/>
  <c r="H79" i="2"/>
  <c r="G57" i="50" s="1"/>
  <c r="J57" i="50"/>
  <c r="I57" i="51" s="1"/>
  <c r="O57" i="51" s="1"/>
  <c r="AA57" i="51" s="1"/>
  <c r="N16" i="50"/>
  <c r="L16" i="50"/>
  <c r="N70" i="50"/>
  <c r="I70" i="50"/>
  <c r="L70" i="50"/>
  <c r="G32" i="51"/>
  <c r="H32" i="51" s="1"/>
  <c r="L32" i="50"/>
  <c r="N32" i="50"/>
  <c r="G6" i="51"/>
  <c r="H6" i="51" s="1"/>
  <c r="I8" i="50"/>
  <c r="N8" i="50"/>
  <c r="L8" i="50"/>
  <c r="N68" i="50"/>
  <c r="L68" i="50"/>
  <c r="G65" i="51"/>
  <c r="G66" i="51"/>
  <c r="I68" i="50"/>
  <c r="L11" i="50"/>
  <c r="P11" i="50" s="1"/>
  <c r="N11" i="50"/>
  <c r="G68" i="51"/>
  <c r="N71" i="50"/>
  <c r="L71" i="50"/>
  <c r="G67" i="51"/>
  <c r="O64" i="51"/>
  <c r="AA64" i="51" s="1"/>
  <c r="G69" i="51"/>
  <c r="G70" i="51"/>
  <c r="N72" i="50"/>
  <c r="L72" i="50"/>
  <c r="L7" i="50"/>
  <c r="N7" i="50"/>
  <c r="I72" i="50"/>
  <c r="G7" i="51"/>
  <c r="L9" i="50"/>
  <c r="I9" i="50"/>
  <c r="AC9" i="50"/>
  <c r="N9" i="50"/>
  <c r="G8" i="51"/>
  <c r="G9" i="51"/>
  <c r="H9" i="51" s="1"/>
  <c r="I10" i="50"/>
  <c r="L10" i="50"/>
  <c r="N10" i="50"/>
  <c r="N31" i="50"/>
  <c r="L31" i="50"/>
  <c r="G31" i="51"/>
  <c r="H31" i="51" s="1"/>
  <c r="G64" i="51"/>
  <c r="H64" i="51" s="1"/>
  <c r="N67" i="50"/>
  <c r="L67" i="50"/>
  <c r="G63" i="51"/>
  <c r="H63" i="51" s="1"/>
  <c r="I62" i="50"/>
  <c r="N62" i="50"/>
  <c r="L62" i="50"/>
  <c r="G58" i="51"/>
  <c r="L58" i="50"/>
  <c r="P58" i="50" s="1"/>
  <c r="G59" i="51"/>
  <c r="AC58" i="50"/>
  <c r="N58" i="50"/>
  <c r="I13" i="50"/>
  <c r="P13" i="50" s="1"/>
  <c r="I72" i="51"/>
  <c r="I71" i="51"/>
  <c r="N5" i="50"/>
  <c r="L5" i="50"/>
  <c r="G5" i="51"/>
  <c r="H5" i="51" s="1"/>
  <c r="H85" i="2"/>
  <c r="G63" i="50" s="1"/>
  <c r="J63" i="50"/>
  <c r="I12" i="50"/>
  <c r="N12" i="50"/>
  <c r="I8" i="51"/>
  <c r="O8" i="51" s="1"/>
  <c r="AC8" i="51" s="1"/>
  <c r="I7" i="51"/>
  <c r="O31" i="51"/>
  <c r="AA31" i="51" s="1"/>
  <c r="AB5" i="50"/>
  <c r="AB6" i="50" s="1"/>
  <c r="H6" i="50" s="1"/>
  <c r="I6" i="50" s="1"/>
  <c r="P6" i="50" s="1"/>
  <c r="L61" i="50"/>
  <c r="N61" i="50"/>
  <c r="G62" i="51"/>
  <c r="H62" i="51" s="1"/>
  <c r="I61" i="50"/>
  <c r="N18" i="50"/>
  <c r="L18" i="50"/>
  <c r="P18" i="50" s="1"/>
  <c r="AC5" i="50"/>
  <c r="AC31" i="50"/>
  <c r="AC35" i="50" s="1"/>
  <c r="N73" i="50"/>
  <c r="L73" i="50"/>
  <c r="I73" i="50"/>
  <c r="G72" i="51"/>
  <c r="G71" i="51"/>
  <c r="N15" i="50"/>
  <c r="L15" i="50"/>
  <c r="H81" i="2"/>
  <c r="G59" i="50" s="1"/>
  <c r="J59" i="50"/>
  <c r="I31" i="50"/>
  <c r="I67" i="50"/>
  <c r="P67" i="50" s="1"/>
  <c r="I60" i="50"/>
  <c r="N69" i="50"/>
  <c r="L69" i="50"/>
  <c r="I69" i="50"/>
  <c r="I7" i="50"/>
  <c r="I34" i="51"/>
  <c r="AB33" i="51"/>
  <c r="O6" i="51"/>
  <c r="AA6" i="51" s="1"/>
  <c r="AA10" i="51" s="1"/>
  <c r="I65" i="51"/>
  <c r="I66" i="51"/>
  <c r="I68" i="51"/>
  <c r="I67" i="51"/>
  <c r="P37" i="53"/>
  <c r="AD39" i="53"/>
  <c r="H39" i="53" s="1"/>
  <c r="I39" i="53" s="1"/>
  <c r="P39" i="53" s="1"/>
  <c r="P32" i="53"/>
  <c r="P19" i="53"/>
  <c r="AD21" i="53"/>
  <c r="H21" i="53" s="1"/>
  <c r="I21" i="53" s="1"/>
  <c r="P21" i="53" s="1"/>
  <c r="P41" i="53"/>
  <c r="I48" i="53"/>
  <c r="L48" i="53"/>
  <c r="N48" i="53"/>
  <c r="N50" i="53" s="1"/>
  <c r="M10" i="52" s="1"/>
  <c r="N10" i="52" s="1"/>
  <c r="M34" i="50" s="1"/>
  <c r="N34" i="50" s="1"/>
  <c r="L5" i="53"/>
  <c r="N5" i="53"/>
  <c r="N8" i="53" s="1"/>
  <c r="M4" i="52" s="1"/>
  <c r="N4" i="52" s="1"/>
  <c r="M64" i="50" s="1"/>
  <c r="N64" i="50" s="1"/>
  <c r="I5" i="53"/>
  <c r="AE41" i="53"/>
  <c r="AE43" i="53" s="1"/>
  <c r="AC43" i="53" s="1"/>
  <c r="L43" i="53"/>
  <c r="K9" i="52" s="1"/>
  <c r="L9" i="52" s="1"/>
  <c r="AD43" i="53"/>
  <c r="L23" i="53"/>
  <c r="N23" i="53"/>
  <c r="I23" i="53"/>
  <c r="M66" i="50"/>
  <c r="N66" i="50" s="1"/>
  <c r="H6" i="52"/>
  <c r="I6" i="52" s="1"/>
  <c r="P16" i="53"/>
  <c r="L68" i="53"/>
  <c r="N68" i="53"/>
  <c r="N71" i="53" s="1"/>
  <c r="M11" i="52" s="1"/>
  <c r="N11" i="52" s="1"/>
  <c r="M74" i="50" s="1"/>
  <c r="N74" i="50" s="1"/>
  <c r="I68" i="53"/>
  <c r="H15" i="50"/>
  <c r="I15" i="50" s="1"/>
  <c r="P5" i="52"/>
  <c r="AE34" i="53"/>
  <c r="AC34" i="53" s="1"/>
  <c r="P40" i="53" l="1"/>
  <c r="P60" i="50"/>
  <c r="P5" i="50"/>
  <c r="P72" i="50"/>
  <c r="P32" i="50"/>
  <c r="P71" i="50"/>
  <c r="N25" i="53"/>
  <c r="M7" i="52" s="1"/>
  <c r="N7" i="52" s="1"/>
  <c r="M65" i="50" s="1"/>
  <c r="N65" i="50" s="1"/>
  <c r="P22" i="53"/>
  <c r="P68" i="53"/>
  <c r="H33" i="53"/>
  <c r="I33" i="53" s="1"/>
  <c r="P33" i="53" s="1"/>
  <c r="AC19" i="50"/>
  <c r="P61" i="50"/>
  <c r="P68" i="50"/>
  <c r="I10" i="51"/>
  <c r="O10" i="51" s="1"/>
  <c r="I58" i="51"/>
  <c r="H58" i="51" s="1"/>
  <c r="P7" i="50"/>
  <c r="P31" i="50"/>
  <c r="P12" i="50"/>
  <c r="P70" i="50"/>
  <c r="P15" i="50"/>
  <c r="P69" i="50"/>
  <c r="P73" i="50"/>
  <c r="P9" i="50"/>
  <c r="H59" i="51"/>
  <c r="P62" i="50"/>
  <c r="P8" i="50"/>
  <c r="P14" i="50"/>
  <c r="H65" i="51"/>
  <c r="O65" i="51"/>
  <c r="AD65" i="51" s="1"/>
  <c r="I61" i="51"/>
  <c r="I60" i="51"/>
  <c r="H72" i="51"/>
  <c r="O72" i="51"/>
  <c r="AC72" i="51" s="1"/>
  <c r="P10" i="50"/>
  <c r="G60" i="51"/>
  <c r="G61" i="51"/>
  <c r="L59" i="50"/>
  <c r="N59" i="50"/>
  <c r="I59" i="50"/>
  <c r="AC59" i="50"/>
  <c r="N63" i="50"/>
  <c r="L63" i="50"/>
  <c r="I63" i="50"/>
  <c r="H67" i="51"/>
  <c r="O67" i="51"/>
  <c r="AF67" i="51" s="1"/>
  <c r="AC10" i="51"/>
  <c r="I12" i="51"/>
  <c r="H8" i="51"/>
  <c r="AA73" i="51"/>
  <c r="I73" i="51"/>
  <c r="AA33" i="51"/>
  <c r="I33" i="51"/>
  <c r="O7" i="51"/>
  <c r="AB7" i="51" s="1"/>
  <c r="H7" i="51"/>
  <c r="H68" i="51"/>
  <c r="O68" i="51"/>
  <c r="AC68" i="51" s="1"/>
  <c r="G34" i="51"/>
  <c r="O34" i="51"/>
  <c r="G57" i="51"/>
  <c r="H57" i="51" s="1"/>
  <c r="N57" i="50"/>
  <c r="L57" i="50"/>
  <c r="I57" i="50"/>
  <c r="AC57" i="50"/>
  <c r="O70" i="51"/>
  <c r="AC70" i="51" s="1"/>
  <c r="H70" i="51"/>
  <c r="O66" i="51"/>
  <c r="AC66" i="51" s="1"/>
  <c r="H66" i="51"/>
  <c r="O71" i="51"/>
  <c r="AD71" i="51" s="1"/>
  <c r="H71" i="51"/>
  <c r="O69" i="51"/>
  <c r="AE69" i="51" s="1"/>
  <c r="H69" i="51"/>
  <c r="P48" i="53"/>
  <c r="AE23" i="53"/>
  <c r="AE25" i="53" s="1"/>
  <c r="AC25" i="53" s="1"/>
  <c r="AD25" i="53"/>
  <c r="L25" i="53"/>
  <c r="K7" i="52" s="1"/>
  <c r="L7" i="52" s="1"/>
  <c r="K65" i="50" s="1"/>
  <c r="L65" i="50" s="1"/>
  <c r="AE5" i="53"/>
  <c r="AE8" i="53" s="1"/>
  <c r="AC8" i="53" s="1"/>
  <c r="L8" i="53"/>
  <c r="K4" i="52" s="1"/>
  <c r="L4" i="52" s="1"/>
  <c r="K64" i="50" s="1"/>
  <c r="L64" i="50" s="1"/>
  <c r="AD8" i="53"/>
  <c r="H42" i="53"/>
  <c r="I42" i="53" s="1"/>
  <c r="AE68" i="53"/>
  <c r="AE71" i="53" s="1"/>
  <c r="AC71" i="53" s="1"/>
  <c r="AD71" i="53"/>
  <c r="L71" i="53"/>
  <c r="K11" i="52" s="1"/>
  <c r="L11" i="52" s="1"/>
  <c r="K74" i="50" s="1"/>
  <c r="L74" i="50" s="1"/>
  <c r="K66" i="50"/>
  <c r="L66" i="50" s="1"/>
  <c r="K17" i="50"/>
  <c r="L17" i="50" s="1"/>
  <c r="H16" i="50"/>
  <c r="I16" i="50" s="1"/>
  <c r="P16" i="50" s="1"/>
  <c r="P6" i="52"/>
  <c r="P23" i="53"/>
  <c r="P5" i="53"/>
  <c r="AE48" i="53"/>
  <c r="AE50" i="53" s="1"/>
  <c r="AC50" i="53" s="1"/>
  <c r="L50" i="53"/>
  <c r="K10" i="52" s="1"/>
  <c r="L10" i="52" s="1"/>
  <c r="K34" i="50" s="1"/>
  <c r="L34" i="50" s="1"/>
  <c r="AD50" i="53"/>
  <c r="P63" i="50" l="1"/>
  <c r="O58" i="51"/>
  <c r="AB58" i="51" s="1"/>
  <c r="G10" i="51"/>
  <c r="G20" i="50" s="1"/>
  <c r="I34" i="53"/>
  <c r="H8" i="52" s="1"/>
  <c r="I8" i="52" s="1"/>
  <c r="H49" i="53"/>
  <c r="I49" i="53" s="1"/>
  <c r="P49" i="53" s="1"/>
  <c r="AC75" i="50"/>
  <c r="P59" i="50"/>
  <c r="P57" i="50"/>
  <c r="G73" i="51"/>
  <c r="O73" i="51"/>
  <c r="I78" i="51"/>
  <c r="AF73" i="51"/>
  <c r="O61" i="51"/>
  <c r="AC61" i="51" s="1"/>
  <c r="H61" i="51"/>
  <c r="I77" i="51"/>
  <c r="AE73" i="51"/>
  <c r="H60" i="51"/>
  <c r="O60" i="51"/>
  <c r="AB60" i="51" s="1"/>
  <c r="G37" i="50"/>
  <c r="J37" i="50"/>
  <c r="I11" i="51"/>
  <c r="AB10" i="51"/>
  <c r="G12" i="51"/>
  <c r="O12" i="51"/>
  <c r="AD73" i="51"/>
  <c r="I76" i="51"/>
  <c r="J20" i="50"/>
  <c r="O33" i="51"/>
  <c r="G33" i="51"/>
  <c r="H70" i="53"/>
  <c r="I70" i="53" s="1"/>
  <c r="P70" i="53" s="1"/>
  <c r="P42" i="53"/>
  <c r="I43" i="53"/>
  <c r="H7" i="53"/>
  <c r="I7" i="53" s="1"/>
  <c r="H24" i="53"/>
  <c r="I24" i="53" s="1"/>
  <c r="AB73" i="51" l="1"/>
  <c r="P34" i="53"/>
  <c r="I50" i="53"/>
  <c r="P50" i="53" s="1"/>
  <c r="I74" i="51"/>
  <c r="O74" i="51" s="1"/>
  <c r="I75" i="51"/>
  <c r="AC73" i="51"/>
  <c r="J22" i="50"/>
  <c r="G22" i="50"/>
  <c r="G36" i="50"/>
  <c r="J36" i="50"/>
  <c r="O78" i="51"/>
  <c r="G78" i="51"/>
  <c r="I20" i="50"/>
  <c r="L20" i="50"/>
  <c r="AE20" i="50" s="1"/>
  <c r="N20" i="50"/>
  <c r="O11" i="51"/>
  <c r="G11" i="51"/>
  <c r="G76" i="51"/>
  <c r="O76" i="51"/>
  <c r="G77" i="51"/>
  <c r="O77" i="51"/>
  <c r="J76" i="50"/>
  <c r="G76" i="50"/>
  <c r="I37" i="50"/>
  <c r="L37" i="50"/>
  <c r="AE37" i="50" s="1"/>
  <c r="N37" i="50"/>
  <c r="I71" i="53"/>
  <c r="H11" i="52" s="1"/>
  <c r="I11" i="52" s="1"/>
  <c r="H33" i="50"/>
  <c r="I33" i="50" s="1"/>
  <c r="P8" i="52"/>
  <c r="P7" i="53"/>
  <c r="I8" i="53"/>
  <c r="P24" i="53"/>
  <c r="I25" i="53"/>
  <c r="H9" i="52"/>
  <c r="I9" i="52" s="1"/>
  <c r="P43" i="53"/>
  <c r="G74" i="51" l="1"/>
  <c r="J77" i="50" s="1"/>
  <c r="H10" i="52"/>
  <c r="I10" i="52" s="1"/>
  <c r="H34" i="50" s="1"/>
  <c r="I34" i="50" s="1"/>
  <c r="P34" i="50" s="1"/>
  <c r="P20" i="50"/>
  <c r="O75" i="51"/>
  <c r="G75" i="51"/>
  <c r="P37" i="50"/>
  <c r="J21" i="50"/>
  <c r="G21" i="50"/>
  <c r="G79" i="50"/>
  <c r="J79" i="50"/>
  <c r="J81" i="50"/>
  <c r="G81" i="50"/>
  <c r="L22" i="50"/>
  <c r="AE22" i="50" s="1"/>
  <c r="N22" i="50"/>
  <c r="I22" i="50"/>
  <c r="J80" i="50"/>
  <c r="G80" i="50"/>
  <c r="I36" i="50"/>
  <c r="L36" i="50"/>
  <c r="N36" i="50"/>
  <c r="N55" i="50" s="1"/>
  <c r="L76" i="50"/>
  <c r="AE76" i="50" s="1"/>
  <c r="I76" i="50"/>
  <c r="N76" i="50"/>
  <c r="P71" i="53"/>
  <c r="H7" i="52"/>
  <c r="I7" i="52" s="1"/>
  <c r="P25" i="53"/>
  <c r="P8" i="53"/>
  <c r="I4" i="52"/>
  <c r="H17" i="50"/>
  <c r="I17" i="50" s="1"/>
  <c r="H66" i="50"/>
  <c r="I66" i="50" s="1"/>
  <c r="P66" i="50" s="1"/>
  <c r="P9" i="52"/>
  <c r="H74" i="50"/>
  <c r="I74" i="50" s="1"/>
  <c r="P74" i="50" s="1"/>
  <c r="P11" i="52"/>
  <c r="P33" i="50"/>
  <c r="G77" i="50" l="1"/>
  <c r="I77" i="50" s="1"/>
  <c r="P36" i="50"/>
  <c r="P10" i="52"/>
  <c r="P22" i="50"/>
  <c r="M32" i="48"/>
  <c r="N32" i="48" s="1"/>
  <c r="M8" i="49"/>
  <c r="N8" i="49" s="1"/>
  <c r="G78" i="50"/>
  <c r="J78" i="50"/>
  <c r="P76" i="50"/>
  <c r="AE36" i="50"/>
  <c r="AE39" i="50" s="1"/>
  <c r="AC39" i="50" s="1"/>
  <c r="L55" i="50"/>
  <c r="AD39" i="50"/>
  <c r="I80" i="50"/>
  <c r="L80" i="50"/>
  <c r="AE80" i="50" s="1"/>
  <c r="N80" i="50"/>
  <c r="L81" i="50"/>
  <c r="AE81" i="50" s="1"/>
  <c r="N81" i="50"/>
  <c r="I81" i="50"/>
  <c r="I21" i="50"/>
  <c r="L21" i="50"/>
  <c r="N21" i="50"/>
  <c r="N29" i="50" s="1"/>
  <c r="L79" i="50"/>
  <c r="AE79" i="50" s="1"/>
  <c r="N79" i="50"/>
  <c r="I79" i="50"/>
  <c r="L77" i="50"/>
  <c r="AE77" i="50" s="1"/>
  <c r="I64" i="50"/>
  <c r="P4" i="52"/>
  <c r="AD35" i="50"/>
  <c r="H35" i="50" s="1"/>
  <c r="I35" i="50" s="1"/>
  <c r="P35" i="50" s="1"/>
  <c r="P17" i="50"/>
  <c r="AD19" i="50"/>
  <c r="H19" i="50" s="1"/>
  <c r="I19" i="50" s="1"/>
  <c r="P19" i="50" s="1"/>
  <c r="H65" i="50"/>
  <c r="I65" i="50" s="1"/>
  <c r="P65" i="50" s="1"/>
  <c r="P7" i="52"/>
  <c r="N77" i="50" l="1"/>
  <c r="P77" i="50" s="1"/>
  <c r="H38" i="50"/>
  <c r="I38" i="50" s="1"/>
  <c r="P38" i="50" s="1"/>
  <c r="P55" i="50" s="1"/>
  <c r="P21" i="50"/>
  <c r="P80" i="50"/>
  <c r="AE21" i="50"/>
  <c r="AE24" i="50" s="1"/>
  <c r="AC24" i="50" s="1"/>
  <c r="L29" i="50"/>
  <c r="AD24" i="50"/>
  <c r="P79" i="50"/>
  <c r="P81" i="50"/>
  <c r="K32" i="48"/>
  <c r="L32" i="48" s="1"/>
  <c r="K8" i="49"/>
  <c r="L8" i="49" s="1"/>
  <c r="L78" i="50"/>
  <c r="AE78" i="50" s="1"/>
  <c r="AE83" i="50" s="1"/>
  <c r="AC83" i="50" s="1"/>
  <c r="I78" i="50"/>
  <c r="N78" i="50"/>
  <c r="M7" i="49"/>
  <c r="N7" i="49" s="1"/>
  <c r="M31" i="48"/>
  <c r="N31" i="48" s="1"/>
  <c r="P64" i="50"/>
  <c r="AD75" i="50"/>
  <c r="H75" i="50" s="1"/>
  <c r="I75" i="50" s="1"/>
  <c r="P75" i="50" s="1"/>
  <c r="N107" i="50" l="1"/>
  <c r="M33" i="48" s="1"/>
  <c r="N33" i="48" s="1"/>
  <c r="N55" i="48" s="1"/>
  <c r="M5" i="48" s="1"/>
  <c r="N5" i="48" s="1"/>
  <c r="N29" i="48" s="1"/>
  <c r="D2" i="58" s="1"/>
  <c r="I55" i="50"/>
  <c r="H32" i="48" s="1"/>
  <c r="I32" i="48" s="1"/>
  <c r="P32" i="48" s="1"/>
  <c r="H23" i="50"/>
  <c r="I23" i="50" s="1"/>
  <c r="P23" i="50" s="1"/>
  <c r="P29" i="50" s="1"/>
  <c r="AD83" i="50"/>
  <c r="H82" i="50" s="1"/>
  <c r="I82" i="50" s="1"/>
  <c r="L107" i="50"/>
  <c r="K9" i="49" s="1"/>
  <c r="L9" i="49" s="1"/>
  <c r="K7" i="49"/>
  <c r="L7" i="49" s="1"/>
  <c r="K31" i="48"/>
  <c r="L31" i="48" s="1"/>
  <c r="P78" i="50"/>
  <c r="M9" i="49" l="1"/>
  <c r="N9" i="49" s="1"/>
  <c r="M6" i="49" s="1"/>
  <c r="N6" i="49" s="1"/>
  <c r="W6" i="49" s="1"/>
  <c r="M4" i="49" s="1"/>
  <c r="N4" i="49" s="1"/>
  <c r="D11" i="66" s="1"/>
  <c r="K11" i="66" s="1"/>
  <c r="I29" i="50"/>
  <c r="H7" i="49" s="1"/>
  <c r="I7" i="49" s="1"/>
  <c r="P7" i="49" s="1"/>
  <c r="H8" i="49"/>
  <c r="I8" i="49" s="1"/>
  <c r="P8" i="49" s="1"/>
  <c r="K33" i="48"/>
  <c r="L33" i="48" s="1"/>
  <c r="L55" i="48" s="1"/>
  <c r="K5" i="48" s="1"/>
  <c r="L5" i="48" s="1"/>
  <c r="L29" i="48" s="1"/>
  <c r="C2" i="58" s="1"/>
  <c r="P82" i="50"/>
  <c r="P107" i="50" s="1"/>
  <c r="I107" i="50"/>
  <c r="H9" i="49" s="1"/>
  <c r="I9" i="49" s="1"/>
  <c r="K6" i="49"/>
  <c r="L6" i="49" s="1"/>
  <c r="V6" i="49" s="1"/>
  <c r="K4" i="49" s="1"/>
  <c r="L4" i="49" s="1"/>
  <c r="D8" i="66" s="1"/>
  <c r="K8" i="66" l="1"/>
  <c r="D18" i="66"/>
  <c r="K18" i="66" s="1"/>
  <c r="D14" i="66"/>
  <c r="D9" i="66"/>
  <c r="K9" i="66" s="1"/>
  <c r="D16" i="66"/>
  <c r="K16" i="66" s="1"/>
  <c r="D17" i="66"/>
  <c r="K17" i="66" s="1"/>
  <c r="D19" i="66"/>
  <c r="K19" i="66" s="1"/>
  <c r="H31" i="48"/>
  <c r="I31" i="48" s="1"/>
  <c r="P31" i="48" s="1"/>
  <c r="H33" i="48"/>
  <c r="I33" i="48" s="1"/>
  <c r="P9" i="49"/>
  <c r="H6" i="49"/>
  <c r="I6" i="49" s="1"/>
  <c r="D10" i="66" l="1"/>
  <c r="I55" i="48"/>
  <c r="H5" i="48" s="1"/>
  <c r="I5" i="48" s="1"/>
  <c r="I29" i="48" s="1"/>
  <c r="B2" i="58" s="1"/>
  <c r="D12" i="66"/>
  <c r="K12" i="66" s="1"/>
  <c r="K10" i="66"/>
  <c r="D13" i="66"/>
  <c r="K13" i="66" s="1"/>
  <c r="D15" i="66"/>
  <c r="K15" i="66" s="1"/>
  <c r="K14" i="66"/>
  <c r="P33" i="48"/>
  <c r="P55" i="48" s="1"/>
  <c r="P5" i="48"/>
  <c r="P29" i="48" s="1"/>
  <c r="U6" i="49"/>
  <c r="H4" i="49" s="1"/>
  <c r="I4" i="49" s="1"/>
  <c r="P6" i="49"/>
  <c r="P4" i="49" l="1"/>
  <c r="D5" i="66"/>
  <c r="F2" i="58"/>
  <c r="D7" i="66" l="1"/>
  <c r="K5" i="66"/>
  <c r="D21" i="66" l="1"/>
  <c r="D20" i="66"/>
  <c r="D22" i="66" s="1"/>
  <c r="K22" i="66" s="1"/>
  <c r="D29" i="66" s="1"/>
  <c r="D24" i="66"/>
  <c r="K24" i="66" s="1"/>
  <c r="K7" i="66"/>
  <c r="D23" i="66"/>
  <c r="K23" i="66" s="1"/>
  <c r="D30" i="66" l="1"/>
  <c r="K30" i="66" s="1"/>
  <c r="K29" i="66"/>
  <c r="D31" i="66"/>
  <c r="K31" i="66" s="1"/>
  <c r="L32" i="66" l="1"/>
  <c r="D32" i="66" s="1"/>
  <c r="K32" i="66" s="1"/>
  <c r="D33" i="66" l="1"/>
  <c r="K33" i="66" s="1"/>
  <c r="D34" i="66" l="1"/>
  <c r="K34" i="66" l="1"/>
  <c r="D35" i="66"/>
  <c r="K35" i="66" s="1"/>
  <c r="D36" i="66" l="1"/>
  <c r="D40" i="66" l="1"/>
  <c r="K36" i="66"/>
  <c r="K40" i="66" s="1"/>
  <c r="J16" i="65"/>
  <c r="J15" i="65" l="1"/>
  <c r="E15" i="65" s="1"/>
  <c r="E16" i="65"/>
</calcChain>
</file>

<file path=xl/sharedStrings.xml><?xml version="1.0" encoding="utf-8"?>
<sst xmlns="http://schemas.openxmlformats.org/spreadsheetml/2006/main" count="3244" uniqueCount="809">
  <si>
    <t>…</t>
    <phoneticPr fontId="1" type="noConversion"/>
  </si>
  <si>
    <t>번호</t>
    <phoneticPr fontId="1" type="noConversion"/>
  </si>
  <si>
    <t>공종코드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</si>
  <si>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</si>
  <si>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</si>
  <si>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</si>
  <si>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</si>
  <si>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</si>
  <si>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</si>
  <si>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</si>
  <si>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수식계</t>
    <phoneticPr fontId="1" type="noConversion"/>
  </si>
  <si>
    <t>단위계</t>
    <phoneticPr fontId="1" type="noConversion"/>
  </si>
  <si>
    <t>계</t>
    <phoneticPr fontId="1" type="noConversion"/>
  </si>
  <si>
    <t>내           용</t>
    <phoneticPr fontId="1" type="noConversion"/>
  </si>
  <si>
    <t>산 출 목 록</t>
    <phoneticPr fontId="1" type="noConversion"/>
  </si>
  <si>
    <t>산 출 수 식</t>
    <phoneticPr fontId="1" type="noConversion"/>
  </si>
  <si>
    <t>단위계</t>
    <phoneticPr fontId="1" type="noConversion"/>
  </si>
  <si>
    <t>계</t>
    <phoneticPr fontId="1" type="noConversion"/>
  </si>
  <si>
    <t>코드</t>
    <phoneticPr fontId="1" type="noConversion"/>
  </si>
  <si>
    <t>단위수식</t>
    <phoneticPr fontId="1" type="noConversion"/>
  </si>
  <si>
    <t>비               고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</si>
  <si>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</si>
  <si>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</si>
  <si>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</si>
  <si>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</si>
  <si>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구  분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</si>
  <si>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</si>
  <si>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</si>
  <si>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</si>
  <si>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</si>
  <si>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</si>
  <si>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</si>
  <si>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>줄</t>
    <phoneticPr fontId="1" type="noConversion"/>
  </si>
  <si>
    <t>수</t>
    <phoneticPr fontId="1" type="noConversion"/>
  </si>
  <si>
    <t>64Bit용</t>
    <phoneticPr fontId="1" type="noConversion"/>
  </si>
  <si>
    <t xml:space="preserve"> </t>
    <phoneticPr fontId="1" type="noConversion"/>
  </si>
  <si>
    <t>요율</t>
    <phoneticPr fontId="1" type="noConversion"/>
  </si>
  <si>
    <t>금액</t>
    <phoneticPr fontId="1" type="noConversion"/>
  </si>
  <si>
    <t>이윤</t>
    <phoneticPr fontId="1" type="noConversion"/>
  </si>
  <si>
    <t>원 가 계 산 서</t>
    <phoneticPr fontId="1" type="noConversion"/>
  </si>
  <si>
    <t>공사명:</t>
    <phoneticPr fontId="1" type="noConversion"/>
  </si>
  <si>
    <t>비 목</t>
    <phoneticPr fontId="1" type="noConversion"/>
  </si>
  <si>
    <t>금 액</t>
    <phoneticPr fontId="1" type="noConversion"/>
  </si>
  <si>
    <t>구  성  비</t>
    <phoneticPr fontId="1" type="noConversion"/>
  </si>
  <si>
    <t>끝자리 맞추기</t>
    <phoneticPr fontId="1" type="noConversion"/>
  </si>
  <si>
    <t>재 료 비</t>
    <phoneticPr fontId="1" type="noConversion"/>
  </si>
  <si>
    <t>순</t>
    <phoneticPr fontId="1" type="noConversion"/>
  </si>
  <si>
    <t>노 무 비</t>
    <phoneticPr fontId="1" type="noConversion"/>
  </si>
  <si>
    <t>공</t>
    <phoneticPr fontId="1" type="noConversion"/>
  </si>
  <si>
    <t>경</t>
    <phoneticPr fontId="1" type="noConversion"/>
  </si>
  <si>
    <t>사</t>
    <phoneticPr fontId="1" type="noConversion"/>
  </si>
  <si>
    <t>비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</si>
  <si>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</si>
  <si>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</si>
  <si>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</si>
  <si>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</si>
  <si>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</si>
  <si>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</si>
  <si>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</si>
  <si>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</si>
  <si>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</si>
  <si>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</si>
  <si>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</si>
  <si>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</si>
  <si>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</si>
  <si>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</si>
  <si>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</si>
  <si>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</si>
  <si>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</si>
  <si>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</si>
  <si>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</si>
  <si>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공량산출</t>
    <phoneticPr fontId="1" type="noConversion"/>
  </si>
  <si>
    <t>단 위 단 가 산 출</t>
    <phoneticPr fontId="1" type="noConversion"/>
  </si>
  <si>
    <t>품셈근거</t>
    <phoneticPr fontId="1" type="noConversion"/>
  </si>
  <si>
    <t>결정수량</t>
    <phoneticPr fontId="1" type="noConversion"/>
  </si>
  <si>
    <t>할증</t>
    <phoneticPr fontId="1" type="noConversion"/>
  </si>
  <si>
    <t>산출수량</t>
    <phoneticPr fontId="1" type="noConversion"/>
  </si>
  <si>
    <t>재할%</t>
    <phoneticPr fontId="1" type="noConversion"/>
  </si>
  <si>
    <t>품셈</t>
    <phoneticPr fontId="1" type="noConversion"/>
  </si>
  <si>
    <t>할증%</t>
    <phoneticPr fontId="1" type="noConversion"/>
  </si>
  <si>
    <t>공량</t>
    <phoneticPr fontId="1" type="noConversion"/>
  </si>
  <si>
    <t>단위단가</t>
    <phoneticPr fontId="1" type="noConversion"/>
  </si>
  <si>
    <t>목차코드</t>
    <phoneticPr fontId="1" type="noConversion"/>
  </si>
  <si>
    <t>지급비</t>
    <phoneticPr fontId="1" type="noConversion"/>
  </si>
  <si>
    <t>적용단가</t>
    <phoneticPr fontId="1" type="noConversion"/>
  </si>
  <si>
    <t>시설단가</t>
    <phoneticPr fontId="1" type="noConversion"/>
  </si>
  <si>
    <t>거래가격</t>
    <phoneticPr fontId="1" type="noConversion"/>
  </si>
  <si>
    <t>물가정보</t>
    <phoneticPr fontId="1" type="noConversion"/>
  </si>
  <si>
    <t>조사단가2</t>
    <phoneticPr fontId="1" type="noConversion"/>
  </si>
  <si>
    <t>PAGE</t>
    <phoneticPr fontId="1" type="noConversion"/>
  </si>
  <si>
    <t>총 급 액</t>
    <phoneticPr fontId="1" type="noConversion"/>
  </si>
  <si>
    <t>관급 자재비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</si>
  <si>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</si>
  <si>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</si>
  <si>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</si>
  <si>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</si>
  <si>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</si>
  <si>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</si>
  <si>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</si>
  <si>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</si>
  <si>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</si>
  <si>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</si>
  <si>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</si>
  <si>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</si>
  <si>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</si>
  <si>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</si>
  <si>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</si>
  <si>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</si>
  <si>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</si>
  <si>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</si>
  <si>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</si>
  <si>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</si>
  <si>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</si>
  <si>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</si>
  <si>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</si>
  <si>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</si>
  <si>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</si>
  <si>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</si>
  <si>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</si>
  <si>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</si>
  <si>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</si>
  <si>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[ 서창초 전기자동차 충전기 설치 전기공사 ]</t>
  </si>
  <si>
    <t>전체 집계표*</t>
  </si>
  <si>
    <t xml:space="preserve"> 1-1. 전력간선설비</t>
  </si>
  <si>
    <t>식</t>
  </si>
  <si>
    <t xml:space="preserve"> 1-2. 접지설비</t>
  </si>
  <si>
    <t xml:space="preserve"> 1-3. 전기 급속충전기설비(107KW)</t>
  </si>
  <si>
    <t>기본 산출서</t>
  </si>
  <si>
    <t xml:space="preserve"> 1. 전기공사</t>
  </si>
  <si>
    <t>기본 산출서*</t>
  </si>
  <si>
    <t>목록별 산출서</t>
  </si>
  <si>
    <t>목록별 산출서*</t>
  </si>
  <si>
    <t>총줄수-&gt;</t>
  </si>
  <si>
    <t>공종줄</t>
  </si>
  <si>
    <t>1</t>
  </si>
  <si>
    <t>1.전기공사::1-1.전력간선설비</t>
  </si>
  <si>
    <t>P0101</t>
  </si>
  <si>
    <t>KEP.CO -&gt; WHM</t>
  </si>
  <si>
    <t>-</t>
  </si>
  <si>
    <t>케이블 + F-CV + 185_㎟/1c</t>
  </si>
  <si>
    <t>F-CV 185sq-1C-4L (ELP 100C)</t>
  </si>
  <si>
    <t>10</t>
  </si>
  <si>
    <t>E1450287515</t>
  </si>
  <si>
    <t>폴리에틸렌 난연케이블</t>
  </si>
  <si>
    <t>0.6/1kv F-CV 1C×185㎟</t>
  </si>
  <si>
    <t>M</t>
  </si>
  <si>
    <t>ELP + 100mm</t>
  </si>
  <si>
    <t>2</t>
  </si>
  <si>
    <t>EKB53500002</t>
  </si>
  <si>
    <t>ELP 전선관</t>
  </si>
  <si>
    <t>ELP 100mm</t>
  </si>
  <si>
    <t>F-CV 185sq-1C-4L (ST  100C)</t>
  </si>
  <si>
    <t>12</t>
  </si>
  <si>
    <t>전선관 + (노출) + ST 104c</t>
  </si>
  <si>
    <t>강제전선관(노출) 아연도 104 mm</t>
  </si>
  <si>
    <t>59750337020</t>
  </si>
  <si>
    <t>강제전선관(노출)</t>
  </si>
  <si>
    <t>아연도 104 mm</t>
  </si>
  <si>
    <t>필름1500mm</t>
  </si>
  <si>
    <t>필름밴드 1500mm</t>
  </si>
  <si>
    <t>(12/2)</t>
  </si>
  <si>
    <t>MM300042262</t>
  </si>
  <si>
    <t>필름밴드</t>
  </si>
  <si>
    <t>1500mm</t>
  </si>
  <si>
    <t>EA</t>
  </si>
  <si>
    <t>카프링 + (ST) + 104c</t>
  </si>
  <si>
    <t>카프링 (강제전선관) 100mm</t>
  </si>
  <si>
    <t>MM300000309</t>
  </si>
  <si>
    <t>카프링 (강제전선관)</t>
  </si>
  <si>
    <t>104mm</t>
  </si>
  <si>
    <t>위샤캡 + 104c</t>
  </si>
  <si>
    <t>강재전선관용 부품 위샤캡,104 C</t>
  </si>
  <si>
    <t>59759017049</t>
  </si>
  <si>
    <t>강제전선관용 부품</t>
  </si>
  <si>
    <t>위샤캡, 104 C</t>
  </si>
  <si>
    <t>개</t>
  </si>
  <si>
    <t>러그단자 + 동1홀 + 185 ㎟</t>
  </si>
  <si>
    <t>러그단자 동관단자 1 HOLE 185 ㎟</t>
  </si>
  <si>
    <t>4+4</t>
  </si>
  <si>
    <t>E9400177009</t>
  </si>
  <si>
    <t>러그단자</t>
  </si>
  <si>
    <t>동관단자 1 HOLE 185 ㎟</t>
  </si>
  <si>
    <t>아스팔트 + 포장 + 컷팅</t>
  </si>
  <si>
    <t>아스팔트 포장 컷팅 터파기 별도 계상</t>
  </si>
  <si>
    <t>3*2</t>
  </si>
  <si>
    <t>56940220101</t>
  </si>
  <si>
    <t>아스팔트 포장 컷팅</t>
  </si>
  <si>
    <t>터파기 별도 계상</t>
  </si>
  <si>
    <t>아스팔트 + 포장 + 파괴</t>
  </si>
  <si>
    <t>아스팔트 포장 파괴 터파기 별도 계상</t>
  </si>
  <si>
    <t>3*0.8</t>
  </si>
  <si>
    <t>56940220111</t>
  </si>
  <si>
    <t>아스팔트 포장 파괴</t>
  </si>
  <si>
    <t>㎡</t>
  </si>
  <si>
    <t>AS,CON 폐기물처리비+2.35ton/㎥+ton</t>
  </si>
  <si>
    <t>AS,CON 폐기물처리비;2.35ton/㎥;ton</t>
  </si>
  <si>
    <t>3*0.8*2.35/1000</t>
  </si>
  <si>
    <t>MM043893313</t>
  </si>
  <si>
    <t>AS,CON 폐기물처리비</t>
  </si>
  <si>
    <t>2.35ton/㎥</t>
  </si>
  <si>
    <t>ton</t>
  </si>
  <si>
    <t>터파기 + 기계 70 + 인력 30</t>
  </si>
  <si>
    <t>터파기(기계70%,인력30%) 보통토사</t>
  </si>
  <si>
    <t>10*0.8*1.2</t>
  </si>
  <si>
    <t>56930220030</t>
  </si>
  <si>
    <t>터파기(기계70%,인력30%)</t>
  </si>
  <si>
    <t>보통토사</t>
  </si>
  <si>
    <t>㎥</t>
  </si>
  <si>
    <t>되메우기 + 다짐 + 소형장비</t>
  </si>
  <si>
    <t>되메우기 및 다짐</t>
  </si>
  <si>
    <t>CDH11000002</t>
  </si>
  <si>
    <t>소형장비</t>
  </si>
  <si>
    <t>m3</t>
  </si>
  <si>
    <t>아스콘 + 기층 + 소규모</t>
  </si>
  <si>
    <t>아스콘포장/기층/소규모포설</t>
  </si>
  <si>
    <t>CLC301007500</t>
  </si>
  <si>
    <t>1층 포설두께 7.5㎝이하</t>
  </si>
  <si>
    <t>m2</t>
  </si>
  <si>
    <t>1.전기공사::1-2.접지설비</t>
  </si>
  <si>
    <t>P0102</t>
  </si>
  <si>
    <t>WHM -&gt; 접지공사</t>
  </si>
  <si>
    <t>접지전선 + F-GV + 95_㎟</t>
  </si>
  <si>
    <t>F-GV 95sq-1L (ELP 40C)</t>
  </si>
  <si>
    <t>E1450927212</t>
  </si>
  <si>
    <t>접지용비닐절연전선(F-GV)</t>
  </si>
  <si>
    <t>95㎟</t>
  </si>
  <si>
    <t>ELP + 40mm</t>
  </si>
  <si>
    <t>EKA56500002</t>
  </si>
  <si>
    <t>ELP 40mm</t>
  </si>
  <si>
    <t>F-GV 95㎟</t>
  </si>
  <si>
    <t>3</t>
  </si>
  <si>
    <t>러그단자 + 동1홀 + 95 ㎟</t>
  </si>
  <si>
    <t>러그단자 동관단자 1 HOLE 95 ㎟</t>
  </si>
  <si>
    <t>1+1</t>
  </si>
  <si>
    <t>E9400177007</t>
  </si>
  <si>
    <t>동관단자 1 HOLE 95 ㎟</t>
  </si>
  <si>
    <t>접지봉 + 16Φx1800 + 3본</t>
  </si>
  <si>
    <t>접지봉 16Φ×1800mm, 3본</t>
  </si>
  <si>
    <t>EOA13141002</t>
  </si>
  <si>
    <t>접지봉</t>
  </si>
  <si>
    <t>16Φ×1800mm, 3본</t>
  </si>
  <si>
    <t>개소</t>
  </si>
  <si>
    <t>1.전기공사::1-3.전기 급속충전기설비(107KW)</t>
  </si>
  <si>
    <t>P0103</t>
  </si>
  <si>
    <t>WHM -&gt; 전기 급속충전기 107KW</t>
  </si>
  <si>
    <t>F-CV 185sq-1C-4L,E-95sq(내부)</t>
  </si>
  <si>
    <t>3+3</t>
  </si>
  <si>
    <t>F-CV 185sq-1C-4L,E-95sq(ELP 100C)</t>
  </si>
  <si>
    <t>5</t>
  </si>
  <si>
    <t>케이블 + F-CV + 2.5_㎟/3c</t>
  </si>
  <si>
    <t>F-CV 3C×2.5㎟(접지포함) (내부)</t>
  </si>
  <si>
    <t>E1450287538</t>
  </si>
  <si>
    <t>0.6/1kv F-CV 3C×2.5㎟</t>
  </si>
  <si>
    <t>F-CV 3C×2.5㎟(접지포함) (ELP 30)</t>
  </si>
  <si>
    <t>ELP + 30mm</t>
  </si>
  <si>
    <t>EKA55500002</t>
  </si>
  <si>
    <t>ELP 30mm</t>
  </si>
  <si>
    <t>압착단자 + R형IEC90 + 185 ㎟</t>
  </si>
  <si>
    <t>나압착 185 ㎟</t>
  </si>
  <si>
    <t>E9400267013</t>
  </si>
  <si>
    <t>압착단자</t>
  </si>
  <si>
    <t>R형동선 나압착 185 ㎟</t>
  </si>
  <si>
    <t>압착단자 + R형IEC90 + 95 ㎟</t>
  </si>
  <si>
    <t>나압착 95 ㎟</t>
  </si>
  <si>
    <t>E9400267011</t>
  </si>
  <si>
    <t>R형동선 나압착 95 ㎟</t>
  </si>
  <si>
    <t>압착단자 + R형IEC90 + 2.5 ㎟</t>
  </si>
  <si>
    <t>나압착 2.5 ㎟</t>
  </si>
  <si>
    <t>E9400267002</t>
  </si>
  <si>
    <t>R형동선 나압착 2.5 ㎟</t>
  </si>
  <si>
    <t>충전기계기함PNL[100KW]제작설치</t>
  </si>
  <si>
    <t>계기함(100KW)제작설치+W800*H1600*D200+면</t>
  </si>
  <si>
    <t>계기함(100KW)제작설치;W800*H1600*D200;면</t>
  </si>
  <si>
    <t>MM060387408</t>
  </si>
  <si>
    <t>계기함(100KW)제작설치</t>
  </si>
  <si>
    <t>W800*H1600*D200</t>
  </si>
  <si>
    <t>면</t>
  </si>
  <si>
    <t>계량기함(100KW)기초공사[W1200*H600*D400]</t>
  </si>
  <si>
    <t>레미콘 + 타설철근 + 미할증</t>
  </si>
  <si>
    <t>레미콘타설 철근(미할증)</t>
  </si>
  <si>
    <t>1.2*0.6*0.4</t>
  </si>
  <si>
    <t>56930310030</t>
  </si>
  <si>
    <t>레미콘타설</t>
  </si>
  <si>
    <t>철근(미할증)</t>
  </si>
  <si>
    <t>거푸집 + 4회</t>
  </si>
  <si>
    <t>합판거푸집 4회</t>
  </si>
  <si>
    <t>(1.2+1.2)*0.6+(0.6+0.6)*0.6</t>
  </si>
  <si>
    <t>CA565826249</t>
  </si>
  <si>
    <t>충전기함(100KW)기초공사[W1800*H1500*D400</t>
  </si>
  <si>
    <t>1.8*1.5*0.4</t>
  </si>
  <si>
    <t>(1.8+1.8)*0.6+(1.5+1.5)*0.6</t>
  </si>
  <si>
    <t>충전기기초대리석설치(1.8m*1.5m)+100KW+㎡</t>
  </si>
  <si>
    <t>충전기기초대리석설치(1.8m*1.5m);100KW;㎡</t>
  </si>
  <si>
    <t>(1.8*1.5)+(1.8*0.2+1.5*0.2)*2</t>
  </si>
  <si>
    <t>MM060387289</t>
  </si>
  <si>
    <t>충전기기초대리석설치(1.8m*1.5m)</t>
  </si>
  <si>
    <t>100KW</t>
  </si>
  <si>
    <t>전기차 충전기 부대설비공사[100KW]</t>
  </si>
  <si>
    <t>스테인레스 I형 볼라드+Ø100x600mm+EA</t>
  </si>
  <si>
    <t>스테인레스 I형 볼라드;Ø100x600mm;EA</t>
  </si>
  <si>
    <t>MM060387285</t>
  </si>
  <si>
    <t>스테인레스 I형 볼라드</t>
  </si>
  <si>
    <t>Ø100x600mm</t>
  </si>
  <si>
    <t>카스토퍼 설치+150x120x750mm+EA</t>
  </si>
  <si>
    <t>카스토퍼 설치;150x120x750mm;EA</t>
  </si>
  <si>
    <t>MM060387290</t>
  </si>
  <si>
    <t>카스토퍼 설치</t>
  </si>
  <si>
    <t>150x120x750mm</t>
  </si>
  <si>
    <t>전기차충전기구매설치[관급]+급속,100KW+대</t>
  </si>
  <si>
    <t>전기차충전기구매설치[관급];급속,100KW;대</t>
  </si>
  <si>
    <t>MM060387287</t>
  </si>
  <si>
    <t>전기차충전기구매설치[관급]</t>
  </si>
  <si>
    <t>급속,100KW</t>
  </si>
  <si>
    <t>대</t>
  </si>
  <si>
    <t>주차면도색(분사방식)+12.0mx3.5m+㎡</t>
  </si>
  <si>
    <t>주차면도색(분사방식);12.0mx3.5m;㎡</t>
  </si>
  <si>
    <t>12*3.5</t>
  </si>
  <si>
    <t>MM060387288</t>
  </si>
  <si>
    <t>주차면도색(분사방식)</t>
  </si>
  <si>
    <t>12.0mx3.5m</t>
  </si>
  <si>
    <t>장비임대비용+5톤크레인/일+대</t>
  </si>
  <si>
    <t>장비임대비용;5톤크레인/일;대</t>
  </si>
  <si>
    <t>MM060387286</t>
  </si>
  <si>
    <t>장비임대비용</t>
  </si>
  <si>
    <t>5톤크레인/일</t>
  </si>
  <si>
    <t>D급소화기/소화기함+550*1250(SUS)+식</t>
  </si>
  <si>
    <t>D급소화기/소화기함;550*1250(SUS);식</t>
  </si>
  <si>
    <t>MM029621278</t>
  </si>
  <si>
    <t>D급소화기/소화기함</t>
  </si>
  <si>
    <t>550*1250(SUS)</t>
  </si>
  <si>
    <t>129</t>
  </si>
  <si>
    <t>전선관</t>
  </si>
  <si>
    <t>카프링</t>
  </si>
  <si>
    <t>위샤캡</t>
  </si>
  <si>
    <t>케이블</t>
  </si>
  <si>
    <t>되메우기</t>
  </si>
  <si>
    <t>아스콘</t>
  </si>
  <si>
    <t>터파기</t>
  </si>
  <si>
    <t>아스팔트</t>
  </si>
  <si>
    <t>ELP</t>
  </si>
  <si>
    <t>AS,CON폐기물처리비</t>
  </si>
  <si>
    <t>No</t>
  </si>
  <si>
    <t>산 출 목 록 / 산 출 수 식</t>
  </si>
  <si>
    <t>단위/계</t>
  </si>
  <si>
    <t>(노출)</t>
  </si>
  <si>
    <t>(ST)</t>
  </si>
  <si>
    <t>F-CV</t>
  </si>
  <si>
    <t>동1홀</t>
  </si>
  <si>
    <t>다짐</t>
  </si>
  <si>
    <t>기층</t>
  </si>
  <si>
    <t>기계70</t>
  </si>
  <si>
    <t>포장</t>
  </si>
  <si>
    <t>ST104c</t>
  </si>
  <si>
    <t>104c</t>
  </si>
  <si>
    <t>185_㎟/1c</t>
  </si>
  <si>
    <t>185㎟</t>
  </si>
  <si>
    <t>소규모</t>
  </si>
  <si>
    <t>인력30</t>
  </si>
  <si>
    <t>컷팅</t>
  </si>
  <si>
    <t>파괴</t>
  </si>
  <si>
    <t>100mm</t>
  </si>
  <si>
    <t>4</t>
  </si>
  <si>
    <t>6</t>
  </si>
  <si>
    <t>7</t>
  </si>
  <si>
    <t>8</t>
  </si>
  <si>
    <t>9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</si>
  <si>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</si>
  <si>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</si>
  <si>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</si>
  <si>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</si>
  <si>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</si>
  <si>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</si>
  <si>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</si>
  <si>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</si>
  <si>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</si>
  <si>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산출계</t>
  </si>
  <si>
    <t>소계</t>
  </si>
  <si>
    <t>21</t>
  </si>
  <si>
    <t>소계*(1)[공종]개소</t>
  </si>
  <si>
    <t>접지전선</t>
  </si>
  <si>
    <t>F-GV</t>
  </si>
  <si>
    <t>16Φx1800</t>
  </si>
  <si>
    <t>95_㎟</t>
  </si>
  <si>
    <t>40mm</t>
  </si>
  <si>
    <t>3본</t>
  </si>
  <si>
    <t>거푸집</t>
  </si>
  <si>
    <t>레미콘</t>
  </si>
  <si>
    <t>스테인레스I형볼라드</t>
  </si>
  <si>
    <t>카스토퍼설치</t>
  </si>
  <si>
    <t>R형IEC90</t>
  </si>
  <si>
    <t>타설철근</t>
  </si>
  <si>
    <t>2.5_㎟/3c</t>
  </si>
  <si>
    <t>2.5㎟</t>
  </si>
  <si>
    <t>4회</t>
  </si>
  <si>
    <t>미할증</t>
  </si>
  <si>
    <t>30mm</t>
  </si>
  <si>
    <t>184</t>
    <phoneticPr fontId="1" type="noConversion"/>
  </si>
  <si>
    <t>2.0</t>
  </si>
  <si>
    <t>명 칭</t>
  </si>
  <si>
    <t>규 격</t>
  </si>
  <si>
    <t>단위</t>
  </si>
  <si>
    <t>계</t>
  </si>
  <si>
    <t>할증(%)</t>
  </si>
  <si>
    <t>전체집계표* - 1</t>
  </si>
  <si>
    <t>전체집계표* - 38</t>
  </si>
  <si>
    <t>전체집계표* - 75</t>
  </si>
  <si>
    <t>기본산출서* - 1</t>
  </si>
  <si>
    <t>기본산출서* - 47</t>
  </si>
  <si>
    <t>기본산출서* - 93</t>
  </si>
  <si>
    <t>목록별산출서* - 4</t>
  </si>
  <si>
    <t>목록별산출서* - 46</t>
  </si>
  <si>
    <t>목록별산출서* - 88</t>
  </si>
  <si>
    <t>1-1. 전력간선설비</t>
  </si>
  <si>
    <t>1-2. 접지설비</t>
  </si>
  <si>
    <t>1-3. 전기 급속충전기설비(107KW)</t>
  </si>
  <si>
    <t>[ 서창초 전기자동차 충전기 설치 전기공사 ] - 단가조사서(정보기준:2026년05월)</t>
  </si>
  <si>
    <t>3913170620935617</t>
  </si>
  <si>
    <t>m</t>
  </si>
  <si>
    <t>1029</t>
  </si>
  <si>
    <t>I-1202</t>
  </si>
  <si>
    <t>3913170610045631</t>
  </si>
  <si>
    <t>파상형 폴리에틸렌 전선관</t>
  </si>
  <si>
    <t>30㎜</t>
  </si>
  <si>
    <t>1025</t>
  </si>
  <si>
    <t>I-1204</t>
  </si>
  <si>
    <t>3913170610045632</t>
  </si>
  <si>
    <t>40㎜</t>
  </si>
  <si>
    <t>3913170610045636</t>
  </si>
  <si>
    <t>100㎜</t>
  </si>
  <si>
    <t>3913170820177420</t>
  </si>
  <si>
    <t>I-1203</t>
  </si>
  <si>
    <t>3913170820176474</t>
  </si>
  <si>
    <t>3116210220135750</t>
  </si>
  <si>
    <t>셋트앵커</t>
  </si>
  <si>
    <t>M25×L250mm</t>
  </si>
  <si>
    <t>2612152420683704</t>
  </si>
  <si>
    <t>994</t>
  </si>
  <si>
    <t>I-1165</t>
  </si>
  <si>
    <t>2612162920683892</t>
  </si>
  <si>
    <t>0.6/1kv F-CV 1C×120㎟</t>
  </si>
  <si>
    <t>993</t>
  </si>
  <si>
    <t>I-1168</t>
  </si>
  <si>
    <t>2612162920683894</t>
  </si>
  <si>
    <t>2612162920683921</t>
  </si>
  <si>
    <t>3912161310034846</t>
  </si>
  <si>
    <t>16Φ×1800 mm</t>
  </si>
  <si>
    <t>I-1270</t>
  </si>
  <si>
    <t>3912161020168115</t>
  </si>
  <si>
    <t>전원용서지보호기</t>
  </si>
  <si>
    <t>3Φ4W 40ka</t>
  </si>
  <si>
    <t>I-1274</t>
  </si>
  <si>
    <t>3912110320178179</t>
  </si>
  <si>
    <t>배전반 부속재</t>
  </si>
  <si>
    <t>ET</t>
  </si>
  <si>
    <t>3912110320178180</t>
  </si>
  <si>
    <t>NT</t>
  </si>
  <si>
    <t>3912110420179148</t>
  </si>
  <si>
    <t>아크릴 명판</t>
  </si>
  <si>
    <t>60*350</t>
  </si>
  <si>
    <t>3912110420179154</t>
  </si>
  <si>
    <t>20* 50</t>
  </si>
  <si>
    <t>3912161620167062</t>
  </si>
  <si>
    <t>배선용차단기(ABS-204)</t>
  </si>
  <si>
    <t>4P 250AF 200AT</t>
  </si>
  <si>
    <t>1069</t>
  </si>
  <si>
    <t>I-1237</t>
  </si>
  <si>
    <t>3912161620169704</t>
  </si>
  <si>
    <t>배선용 차단기</t>
  </si>
  <si>
    <t>표준형, 4P 600V 50AF</t>
  </si>
  <si>
    <t>3912161420167114</t>
  </si>
  <si>
    <t>누전차단기(32KGRc)</t>
  </si>
  <si>
    <t>2P 30AF 20AT</t>
  </si>
  <si>
    <t>1065</t>
  </si>
  <si>
    <t>I-1236</t>
  </si>
  <si>
    <t>3912161420167352</t>
  </si>
  <si>
    <t>누전 차단기</t>
  </si>
  <si>
    <t>표준형 4P 250AF/200AT</t>
  </si>
  <si>
    <t>3912141020171107</t>
  </si>
  <si>
    <t>단자대</t>
  </si>
  <si>
    <t>TB 4P 200A</t>
  </si>
  <si>
    <t>I-1200</t>
  </si>
  <si>
    <t>3912143210033792</t>
  </si>
  <si>
    <t>1019</t>
  </si>
  <si>
    <t>I-1199</t>
  </si>
  <si>
    <t>3912143210033794</t>
  </si>
  <si>
    <t>3912143221650908</t>
  </si>
  <si>
    <t>3912143221650916</t>
  </si>
  <si>
    <t>3912143221650918</t>
  </si>
  <si>
    <t>3912100320173165</t>
  </si>
  <si>
    <t>391115ZZ701Z0001</t>
  </si>
  <si>
    <t>391115ZZ701Z0002</t>
  </si>
  <si>
    <t>DOORHANDIF(고급형)</t>
  </si>
  <si>
    <t>PUSH TURN W/KEY</t>
  </si>
  <si>
    <t>391115ZZ701Z0003</t>
  </si>
  <si>
    <t>391115ZZ701Z0004</t>
  </si>
  <si>
    <t>계량기함(ALL:SUS)</t>
  </si>
  <si>
    <t>W800xH1600xD200</t>
  </si>
  <si>
    <t>391115ZZ701Z0005</t>
  </si>
  <si>
    <t>391115ZZ701Z0006</t>
  </si>
  <si>
    <t>391115ZZ701Z0007</t>
  </si>
  <si>
    <t>391115ZZ701Z0008</t>
  </si>
  <si>
    <t>391115ZZ701Z0009</t>
  </si>
  <si>
    <t>391115ZZ701Z0010</t>
  </si>
  <si>
    <t>CDH110000020</t>
  </si>
  <si>
    <t>표준단가</t>
  </si>
  <si>
    <t>재료</t>
  </si>
  <si>
    <t>노무</t>
  </si>
  <si>
    <t>경비</t>
  </si>
  <si>
    <t>CDC221100000</t>
  </si>
  <si>
    <t>아스팔트포장 깨기</t>
  </si>
  <si>
    <t>T=30cm미만 양호</t>
  </si>
  <si>
    <t>CDC221200000</t>
  </si>
  <si>
    <t>포장절단/아스팔트</t>
  </si>
  <si>
    <t>ECA565826249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</si>
  <si>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</si>
  <si>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</si>
  <si>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</si>
  <si>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</si>
  <si>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</si>
  <si>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</si>
  <si>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</si>
  <si>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</si>
  <si>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L001010101000002</t>
  </si>
  <si>
    <t>보통인부</t>
  </si>
  <si>
    <t>L001010101000003</t>
  </si>
  <si>
    <t>특별인부</t>
  </si>
  <si>
    <t>L001010101000033</t>
  </si>
  <si>
    <t>석공</t>
  </si>
  <si>
    <t>L001010101000029</t>
  </si>
  <si>
    <t>도장공</t>
  </si>
  <si>
    <t>L001010101000013</t>
  </si>
  <si>
    <t>콘크리트공</t>
  </si>
  <si>
    <t>물가자료</t>
    <phoneticPr fontId="1" type="noConversion"/>
  </si>
  <si>
    <t>63</t>
  </si>
  <si>
    <t>[ 서창초 전기자동차 충전기 설치 전기공사 ] - 합산자재목록</t>
  </si>
  <si>
    <t>물정사이트</t>
  </si>
  <si>
    <t>55</t>
  </si>
  <si>
    <t>[ 서창초 전기자동차 충전기 설치 전기공사 ] - 일위노임 산출근거(2026년상반기노임)</t>
    <phoneticPr fontId="1" type="noConversion"/>
  </si>
  <si>
    <t>[ 제 2호 ] 레미콘타설  철근(미할증) [㎥]</t>
  </si>
  <si>
    <t>800</t>
  </si>
  <si>
    <t>391115ZZ701Z0011</t>
  </si>
  <si>
    <t>품셈 산출근거</t>
  </si>
  <si>
    <t>56900017108</t>
  </si>
  <si>
    <t>토목6-1-1-1</t>
  </si>
  <si>
    <t>56900017041</t>
  </si>
  <si>
    <t>[ 제 5호 ] ELP 전선관  ELP 30mm [m]</t>
  </si>
  <si>
    <t>56900017031</t>
  </si>
  <si>
    <t>전기4-31</t>
  </si>
  <si>
    <t>[ 제 6호 ] ELP 전선관  ELP 40mm [m]</t>
  </si>
  <si>
    <t>[ 제 7호 ] ELP 전선관  ELP 100mm [m]</t>
  </si>
  <si>
    <t>[ 제 8호 ] 접지봉  16Φ×1800mm, 3본 [개소]</t>
  </si>
  <si>
    <t>56900017016</t>
  </si>
  <si>
    <t>전기3-38</t>
  </si>
  <si>
    <t>[ 제 9호 ] 계기함(100KW)제작설치  W800*H1600*D200 [면]</t>
  </si>
  <si>
    <t>56900017076</t>
  </si>
  <si>
    <t>전기5-11</t>
  </si>
  <si>
    <t>전기5-19</t>
  </si>
  <si>
    <t>전기5-29</t>
  </si>
  <si>
    <t>[ 서창초 전기자동차 충전기 설치 전기공사 ] - 일위대가목차</t>
    <phoneticPr fontId="1" type="noConversion"/>
  </si>
  <si>
    <t>ADF202000000</t>
  </si>
  <si>
    <t>제 2호</t>
  </si>
  <si>
    <t>ABB105100000</t>
  </si>
  <si>
    <t>제 3호</t>
  </si>
  <si>
    <t>ABB105300000</t>
  </si>
  <si>
    <t>제 4호</t>
  </si>
  <si>
    <t>EKA555000002</t>
  </si>
  <si>
    <t>제 5호</t>
  </si>
  <si>
    <t>EKA565000002</t>
  </si>
  <si>
    <t>제 6호</t>
  </si>
  <si>
    <t>EKB535000002</t>
  </si>
  <si>
    <t>제 7호</t>
  </si>
  <si>
    <t>EOA131410002</t>
  </si>
  <si>
    <t>제 8호</t>
  </si>
  <si>
    <t>56959000001</t>
  </si>
  <si>
    <t>EAZ800010000</t>
  </si>
  <si>
    <t>제 9호</t>
  </si>
  <si>
    <t>29</t>
  </si>
  <si>
    <t>[ 서창초 전기자동차 충전기 설치 전기공사 ] - 일위대가표</t>
    <phoneticPr fontId="1" type="noConversion"/>
  </si>
  <si>
    <t>일목줄</t>
  </si>
  <si>
    <t>[제 2호] 레미콘타설  철근(미할증) [㎥]</t>
  </si>
  <si>
    <t>A0300000000</t>
  </si>
  <si>
    <t>RENT000000000006</t>
  </si>
  <si>
    <t>[ 공 구 손 료 ]</t>
  </si>
  <si>
    <t>노무비의 3 %</t>
  </si>
  <si>
    <t>노임계</t>
  </si>
  <si>
    <t>합계줄</t>
  </si>
  <si>
    <t>( 합       계 )</t>
  </si>
  <si>
    <t>[제 3호] 아스팔트 포장 컷팅  터파기 별도 계상 [m]</t>
  </si>
  <si>
    <t>CDC22020000</t>
  </si>
  <si>
    <t>ild</t>
  </si>
  <si>
    <t>[제 4호] 아스팔트 포장 파괴  터파기 별도 계상 [㎡]</t>
  </si>
  <si>
    <t>CDC22010000</t>
  </si>
  <si>
    <t>[제 5호] ELP 전선관  ELP 30mm [m]</t>
  </si>
  <si>
    <t>59753178001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</si>
  <si>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</si>
  <si>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</si>
  <si>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</si>
  <si>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</si>
  <si>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</si>
  <si>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</si>
  <si>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</si>
  <si>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</si>
  <si>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[제 6호] ELP 전선관  ELP 40mm [m]</t>
  </si>
  <si>
    <t>59753178002</t>
  </si>
  <si>
    <t>[제 7호] ELP 전선관  ELP 100mm [m]</t>
  </si>
  <si>
    <t>59753178006</t>
  </si>
  <si>
    <t>[제 8호] 접지봉  16Φ×1800mm, 3본 [개소]</t>
  </si>
  <si>
    <t>59750427104</t>
  </si>
  <si>
    <t>[제 9호] 계기함(100KW)제작설치  W800*H1600*D200 [면]</t>
  </si>
  <si>
    <t>MM059369817</t>
  </si>
  <si>
    <t>MM059369819</t>
  </si>
  <si>
    <t>MM300009101</t>
  </si>
  <si>
    <t>NP</t>
  </si>
  <si>
    <t>MM300009107</t>
  </si>
  <si>
    <t>61100117511</t>
  </si>
  <si>
    <t>61100117521</t>
  </si>
  <si>
    <t>E1450287513</t>
  </si>
  <si>
    <t>MM300015804</t>
  </si>
  <si>
    <t>NFB</t>
  </si>
  <si>
    <t>MM408926159</t>
  </si>
  <si>
    <t>59250327171</t>
  </si>
  <si>
    <t>MM300020604</t>
  </si>
  <si>
    <t>MM968050006</t>
  </si>
  <si>
    <t>59400217023</t>
  </si>
  <si>
    <t>53060707015</t>
  </si>
  <si>
    <t>81</t>
  </si>
  <si>
    <t>[ 서창초 전기자동차 충전기 설치 전기공사 ] - 노임 산출근거(2026년상반기노임)</t>
    <phoneticPr fontId="1" type="noConversion"/>
  </si>
  <si>
    <t>00101</t>
  </si>
  <si>
    <t>전기5-1</t>
  </si>
  <si>
    <t>전기4-34</t>
  </si>
  <si>
    <t>전기4-37</t>
  </si>
  <si>
    <t>00102</t>
  </si>
  <si>
    <t>00103</t>
  </si>
  <si>
    <t>전기10-1-1</t>
  </si>
  <si>
    <t>56900017118</t>
  </si>
  <si>
    <t>건축1-8-6</t>
  </si>
  <si>
    <t>56900017021</t>
  </si>
  <si>
    <t>건축11-2-5</t>
  </si>
  <si>
    <t>56900017045</t>
  </si>
  <si>
    <t>건축7-4-1</t>
  </si>
  <si>
    <t>건축1-8-7</t>
  </si>
  <si>
    <t>ABB103300000</t>
  </si>
  <si>
    <t>107</t>
  </si>
  <si>
    <t>[서창초 전기자동차 충전기 설치 전기공사]</t>
  </si>
  <si>
    <t>001</t>
  </si>
  <si>
    <t>1. 전기공사</t>
  </si>
  <si>
    <t>Total</t>
  </si>
  <si>
    <t>1.전기공사</t>
  </si>
  <si>
    <t>00</t>
  </si>
  <si>
    <t>서창초 전기자동차 충전기 설치 전기공사</t>
  </si>
  <si>
    <t>식</t>
    <phoneticPr fontId="1" type="noConversion"/>
  </si>
  <si>
    <t>간 접 노 무 비</t>
    <phoneticPr fontId="1" type="noConversion"/>
  </si>
  <si>
    <t>( 소      계 )</t>
    <phoneticPr fontId="1" type="noConversion"/>
  </si>
  <si>
    <t>기  계  경  비</t>
    <phoneticPr fontId="1" type="noConversion"/>
  </si>
  <si>
    <t>산 재 보 험 료</t>
    <phoneticPr fontId="1" type="noConversion"/>
  </si>
  <si>
    <t>고 용 보 험 료</t>
    <phoneticPr fontId="1" type="noConversion"/>
  </si>
  <si>
    <t>건 강 보 험 료</t>
    <phoneticPr fontId="1" type="noConversion"/>
  </si>
  <si>
    <t>연 금 보 험 료</t>
    <phoneticPr fontId="1" type="noConversion"/>
  </si>
  <si>
    <t>퇴 직 금 공 제</t>
    <phoneticPr fontId="1" type="noConversion"/>
  </si>
  <si>
    <t>기  타  경  비</t>
    <phoneticPr fontId="1" type="noConversion"/>
  </si>
  <si>
    <t>노인장기요양보험</t>
    <phoneticPr fontId="1" type="noConversion"/>
  </si>
  <si>
    <t>일 반 관 리 비</t>
    <phoneticPr fontId="1" type="noConversion"/>
  </si>
  <si>
    <t>이          윤</t>
    <phoneticPr fontId="1" type="noConversion"/>
  </si>
  <si>
    <t>( 총  원  가 )</t>
    <phoneticPr fontId="1" type="noConversion"/>
  </si>
  <si>
    <t>부 가 가 치 세</t>
    <phoneticPr fontId="1" type="noConversion"/>
  </si>
  <si>
    <t>( 총      계 )</t>
    <phoneticPr fontId="1" type="noConversion"/>
  </si>
  <si>
    <t>직 접 재 료 비</t>
    <phoneticPr fontId="1" type="noConversion"/>
  </si>
  <si>
    <t>간 접 재 료 비</t>
    <phoneticPr fontId="1" type="noConversion"/>
  </si>
  <si>
    <t>직 접 노 무 비</t>
    <phoneticPr fontId="1" type="noConversion"/>
  </si>
  <si>
    <t>( 순 공 사 비 계 )</t>
    <phoneticPr fontId="1" type="noConversion"/>
  </si>
  <si>
    <t>본 파일은 이지테크에서 2번 옵션으로 만들었습니다.</t>
  </si>
  <si>
    <t>수 도 광 열 비</t>
    <phoneticPr fontId="1" type="noConversion"/>
  </si>
  <si>
    <t>교육청단가</t>
    <phoneticPr fontId="1" type="noConversion"/>
  </si>
  <si>
    <t>인터넷</t>
    <phoneticPr fontId="1" type="noConversion"/>
  </si>
  <si>
    <t>관급자재</t>
    <phoneticPr fontId="1" type="noConversion"/>
  </si>
  <si>
    <t>설      계      서     (총 괄)</t>
    <phoneticPr fontId="14" type="noConversion"/>
  </si>
  <si>
    <t>조
사
자</t>
    <phoneticPr fontId="14" type="noConversion"/>
  </si>
  <si>
    <t>설
계
자</t>
    <phoneticPr fontId="14" type="noConversion"/>
  </si>
  <si>
    <t>심         사   
자</t>
    <phoneticPr fontId="14" type="noConversion"/>
  </si>
  <si>
    <t>담         당   
자</t>
    <phoneticPr fontId="14" type="noConversion"/>
  </si>
  <si>
    <t>팀
장</t>
    <phoneticPr fontId="1" type="noConversion"/>
  </si>
  <si>
    <t>과
장</t>
    <phoneticPr fontId="1" type="noConversion"/>
  </si>
  <si>
    <t>- 공 사 개 요 :</t>
    <phoneticPr fontId="14" type="noConversion"/>
  </si>
  <si>
    <t>01. 삼서초등학교 전기자동차 충전기 설치공사 : 1식</t>
    <phoneticPr fontId="14" type="noConversion"/>
  </si>
  <si>
    <t>02. 관급자재 - 전기차동차용 충전장치 구매설치</t>
    <phoneticPr fontId="1" type="noConversion"/>
  </si>
  <si>
    <t>03. 별도공사비 - 한전불입금+사용전검사 수수료</t>
    <phoneticPr fontId="1" type="noConversion"/>
  </si>
  <si>
    <t xml:space="preserve">                    총    사    업    비</t>
    <phoneticPr fontId="1" type="noConversion"/>
  </si>
  <si>
    <t>:</t>
    <phoneticPr fontId="14" type="noConversion"/>
  </si>
  <si>
    <t xml:space="preserve">                                02. 관급 공사비</t>
    <phoneticPr fontId="1" type="noConversion"/>
  </si>
  <si>
    <t xml:space="preserve">                                03. 별도 공사비</t>
    <phoneticPr fontId="1" type="noConversion"/>
  </si>
  <si>
    <t>명   칭</t>
  </si>
  <si>
    <t>규  격</t>
  </si>
  <si>
    <t>수량</t>
  </si>
  <si>
    <t>재  료  비</t>
  </si>
  <si>
    <t>노  무  비</t>
  </si>
  <si>
    <t>비  고</t>
    <phoneticPr fontId="1" type="noConversion"/>
  </si>
  <si>
    <t>단  가</t>
  </si>
  <si>
    <t>금  액</t>
  </si>
  <si>
    <t>01. 관급자재 - 전기차동차용 충전장치 구매설치</t>
    <phoneticPr fontId="1" type="noConversion"/>
  </si>
  <si>
    <t>전기자동차용 충전장치</t>
    <phoneticPr fontId="1" type="noConversion"/>
  </si>
  <si>
    <t>급속충전기,100KW 콤보1</t>
    <phoneticPr fontId="1" type="noConversion"/>
  </si>
  <si>
    <t>SET</t>
  </si>
  <si>
    <t>[24966169]</t>
    <phoneticPr fontId="1" type="noConversion"/>
  </si>
  <si>
    <t>완속, 7KW</t>
    <phoneticPr fontId="1" type="noConversion"/>
  </si>
  <si>
    <t>[24728268]</t>
    <phoneticPr fontId="1" type="noConversion"/>
  </si>
  <si>
    <t>소   계</t>
    <phoneticPr fontId="1" type="noConversion"/>
  </si>
  <si>
    <t>조달수수료</t>
    <phoneticPr fontId="1" type="noConversion"/>
  </si>
  <si>
    <t>소계의 0.54%</t>
    <phoneticPr fontId="1" type="noConversion"/>
  </si>
  <si>
    <t>[천단위이하절상]</t>
  </si>
  <si>
    <t>총   계</t>
    <phoneticPr fontId="1" type="noConversion"/>
  </si>
  <si>
    <t>관급자재 - 단가조사서</t>
    <phoneticPr fontId="1" type="noConversion"/>
  </si>
  <si>
    <t>2026 년도</t>
    <phoneticPr fontId="14" type="noConversion"/>
  </si>
  <si>
    <t xml:space="preserve">2026 년     월  </t>
    <phoneticPr fontId="14" type="noConversion"/>
  </si>
  <si>
    <t>별  도  공  사  비</t>
    <phoneticPr fontId="1" type="noConversion"/>
  </si>
  <si>
    <t xml:space="preserve">수전내용 : </t>
    <phoneticPr fontId="1" type="noConversion"/>
  </si>
  <si>
    <t>Φ</t>
    <phoneticPr fontId="1" type="noConversion"/>
  </si>
  <si>
    <t>w</t>
    <phoneticPr fontId="1" type="noConversion"/>
  </si>
  <si>
    <t>v</t>
    <phoneticPr fontId="1" type="noConversion"/>
  </si>
  <si>
    <t>Kw</t>
    <phoneticPr fontId="1" type="noConversion"/>
  </si>
  <si>
    <t>가공</t>
    <phoneticPr fontId="1" type="noConversion"/>
  </si>
  <si>
    <t>공급</t>
    <phoneticPr fontId="1" type="noConversion"/>
  </si>
  <si>
    <t xml:space="preserve">계약용량 </t>
    <phoneticPr fontId="1" type="noConversion"/>
  </si>
  <si>
    <t>A,한전 불입금</t>
    <phoneticPr fontId="1" type="noConversion"/>
  </si>
  <si>
    <t>1.기본공사비</t>
    <phoneticPr fontId="1" type="noConversion"/>
  </si>
  <si>
    <t>전압</t>
    <phoneticPr fontId="1" type="noConversion"/>
  </si>
  <si>
    <t>구          분</t>
    <phoneticPr fontId="1" type="noConversion"/>
  </si>
  <si>
    <t>가공공급</t>
    <phoneticPr fontId="1" type="noConversion"/>
  </si>
  <si>
    <t>지중공급</t>
    <phoneticPr fontId="1" type="noConversion"/>
  </si>
  <si>
    <t>용량</t>
    <phoneticPr fontId="1" type="noConversion"/>
  </si>
  <si>
    <t>금      액</t>
    <phoneticPr fontId="1" type="noConversion"/>
  </si>
  <si>
    <t>저압</t>
    <phoneticPr fontId="1" type="noConversion"/>
  </si>
  <si>
    <t>매 1계약에 대하여 
계약전력 5KW까지</t>
    <phoneticPr fontId="1" type="noConversion"/>
  </si>
  <si>
    <t>x</t>
    <phoneticPr fontId="1" type="noConversion"/>
  </si>
  <si>
    <t>=</t>
    <phoneticPr fontId="1" type="noConversion"/>
  </si>
  <si>
    <t>계약전력 5KW 초과분의 
매 1KW에 대하여</t>
    <phoneticPr fontId="1" type="noConversion"/>
  </si>
  <si>
    <t>고압
특고</t>
    <phoneticPr fontId="1" type="noConversion"/>
  </si>
  <si>
    <t>신증설 계약전력
매 1KW에 대하여</t>
    <phoneticPr fontId="1" type="noConversion"/>
  </si>
  <si>
    <t xml:space="preserve">기본 공사비 </t>
    <phoneticPr fontId="1" type="noConversion"/>
  </si>
  <si>
    <t>2,거리 공사비</t>
    <phoneticPr fontId="1" type="noConversion"/>
  </si>
  <si>
    <t>공사종별</t>
    <phoneticPr fontId="1" type="noConversion"/>
  </si>
  <si>
    <t>구   분</t>
    <phoneticPr fontId="1" type="noConversion"/>
  </si>
  <si>
    <t>거리</t>
    <phoneticPr fontId="1" type="noConversion"/>
  </si>
  <si>
    <t>단상</t>
    <phoneticPr fontId="1" type="noConversion"/>
  </si>
  <si>
    <t>삼상</t>
    <phoneticPr fontId="1" type="noConversion"/>
  </si>
  <si>
    <t>신설
거리
공사비</t>
    <phoneticPr fontId="1" type="noConversion"/>
  </si>
  <si>
    <t>기본거리를
초과하는
신설거리 매
1m에 대하여</t>
    <phoneticPr fontId="1" type="noConversion"/>
  </si>
  <si>
    <t>첨가
거리
공사비</t>
    <phoneticPr fontId="1" type="noConversion"/>
  </si>
  <si>
    <t>기본거리를
초과하는
첨가거리 매
1m에 대하여</t>
    <phoneticPr fontId="1" type="noConversion"/>
  </si>
  <si>
    <t xml:space="preserve">거리 공사비 </t>
    <phoneticPr fontId="1" type="noConversion"/>
  </si>
  <si>
    <t>B,사용전검사 및 전기안전점검 수수료</t>
    <phoneticPr fontId="1" type="noConversion"/>
  </si>
  <si>
    <t>용  량  별</t>
    <phoneticPr fontId="1" type="noConversion"/>
  </si>
  <si>
    <t>기본료</t>
    <phoneticPr fontId="1" type="noConversion"/>
  </si>
  <si>
    <t>KW당 요금</t>
    <phoneticPr fontId="1" type="noConversion"/>
  </si>
  <si>
    <t>적용용량</t>
    <phoneticPr fontId="1" type="noConversion"/>
  </si>
  <si>
    <t>금       액</t>
    <phoneticPr fontId="1" type="noConversion"/>
  </si>
  <si>
    <t>수
용
설
비</t>
    <phoneticPr fontId="1" type="noConversion"/>
  </si>
  <si>
    <t>저     압</t>
    <phoneticPr fontId="1" type="noConversion"/>
  </si>
  <si>
    <t>300KW까지</t>
    <phoneticPr fontId="1" type="noConversion"/>
  </si>
  <si>
    <t>300KW초과</t>
    <phoneticPr fontId="1" type="noConversion"/>
  </si>
  <si>
    <t>301~1,000KW미만</t>
    <phoneticPr fontId="1" type="noConversion"/>
  </si>
  <si>
    <t>구내전주</t>
    <phoneticPr fontId="1" type="noConversion"/>
  </si>
  <si>
    <t>휴일할증 30%</t>
    <phoneticPr fontId="1" type="noConversion"/>
  </si>
  <si>
    <t>1000KW이상</t>
    <phoneticPr fontId="1" type="noConversion"/>
  </si>
  <si>
    <t>1,000KW까지</t>
    <phoneticPr fontId="1" type="noConversion"/>
  </si>
  <si>
    <t>전
기
안
전
점
검</t>
    <phoneticPr fontId="1" type="noConversion"/>
  </si>
  <si>
    <t>전기자동차충전시설</t>
    <phoneticPr fontId="1" type="noConversion"/>
  </si>
  <si>
    <t>공연장,
영화상영관</t>
    <phoneticPr fontId="1" type="noConversion"/>
  </si>
  <si>
    <t>500KW까지</t>
    <phoneticPr fontId="1" type="noConversion"/>
  </si>
  <si>
    <t>501~1,000KW까지</t>
    <phoneticPr fontId="1" type="noConversion"/>
  </si>
  <si>
    <t>1,001~5,000KW까지</t>
    <phoneticPr fontId="1" type="noConversion"/>
  </si>
  <si>
    <t>5,001~10,000KW까지</t>
    <phoneticPr fontId="1" type="noConversion"/>
  </si>
  <si>
    <t>10,000KW초과</t>
    <phoneticPr fontId="1" type="noConversion"/>
  </si>
  <si>
    <t>사용전검사 수수료 = (</t>
    <phoneticPr fontId="1" type="noConversion"/>
  </si>
  <si>
    <t>+</t>
    <phoneticPr fontId="1" type="noConversion"/>
  </si>
  <si>
    <t>)  x</t>
    <phoneticPr fontId="1" type="noConversion"/>
  </si>
  <si>
    <t>C,전주이설 공사비</t>
    <phoneticPr fontId="1" type="noConversion"/>
  </si>
  <si>
    <t>1.이설공사비</t>
    <phoneticPr fontId="1" type="noConversion"/>
  </si>
  <si>
    <t>C. 합  계</t>
    <phoneticPr fontId="1" type="noConversion"/>
  </si>
  <si>
    <t>한전불입금+사용전검사수수료 + 거리공사비</t>
    <phoneticPr fontId="1" type="noConversion"/>
  </si>
  <si>
    <t>(</t>
    <phoneticPr fontId="1" type="noConversion"/>
  </si>
  <si>
    <t>)</t>
    <phoneticPr fontId="1" type="noConversion"/>
  </si>
  <si>
    <t>[ 공사명 : 사창초 전기자동차 충전기 설치 전기공사 ]</t>
    <phoneticPr fontId="1" type="noConversion"/>
  </si>
  <si>
    <t>0.6/1kv F-CV 1C×185㎟</t>
    <phoneticPr fontId="1" type="noConversion"/>
  </si>
  <si>
    <t>톤당</t>
    <phoneticPr fontId="1" type="noConversion"/>
  </si>
  <si>
    <t>1-438</t>
    <phoneticPr fontId="1" type="noConversion"/>
  </si>
  <si>
    <t>1-233</t>
    <phoneticPr fontId="1" type="noConversion"/>
  </si>
  <si>
    <t>8시간기준/일</t>
    <phoneticPr fontId="1" type="noConversion"/>
  </si>
  <si>
    <t>견적서</t>
    <phoneticPr fontId="1" type="noConversion"/>
  </si>
  <si>
    <t>석 면 분 담 금</t>
    <phoneticPr fontId="1" type="noConversion"/>
  </si>
  <si>
    <t>㈜호반엔지니어링</t>
    <phoneticPr fontId="14" type="noConversion"/>
  </si>
  <si>
    <t>㈜호반엔지니어링</t>
  </si>
  <si>
    <t xml:space="preserve">                             도급 예정액</t>
    <phoneticPr fontId="1" type="noConversion"/>
  </si>
  <si>
    <t xml:space="preserve">                             도급자 관급 자재비</t>
    <phoneticPr fontId="1" type="noConversion"/>
  </si>
  <si>
    <t xml:space="preserve">                             관급자 관급 자재비</t>
    <phoneticPr fontId="1" type="noConversion"/>
  </si>
  <si>
    <t>1억이상 2.3%</t>
    <phoneticPr fontId="1" type="noConversion"/>
  </si>
  <si>
    <t>임금채권부담금</t>
    <phoneticPr fontId="1" type="noConversion"/>
  </si>
  <si>
    <t>산업안전보건관리비</t>
    <phoneticPr fontId="1" type="noConversion"/>
  </si>
  <si>
    <t>2000만원 이상</t>
    <phoneticPr fontId="1" type="noConversion"/>
  </si>
  <si>
    <t>적은 값</t>
    <phoneticPr fontId="1" type="noConversion"/>
  </si>
  <si>
    <t>도 급 공 사 비</t>
    <phoneticPr fontId="1" type="noConversion"/>
  </si>
  <si>
    <t>도 급 자 관 급 자 재 비</t>
    <phoneticPr fontId="1" type="noConversion"/>
  </si>
  <si>
    <t>공사기간: 1 개월 이하</t>
    <phoneticPr fontId="1" type="noConversion"/>
  </si>
  <si>
    <t>사창초등학교 전기자동차 충전기 설치공사</t>
    <phoneticPr fontId="1" type="noConversion"/>
  </si>
  <si>
    <t>［공사명 : 사창초등학교 전기자동차 충전기 설치공사］</t>
    <phoneticPr fontId="1" type="noConversion"/>
  </si>
  <si>
    <t>별도 공사비</t>
    <phoneticPr fontId="1" type="noConversion"/>
  </si>
  <si>
    <t>손해배상 책임보험료</t>
    <phoneticPr fontId="1" type="noConversion"/>
  </si>
  <si>
    <t>레미콘</t>
    <phoneticPr fontId="1" type="noConversion"/>
  </si>
  <si>
    <t>m3</t>
    <phoneticPr fontId="1" type="noConversion"/>
  </si>
  <si>
    <t>25-24-150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</si>
</sst>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176" formatCode="#,###;\-#,###"/>
    <numFmt numFmtId="177" formatCode="0_);[Red]\(0\)"/>
    <numFmt numFmtId="178" formatCode="#,##0_ "/>
    <numFmt numFmtId="179" formatCode="#,###"/>
    <numFmt numFmtId="180" formatCode="_(&quot;₩&quot;* #,##0_);_(&quot;₩&quot;* \(#,##0\);_(&quot;₩&quot;* &quot;-&quot;_);_(@_)"/>
    <numFmt numFmtId="181" formatCode="_-* #,##0_-;&quot;₩&quot;\!\-* #,##0_-;_-* &quot;-&quot;_-;_-@_-"/>
    <numFmt numFmtId="182" formatCode="_-* #,##0.0_-;&quot;₩&quot;\!\-* #,##0.0_-;_-* &quot;-&quot;_-;_-@_-"/>
    <numFmt numFmtId="183" formatCode="0.000_ "/>
    <numFmt numFmtId="184" formatCode="#,##0.00_ "/>
    <numFmt numFmtId="185" formatCode="0.000%"/>
    <numFmt numFmtId="186" formatCode="00,000\ &quot;원&quot;"/>
    <numFmt numFmtId="187" formatCode="000\ &quot;KW&quot;"/>
    <numFmt numFmtId="188" formatCode="000\ &quot;m&quot;"/>
    <numFmt numFmtId="189" formatCode="000\ &quot;원&quot;"/>
    <numFmt numFmtId="190" formatCode="00\ &quot;원&quot;"/>
    <numFmt numFmtId="191" formatCode="#,###.0;\-#,###.0"/>
    <numFmt numFmtId="192" formatCode="#,###.00;\-#,###.00"/>
  </numFmts>
  <fonts count="3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굴림체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9"/>
      <name val="HY울릉도L"/>
      <family val="1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b/>
      <sz val="16"/>
      <name val="돋움"/>
      <family val="3"/>
      <charset val="129"/>
    </font>
    <font>
      <sz val="25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Helv"/>
      <family val="2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.4"/>
      <name val="돋움체"/>
      <family val="3"/>
      <charset val="129"/>
    </font>
    <font>
      <b/>
      <sz val="11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41" fontId="5" fillId="0" borderId="0" applyFont="0" applyFill="0" applyBorder="0" applyAlignment="0" applyProtection="0"/>
    <xf numFmtId="0" fontId="12" fillId="0" borderId="0">
      <alignment vertical="center"/>
    </xf>
    <xf numFmtId="181" fontId="5" fillId="0" borderId="0" applyFont="0" applyFill="0" applyBorder="0" applyAlignment="0" applyProtection="0"/>
    <xf numFmtId="0" fontId="21" fillId="0" borderId="0"/>
    <xf numFmtId="41" fontId="2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0" borderId="0">
      <alignment vertical="center"/>
    </xf>
  </cellStyleXfs>
  <cellXfs count="47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2" fillId="0" borderId="1" xfId="0" applyFont="1" applyBorder="1"/>
    <xf numFmtId="49" fontId="2" fillId="0" borderId="3" xfId="0" applyNumberFormat="1" applyFont="1" applyBorder="1"/>
    <xf numFmtId="0" fontId="2" fillId="0" borderId="3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/>
    <xf numFmtId="176" fontId="6" fillId="0" borderId="0" xfId="0" applyNumberFormat="1" applyFont="1"/>
    <xf numFmtId="49" fontId="6" fillId="0" borderId="3" xfId="0" applyNumberFormat="1" applyFont="1" applyBorder="1"/>
    <xf numFmtId="49" fontId="6" fillId="0" borderId="3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7" fontId="6" fillId="0" borderId="3" xfId="0" applyNumberFormat="1" applyFont="1" applyBorder="1" applyAlignment="1">
      <alignment horizontal="center"/>
    </xf>
    <xf numFmtId="177" fontId="6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9" fontId="2" fillId="0" borderId="4" xfId="0" applyNumberFormat="1" applyFont="1" applyBorder="1"/>
    <xf numFmtId="49" fontId="0" fillId="0" borderId="0" xfId="0" applyNumberFormat="1"/>
    <xf numFmtId="0" fontId="2" fillId="0" borderId="3" xfId="0" applyFont="1" applyBorder="1" applyAlignment="1">
      <alignment horizontal="left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49" fontId="2" fillId="0" borderId="1" xfId="0" applyNumberFormat="1" applyFont="1" applyBorder="1" applyAlignment="1">
      <alignment horizontal="left" vertical="center" indent="1"/>
    </xf>
    <xf numFmtId="176" fontId="2" fillId="0" borderId="1" xfId="0" applyNumberFormat="1" applyFont="1" applyBorder="1" applyAlignment="1">
      <alignment vertical="center"/>
    </xf>
    <xf numFmtId="49" fontId="2" fillId="0" borderId="23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 indent="1"/>
    </xf>
    <xf numFmtId="176" fontId="2" fillId="0" borderId="3" xfId="0" applyNumberFormat="1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2" fillId="0" borderId="4" xfId="0" applyNumberFormat="1" applyFont="1" applyBorder="1" applyAlignment="1">
      <alignment horizontal="left" vertical="center" indent="1"/>
    </xf>
    <xf numFmtId="176" fontId="2" fillId="0" borderId="25" xfId="0" applyNumberFormat="1" applyFont="1" applyBorder="1" applyAlignment="1">
      <alignment vertical="center"/>
    </xf>
    <xf numFmtId="49" fontId="2" fillId="0" borderId="26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176" fontId="2" fillId="0" borderId="3" xfId="1" applyNumberFormat="1" applyFont="1" applyBorder="1"/>
    <xf numFmtId="178" fontId="2" fillId="0" borderId="3" xfId="0" applyNumberFormat="1" applyFont="1" applyBorder="1"/>
    <xf numFmtId="176" fontId="0" fillId="0" borderId="0" xfId="0" applyNumberFormat="1"/>
    <xf numFmtId="49" fontId="10" fillId="0" borderId="0" xfId="0" applyNumberFormat="1" applyFont="1" applyAlignment="1">
      <alignment horizontal="left" indent="1"/>
    </xf>
    <xf numFmtId="0" fontId="2" fillId="0" borderId="3" xfId="1" applyNumberFormat="1" applyFont="1" applyBorder="1"/>
    <xf numFmtId="49" fontId="2" fillId="0" borderId="0" xfId="0" applyNumberFormat="1" applyFont="1" applyAlignment="1">
      <alignment horizontal="center" vertical="center"/>
    </xf>
    <xf numFmtId="49" fontId="2" fillId="0" borderId="3" xfId="0" applyNumberFormat="1" applyFont="1" applyBorder="1" applyAlignment="1">
      <alignment shrinkToFit="1"/>
    </xf>
    <xf numFmtId="179" fontId="2" fillId="0" borderId="3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3" borderId="14" xfId="0" applyNumberFormat="1" applyFont="1" applyFill="1" applyBorder="1" applyAlignment="1">
      <alignment horizontal="left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0" fontId="0" fillId="0" borderId="3" xfId="0" applyBorder="1"/>
    <xf numFmtId="49" fontId="0" fillId="0" borderId="3" xfId="0" applyNumberFormat="1" applyBorder="1"/>
    <xf numFmtId="49" fontId="2" fillId="0" borderId="2" xfId="0" applyNumberFormat="1" applyFont="1" applyBorder="1" applyAlignment="1">
      <alignment horizontal="left"/>
    </xf>
    <xf numFmtId="0" fontId="2" fillId="0" borderId="4" xfId="0" applyFont="1" applyBorder="1" applyAlignment="1">
      <alignment horizontal="right"/>
    </xf>
    <xf numFmtId="49" fontId="2" fillId="0" borderId="7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176" fontId="2" fillId="0" borderId="4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center" vertical="center"/>
    </xf>
    <xf numFmtId="176" fontId="0" fillId="0" borderId="3" xfId="0" applyNumberFormat="1" applyBorder="1"/>
    <xf numFmtId="0" fontId="12" fillId="0" borderId="0" xfId="2">
      <alignment vertical="center"/>
    </xf>
    <xf numFmtId="0" fontId="15" fillId="0" borderId="3" xfId="2" applyFont="1" applyBorder="1" applyAlignment="1">
      <alignment horizontal="center" vertical="center"/>
    </xf>
    <xf numFmtId="0" fontId="12" fillId="0" borderId="3" xfId="2" applyBorder="1" applyAlignment="1">
      <alignment horizontal="center" vertical="center" wrapText="1"/>
    </xf>
    <xf numFmtId="0" fontId="12" fillId="0" borderId="4" xfId="2" applyBorder="1" applyAlignment="1">
      <alignment horizontal="center" vertical="center" wrapText="1"/>
    </xf>
    <xf numFmtId="0" fontId="12" fillId="0" borderId="4" xfId="2" applyBorder="1" applyAlignment="1">
      <alignment horizontal="center" vertical="center"/>
    </xf>
    <xf numFmtId="0" fontId="12" fillId="0" borderId="3" xfId="2" applyBorder="1" applyAlignment="1">
      <alignment horizontal="center" vertical="center"/>
    </xf>
    <xf numFmtId="0" fontId="12" fillId="0" borderId="10" xfId="2" applyBorder="1">
      <alignment vertical="center"/>
    </xf>
    <xf numFmtId="0" fontId="12" fillId="0" borderId="11" xfId="2" applyBorder="1">
      <alignment vertical="center"/>
    </xf>
    <xf numFmtId="0" fontId="12" fillId="0" borderId="8" xfId="2" applyBorder="1">
      <alignment vertical="center"/>
    </xf>
    <xf numFmtId="0" fontId="12" fillId="0" borderId="12" xfId="2" applyBorder="1" applyAlignment="1">
      <alignment horizontal="center" vertical="center"/>
    </xf>
    <xf numFmtId="0" fontId="12" fillId="0" borderId="5" xfId="2" applyBorder="1">
      <alignment vertical="center"/>
    </xf>
    <xf numFmtId="0" fontId="12" fillId="0" borderId="12" xfId="2" applyBorder="1" applyAlignment="1">
      <alignment horizontal="right" vertical="center" indent="4"/>
    </xf>
    <xf numFmtId="0" fontId="12" fillId="0" borderId="0" xfId="2" applyAlignment="1">
      <alignment horizontal="right" vertical="center" indent="4"/>
    </xf>
    <xf numFmtId="0" fontId="15" fillId="0" borderId="0" xfId="2" applyFont="1" applyAlignment="1">
      <alignment horizontal="left" vertical="center"/>
    </xf>
    <xf numFmtId="180" fontId="12" fillId="0" borderId="0" xfId="2" applyNumberFormat="1">
      <alignment vertical="center"/>
    </xf>
    <xf numFmtId="0" fontId="12" fillId="0" borderId="12" xfId="2" applyBorder="1">
      <alignment vertical="center"/>
    </xf>
    <xf numFmtId="0" fontId="15" fillId="0" borderId="0" xfId="2" applyFont="1">
      <alignment vertical="center"/>
    </xf>
    <xf numFmtId="0" fontId="15" fillId="0" borderId="5" xfId="2" applyFont="1" applyBorder="1">
      <alignment vertical="center"/>
    </xf>
    <xf numFmtId="0" fontId="16" fillId="0" borderId="0" xfId="2" applyFont="1" applyAlignment="1">
      <alignment horizontal="center" vertical="center"/>
    </xf>
    <xf numFmtId="180" fontId="16" fillId="0" borderId="0" xfId="2" applyNumberFormat="1" applyFont="1">
      <alignment vertical="center"/>
    </xf>
    <xf numFmtId="0" fontId="12" fillId="0" borderId="0" xfId="2" applyAlignment="1">
      <alignment horizontal="center" vertical="center"/>
    </xf>
    <xf numFmtId="0" fontId="12" fillId="0" borderId="13" xfId="2" applyBorder="1">
      <alignment vertical="center"/>
    </xf>
    <xf numFmtId="0" fontId="12" fillId="0" borderId="9" xfId="2" applyBorder="1">
      <alignment vertical="center"/>
    </xf>
    <xf numFmtId="0" fontId="12" fillId="0" borderId="6" xfId="2" applyBorder="1">
      <alignment vertical="center"/>
    </xf>
    <xf numFmtId="180" fontId="17" fillId="0" borderId="0" xfId="2" applyNumberFormat="1" applyFont="1">
      <alignment vertical="center"/>
    </xf>
    <xf numFmtId="0" fontId="18" fillId="5" borderId="0" xfId="0" applyFont="1" applyFill="1"/>
    <xf numFmtId="49" fontId="19" fillId="6" borderId="0" xfId="0" applyNumberFormat="1" applyFont="1" applyFill="1"/>
    <xf numFmtId="0" fontId="20" fillId="6" borderId="0" xfId="0" applyFont="1" applyFill="1" applyAlignment="1">
      <alignment horizontal="left"/>
    </xf>
    <xf numFmtId="182" fontId="20" fillId="6" borderId="0" xfId="3" applyNumberFormat="1" applyFont="1" applyFill="1" applyAlignment="1">
      <alignment horizontal="left"/>
    </xf>
    <xf numFmtId="0" fontId="20" fillId="6" borderId="0" xfId="0" applyFont="1" applyFill="1"/>
    <xf numFmtId="183" fontId="20" fillId="6" borderId="0" xfId="0" applyNumberFormat="1" applyFont="1" applyFill="1"/>
    <xf numFmtId="0" fontId="18" fillId="6" borderId="0" xfId="0" applyFont="1" applyFill="1"/>
    <xf numFmtId="0" fontId="18" fillId="5" borderId="0" xfId="0" applyFont="1" applyFill="1" applyAlignment="1">
      <alignment vertical="center"/>
    </xf>
    <xf numFmtId="0" fontId="20" fillId="6" borderId="27" xfId="0" applyFont="1" applyFill="1" applyBorder="1" applyAlignment="1">
      <alignment horizontal="center" vertical="center"/>
    </xf>
    <xf numFmtId="182" fontId="20" fillId="6" borderId="27" xfId="3" applyNumberFormat="1" applyFont="1" applyFill="1" applyBorder="1" applyAlignment="1">
      <alignment horizontal="center" vertical="center"/>
    </xf>
    <xf numFmtId="0" fontId="20" fillId="6" borderId="27" xfId="0" applyFont="1" applyFill="1" applyBorder="1" applyAlignment="1">
      <alignment horizontal="centerContinuous" vertical="center"/>
    </xf>
    <xf numFmtId="0" fontId="20" fillId="6" borderId="2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left" vertical="center"/>
    </xf>
    <xf numFmtId="0" fontId="20" fillId="6" borderId="31" xfId="0" applyFont="1" applyFill="1" applyBorder="1"/>
    <xf numFmtId="182" fontId="20" fillId="6" borderId="31" xfId="3" applyNumberFormat="1" applyFont="1" applyFill="1" applyBorder="1"/>
    <xf numFmtId="0" fontId="20" fillId="6" borderId="31" xfId="0" applyFont="1" applyFill="1" applyBorder="1" applyAlignment="1">
      <alignment horizontal="right" vertical="center"/>
    </xf>
    <xf numFmtId="184" fontId="20" fillId="6" borderId="0" xfId="4" quotePrefix="1" applyNumberFormat="1" applyFont="1" applyFill="1" applyAlignment="1">
      <alignment vertical="center"/>
    </xf>
    <xf numFmtId="0" fontId="20" fillId="6" borderId="30" xfId="0" applyFont="1" applyFill="1" applyBorder="1" applyAlignment="1">
      <alignment horizontal="left" vertical="center"/>
    </xf>
    <xf numFmtId="0" fontId="20" fillId="6" borderId="30" xfId="0" applyFont="1" applyFill="1" applyBorder="1" applyAlignment="1">
      <alignment horizontal="left" vertical="center" shrinkToFit="1"/>
    </xf>
    <xf numFmtId="182" fontId="20" fillId="6" borderId="30" xfId="3" applyNumberFormat="1" applyFont="1" applyFill="1" applyBorder="1" applyAlignment="1">
      <alignment horizontal="centerContinuous" vertical="center"/>
    </xf>
    <xf numFmtId="41" fontId="20" fillId="6" borderId="27" xfId="5" applyFont="1" applyFill="1" applyBorder="1" applyAlignment="1">
      <alignment horizontal="center" vertical="center" shrinkToFit="1"/>
    </xf>
    <xf numFmtId="181" fontId="20" fillId="6" borderId="30" xfId="3" applyFont="1" applyFill="1" applyBorder="1" applyAlignment="1">
      <alignment horizontal="right" vertical="center"/>
    </xf>
    <xf numFmtId="41" fontId="20" fillId="6" borderId="29" xfId="5" applyFont="1" applyFill="1" applyBorder="1" applyAlignment="1">
      <alignment horizontal="center" vertical="center" shrinkToFit="1"/>
    </xf>
    <xf numFmtId="41" fontId="20" fillId="6" borderId="0" xfId="5" applyFont="1" applyFill="1" applyBorder="1" applyAlignment="1">
      <alignment horizontal="center" vertical="center" shrinkToFit="1"/>
    </xf>
    <xf numFmtId="41" fontId="20" fillId="6" borderId="29" xfId="5" applyFont="1" applyFill="1" applyBorder="1" applyAlignment="1">
      <alignment horizontal="center" vertical="center" wrapText="1" shrinkToFit="1"/>
    </xf>
    <xf numFmtId="0" fontId="23" fillId="5" borderId="0" xfId="0" applyFont="1" applyFill="1"/>
    <xf numFmtId="181" fontId="20" fillId="6" borderId="27" xfId="3" applyFont="1" applyFill="1" applyBorder="1" applyAlignment="1">
      <alignment horizontal="right" vertical="center"/>
    </xf>
    <xf numFmtId="181" fontId="20" fillId="6" borderId="29" xfId="3" applyFont="1" applyFill="1" applyBorder="1" applyAlignment="1">
      <alignment horizontal="right" vertical="center" shrinkToFit="1"/>
    </xf>
    <xf numFmtId="185" fontId="20" fillId="6" borderId="29" xfId="6" applyNumberFormat="1" applyFont="1" applyFill="1" applyBorder="1" applyAlignment="1">
      <alignment horizontal="center" vertical="center"/>
    </xf>
    <xf numFmtId="181" fontId="20" fillId="6" borderId="29" xfId="3" applyFont="1" applyFill="1" applyBorder="1" applyAlignment="1">
      <alignment horizontal="right" vertical="center"/>
    </xf>
    <xf numFmtId="0" fontId="20" fillId="6" borderId="34" xfId="0" applyFont="1" applyFill="1" applyBorder="1" applyAlignment="1">
      <alignment horizontal="left" vertical="center" shrinkToFit="1"/>
    </xf>
    <xf numFmtId="0" fontId="20" fillId="6" borderId="34" xfId="0" applyFont="1" applyFill="1" applyBorder="1" applyAlignment="1">
      <alignment horizontal="center" vertical="center"/>
    </xf>
    <xf numFmtId="182" fontId="20" fillId="6" borderId="34" xfId="3" applyNumberFormat="1" applyFont="1" applyFill="1" applyBorder="1" applyAlignment="1">
      <alignment horizontal="centerContinuous" vertical="center"/>
    </xf>
    <xf numFmtId="41" fontId="20" fillId="6" borderId="34" xfId="5" applyFont="1" applyFill="1" applyBorder="1" applyAlignment="1">
      <alignment horizontal="center" vertical="center" shrinkToFit="1"/>
    </xf>
    <xf numFmtId="181" fontId="20" fillId="6" borderId="34" xfId="3" applyFont="1" applyFill="1" applyBorder="1" applyAlignment="1">
      <alignment horizontal="right" vertical="center"/>
    </xf>
    <xf numFmtId="41" fontId="20" fillId="6" borderId="31" xfId="5" applyFont="1" applyFill="1" applyBorder="1" applyAlignment="1">
      <alignment horizontal="center" vertical="center" wrapText="1" shrinkToFit="1"/>
    </xf>
    <xf numFmtId="0" fontId="20" fillId="6" borderId="35" xfId="0" applyFont="1" applyFill="1" applyBorder="1" applyAlignment="1">
      <alignment horizontal="left" vertical="center"/>
    </xf>
    <xf numFmtId="0" fontId="19" fillId="6" borderId="36" xfId="0" applyFont="1" applyFill="1" applyBorder="1" applyAlignment="1">
      <alignment horizontal="center" vertical="center"/>
    </xf>
    <xf numFmtId="0" fontId="19" fillId="6" borderId="37" xfId="0" applyFont="1" applyFill="1" applyBorder="1" applyAlignment="1">
      <alignment horizontal="center" vertical="center"/>
    </xf>
    <xf numFmtId="182" fontId="19" fillId="6" borderId="37" xfId="3" applyNumberFormat="1" applyFont="1" applyFill="1" applyBorder="1" applyAlignment="1">
      <alignment horizontal="center" vertical="center"/>
    </xf>
    <xf numFmtId="181" fontId="19" fillId="6" borderId="37" xfId="3" applyFont="1" applyFill="1" applyBorder="1" applyAlignment="1">
      <alignment horizontal="right" vertical="center"/>
    </xf>
    <xf numFmtId="181" fontId="19" fillId="6" borderId="38" xfId="3" applyFont="1" applyFill="1" applyBorder="1" applyAlignment="1">
      <alignment horizontal="right" vertical="center"/>
    </xf>
    <xf numFmtId="0" fontId="24" fillId="5" borderId="0" xfId="0" applyFont="1" applyFill="1"/>
    <xf numFmtId="0" fontId="24" fillId="6" borderId="30" xfId="0" applyFont="1" applyFill="1" applyBorder="1"/>
    <xf numFmtId="182" fontId="24" fillId="6" borderId="30" xfId="3" applyNumberFormat="1" applyFont="1" applyFill="1" applyBorder="1"/>
    <xf numFmtId="0" fontId="24" fillId="6" borderId="39" xfId="0" applyFont="1" applyFill="1" applyBorder="1"/>
    <xf numFmtId="182" fontId="24" fillId="5" borderId="0" xfId="3" applyNumberFormat="1" applyFont="1" applyFill="1"/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5" fillId="6" borderId="0" xfId="7" applyFill="1">
      <alignment vertical="center"/>
    </xf>
    <xf numFmtId="0" fontId="5" fillId="6" borderId="40" xfId="7" applyFill="1" applyBorder="1">
      <alignment vertical="center"/>
    </xf>
    <xf numFmtId="0" fontId="26" fillId="6" borderId="40" xfId="7" applyFont="1" applyFill="1" applyBorder="1" applyAlignment="1">
      <alignment horizontal="center" vertical="center"/>
    </xf>
    <xf numFmtId="0" fontId="5" fillId="5" borderId="0" xfId="7" applyFill="1">
      <alignment vertical="center"/>
    </xf>
    <xf numFmtId="0" fontId="27" fillId="6" borderId="0" xfId="7" applyFont="1" applyFill="1" applyAlignment="1">
      <alignment horizontal="center" vertical="center"/>
    </xf>
    <xf numFmtId="0" fontId="28" fillId="6" borderId="0" xfId="7" applyFont="1" applyFill="1" applyAlignment="1">
      <alignment horizontal="center" vertical="center"/>
    </xf>
    <xf numFmtId="0" fontId="27" fillId="6" borderId="0" xfId="7" applyFont="1" applyFill="1" applyAlignment="1">
      <alignment horizontal="left" vertical="center"/>
    </xf>
    <xf numFmtId="0" fontId="27" fillId="6" borderId="0" xfId="7" applyFont="1" applyFill="1">
      <alignment vertical="center"/>
    </xf>
    <xf numFmtId="0" fontId="28" fillId="6" borderId="0" xfId="7" applyFont="1" applyFill="1">
      <alignment vertical="center"/>
    </xf>
    <xf numFmtId="0" fontId="3" fillId="6" borderId="0" xfId="7" applyFont="1" applyFill="1">
      <alignment vertical="center"/>
    </xf>
    <xf numFmtId="0" fontId="27" fillId="6" borderId="37" xfId="7" applyFont="1" applyFill="1" applyBorder="1" applyAlignment="1">
      <alignment horizontal="center" vertical="center"/>
    </xf>
    <xf numFmtId="0" fontId="5" fillId="6" borderId="37" xfId="7" applyFill="1" applyBorder="1">
      <alignment vertical="center"/>
    </xf>
    <xf numFmtId="0" fontId="27" fillId="6" borderId="44" xfId="7" applyFont="1" applyFill="1" applyBorder="1" applyAlignment="1">
      <alignment horizontal="center" vertical="center"/>
    </xf>
    <xf numFmtId="0" fontId="27" fillId="5" borderId="0" xfId="7" applyFont="1" applyFill="1">
      <alignment vertical="center"/>
    </xf>
    <xf numFmtId="0" fontId="27" fillId="6" borderId="31" xfId="7" applyFont="1" applyFill="1" applyBorder="1" applyAlignment="1">
      <alignment horizontal="center" vertical="center"/>
    </xf>
    <xf numFmtId="0" fontId="27" fillId="6" borderId="11" xfId="7" applyFont="1" applyFill="1" applyBorder="1" applyAlignment="1">
      <alignment horizontal="center" vertical="center"/>
    </xf>
    <xf numFmtId="0" fontId="5" fillId="6" borderId="0" xfId="7" applyFill="1" applyAlignment="1">
      <alignment horizontal="center" vertical="center"/>
    </xf>
    <xf numFmtId="0" fontId="5" fillId="5" borderId="0" xfId="7" applyFill="1" applyAlignment="1">
      <alignment horizontal="center" vertical="center"/>
    </xf>
    <xf numFmtId="0" fontId="27" fillId="6" borderId="9" xfId="7" applyFont="1" applyFill="1" applyBorder="1" applyAlignment="1">
      <alignment horizontal="center" vertical="center"/>
    </xf>
    <xf numFmtId="0" fontId="27" fillId="6" borderId="27" xfId="7" applyFont="1" applyFill="1" applyBorder="1" applyAlignment="1">
      <alignment horizontal="center" vertical="center"/>
    </xf>
    <xf numFmtId="186" fontId="27" fillId="6" borderId="33" xfId="7" applyNumberFormat="1" applyFont="1" applyFill="1" applyBorder="1" applyAlignment="1">
      <alignment horizontal="center" vertical="center" shrinkToFit="1"/>
    </xf>
    <xf numFmtId="186" fontId="27" fillId="6" borderId="57" xfId="7" applyNumberFormat="1" applyFont="1" applyFill="1" applyBorder="1" applyAlignment="1">
      <alignment horizontal="center" vertical="center" shrinkToFit="1"/>
    </xf>
    <xf numFmtId="186" fontId="27" fillId="6" borderId="58" xfId="7" applyNumberFormat="1" applyFont="1" applyFill="1" applyBorder="1" applyAlignment="1">
      <alignment horizontal="center" vertical="center" shrinkToFit="1"/>
    </xf>
    <xf numFmtId="0" fontId="27" fillId="6" borderId="29" xfId="7" applyFont="1" applyFill="1" applyBorder="1" applyAlignment="1">
      <alignment horizontal="center" vertical="center"/>
    </xf>
    <xf numFmtId="181" fontId="5" fillId="5" borderId="0" xfId="3" applyFill="1" applyAlignment="1">
      <alignment vertical="center"/>
    </xf>
    <xf numFmtId="186" fontId="5" fillId="5" borderId="0" xfId="7" applyNumberFormat="1" applyFill="1">
      <alignment vertical="center"/>
    </xf>
    <xf numFmtId="9" fontId="5" fillId="5" borderId="0" xfId="6" applyFill="1" applyAlignment="1">
      <alignment vertical="center"/>
    </xf>
    <xf numFmtId="186" fontId="28" fillId="6" borderId="0" xfId="7" applyNumberFormat="1" applyFont="1" applyFill="1">
      <alignment vertical="center"/>
    </xf>
    <xf numFmtId="0" fontId="28" fillId="6" borderId="0" xfId="7" applyFont="1" applyFill="1" applyAlignment="1">
      <alignment horizontal="left" vertical="center"/>
    </xf>
    <xf numFmtId="179" fontId="2" fillId="0" borderId="3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vertical="center" wrapText="1"/>
    </xf>
    <xf numFmtId="0" fontId="17" fillId="0" borderId="3" xfId="2" applyFont="1" applyBorder="1" applyAlignment="1">
      <alignment horizontal="center" vertical="center" wrapText="1"/>
    </xf>
    <xf numFmtId="0" fontId="30" fillId="0" borderId="0" xfId="2" applyFont="1" applyAlignment="1">
      <alignment horizontal="center" vertical="center"/>
    </xf>
    <xf numFmtId="180" fontId="30" fillId="0" borderId="0" xfId="2" applyNumberFormat="1" applyFont="1">
      <alignment vertical="center"/>
    </xf>
    <xf numFmtId="0" fontId="31" fillId="0" borderId="5" xfId="2" applyFont="1" applyBorder="1">
      <alignment vertical="center"/>
    </xf>
    <xf numFmtId="0" fontId="2" fillId="0" borderId="20" xfId="0" applyFont="1" applyBorder="1" applyAlignment="1">
      <alignment vertical="center"/>
    </xf>
    <xf numFmtId="176" fontId="2" fillId="0" borderId="20" xfId="0" applyNumberFormat="1" applyFont="1" applyBorder="1" applyAlignment="1">
      <alignment vertical="center"/>
    </xf>
    <xf numFmtId="191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92" fontId="2" fillId="0" borderId="0" xfId="0" applyNumberFormat="1" applyFont="1" applyAlignment="1">
      <alignment vertical="center"/>
    </xf>
    <xf numFmtId="180" fontId="16" fillId="0" borderId="0" xfId="2" applyNumberFormat="1" applyFont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12" fillId="0" borderId="12" xfId="2" applyBorder="1" applyAlignment="1">
      <alignment horizontal="right" vertical="center" indent="4"/>
    </xf>
    <xf numFmtId="0" fontId="12" fillId="0" borderId="0" xfId="2" applyAlignment="1">
      <alignment horizontal="right" vertical="center" indent="4"/>
    </xf>
    <xf numFmtId="0" fontId="15" fillId="0" borderId="0" xfId="2" applyFont="1" applyAlignment="1">
      <alignment horizontal="left" vertical="center"/>
    </xf>
    <xf numFmtId="49" fontId="12" fillId="0" borderId="0" xfId="2" applyNumberFormat="1" applyAlignment="1">
      <alignment horizontal="left" vertical="center"/>
    </xf>
    <xf numFmtId="0" fontId="12" fillId="0" borderId="0" xfId="2" applyAlignment="1">
      <alignment horizontal="left" vertical="center"/>
    </xf>
    <xf numFmtId="0" fontId="12" fillId="0" borderId="5" xfId="2" applyBorder="1" applyAlignment="1">
      <alignment horizontal="left" vertical="center"/>
    </xf>
    <xf numFmtId="0" fontId="16" fillId="0" borderId="12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2" fillId="0" borderId="12" xfId="2" applyBorder="1" applyAlignment="1">
      <alignment horizontal="right" vertical="center"/>
    </xf>
    <xf numFmtId="0" fontId="12" fillId="0" borderId="0" xfId="2" applyAlignment="1">
      <alignment horizontal="right" vertical="center"/>
    </xf>
    <xf numFmtId="180" fontId="12" fillId="0" borderId="0" xfId="2" applyNumberFormat="1" applyAlignment="1">
      <alignment horizontal="center" vertical="center"/>
    </xf>
    <xf numFmtId="0" fontId="30" fillId="0" borderId="12" xfId="2" applyFont="1" applyBorder="1" applyAlignment="1">
      <alignment horizontal="left" vertical="center"/>
    </xf>
    <xf numFmtId="0" fontId="30" fillId="0" borderId="0" xfId="2" applyFont="1" applyAlignment="1">
      <alignment horizontal="left" vertical="center"/>
    </xf>
    <xf numFmtId="180" fontId="30" fillId="0" borderId="0" xfId="2" applyNumberFormat="1" applyFont="1" applyAlignment="1">
      <alignment horizontal="center" vertical="center"/>
    </xf>
    <xf numFmtId="0" fontId="12" fillId="0" borderId="12" xfId="2" applyBorder="1" applyAlignment="1">
      <alignment horizontal="left" vertical="center"/>
    </xf>
    <xf numFmtId="0" fontId="30" fillId="0" borderId="12" xfId="2" applyFont="1" applyBorder="1" applyAlignment="1">
      <alignment horizontal="right" vertical="center"/>
    </xf>
    <xf numFmtId="0" fontId="30" fillId="0" borderId="0" xfId="2" applyFont="1" applyAlignment="1">
      <alignment horizontal="right" vertical="center"/>
    </xf>
    <xf numFmtId="49" fontId="2" fillId="0" borderId="17" xfId="0" applyNumberFormat="1" applyFont="1" applyBorder="1" applyAlignment="1">
      <alignment horizontal="left" vertical="center" indent="2"/>
    </xf>
    <xf numFmtId="49" fontId="2" fillId="0" borderId="3" xfId="0" applyNumberFormat="1" applyFont="1" applyBorder="1" applyAlignment="1">
      <alignment horizontal="left" vertical="center" indent="2"/>
    </xf>
    <xf numFmtId="0" fontId="7" fillId="0" borderId="0" xfId="0" applyFont="1" applyAlignment="1">
      <alignment horizontal="center" vertical="center"/>
    </xf>
    <xf numFmtId="49" fontId="2" fillId="0" borderId="21" xfId="0" applyNumberFormat="1" applyFont="1" applyBorder="1" applyAlignment="1">
      <alignment horizontal="right" vertical="center"/>
    </xf>
    <xf numFmtId="0" fontId="32" fillId="0" borderId="21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indent="1"/>
    </xf>
    <xf numFmtId="49" fontId="2" fillId="0" borderId="2" xfId="0" applyNumberFormat="1" applyFont="1" applyBorder="1" applyAlignment="1">
      <alignment horizontal="left" vertical="center" indent="1"/>
    </xf>
    <xf numFmtId="49" fontId="2" fillId="0" borderId="1" xfId="0" applyNumberFormat="1" applyFont="1" applyBorder="1" applyAlignment="1">
      <alignment horizontal="left" vertical="center" indent="1"/>
    </xf>
    <xf numFmtId="0" fontId="2" fillId="0" borderId="18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49" fontId="33" fillId="0" borderId="17" xfId="0" applyNumberFormat="1" applyFont="1" applyBorder="1" applyAlignment="1">
      <alignment horizontal="left" vertical="center" indent="2"/>
    </xf>
    <xf numFmtId="49" fontId="33" fillId="0" borderId="3" xfId="0" applyNumberFormat="1" applyFont="1" applyBorder="1" applyAlignment="1">
      <alignment horizontal="left" vertical="center" indent="2"/>
    </xf>
    <xf numFmtId="49" fontId="2" fillId="0" borderId="24" xfId="0" applyNumberFormat="1" applyFont="1" applyBorder="1" applyAlignment="1">
      <alignment horizontal="left" vertical="center" indent="2"/>
    </xf>
    <xf numFmtId="49" fontId="2" fillId="0" borderId="25" xfId="0" applyNumberFormat="1" applyFont="1" applyBorder="1" applyAlignment="1">
      <alignment horizontal="left" vertical="center" indent="2"/>
    </xf>
    <xf numFmtId="49" fontId="2" fillId="0" borderId="9" xfId="0" applyNumberFormat="1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49" fontId="2" fillId="0" borderId="0" xfId="0" applyNumberFormat="1" applyFont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7" xfId="0" applyBorder="1" applyAlignment="1">
      <alignment horizontal="left"/>
    </xf>
    <xf numFmtId="49" fontId="9" fillId="0" borderId="9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78" fontId="2" fillId="0" borderId="3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left"/>
    </xf>
    <xf numFmtId="0" fontId="0" fillId="0" borderId="4" xfId="0" applyBorder="1"/>
    <xf numFmtId="0" fontId="0" fillId="0" borderId="9" xfId="0" applyBorder="1" applyAlignment="1">
      <alignment horizontal="left"/>
    </xf>
    <xf numFmtId="49" fontId="0" fillId="0" borderId="4" xfId="0" applyNumberFormat="1" applyBorder="1"/>
    <xf numFmtId="0" fontId="0" fillId="0" borderId="4" xfId="0" applyBorder="1" applyAlignment="1">
      <alignment horizont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0" fontId="20" fillId="6" borderId="2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20" fillId="6" borderId="27" xfId="0" applyFont="1" applyFill="1" applyBorder="1" applyAlignment="1">
      <alignment horizontal="center" vertical="center"/>
    </xf>
    <xf numFmtId="182" fontId="20" fillId="6" borderId="27" xfId="3" applyNumberFormat="1" applyFont="1" applyFill="1" applyBorder="1" applyAlignment="1">
      <alignment horizontal="center" vertical="center"/>
    </xf>
    <xf numFmtId="0" fontId="20" fillId="6" borderId="28" xfId="0" applyFont="1" applyFill="1" applyBorder="1" applyAlignment="1">
      <alignment horizontal="center" vertical="center"/>
    </xf>
    <xf numFmtId="186" fontId="28" fillId="6" borderId="11" xfId="7" applyNumberFormat="1" applyFont="1" applyFill="1" applyBorder="1">
      <alignment vertical="center"/>
    </xf>
    <xf numFmtId="0" fontId="28" fillId="6" borderId="11" xfId="7" applyFont="1" applyFill="1" applyBorder="1">
      <alignment vertical="center"/>
    </xf>
    <xf numFmtId="0" fontId="28" fillId="6" borderId="11" xfId="7" applyFont="1" applyFill="1" applyBorder="1" applyAlignment="1">
      <alignment horizontal="center" vertical="center"/>
    </xf>
    <xf numFmtId="186" fontId="28" fillId="6" borderId="0" xfId="7" applyNumberFormat="1" applyFont="1" applyFill="1">
      <alignment vertical="center"/>
    </xf>
    <xf numFmtId="186" fontId="28" fillId="6" borderId="0" xfId="7" applyNumberFormat="1" applyFont="1" applyFill="1" applyAlignment="1">
      <alignment horizontal="center" vertical="center"/>
    </xf>
    <xf numFmtId="0" fontId="28" fillId="6" borderId="0" xfId="7" applyFont="1" applyFill="1">
      <alignment vertical="center"/>
    </xf>
    <xf numFmtId="0" fontId="28" fillId="6" borderId="0" xfId="7" applyFont="1" applyFill="1" applyAlignment="1">
      <alignment horizontal="center" vertical="center"/>
    </xf>
    <xf numFmtId="0" fontId="27" fillId="6" borderId="43" xfId="7" applyFont="1" applyFill="1" applyBorder="1" applyAlignment="1">
      <alignment horizontal="center" vertical="center" wrapText="1"/>
    </xf>
    <xf numFmtId="0" fontId="27" fillId="6" borderId="44" xfId="7" applyFont="1" applyFill="1" applyBorder="1" applyAlignment="1">
      <alignment horizontal="center" vertical="center"/>
    </xf>
    <xf numFmtId="0" fontId="27" fillId="6" borderId="54" xfId="7" applyFont="1" applyFill="1" applyBorder="1" applyAlignment="1">
      <alignment horizontal="center" vertical="center"/>
    </xf>
    <xf numFmtId="0" fontId="27" fillId="6" borderId="27" xfId="7" applyFont="1" applyFill="1" applyBorder="1" applyAlignment="1">
      <alignment horizontal="center" vertical="center"/>
    </xf>
    <xf numFmtId="0" fontId="27" fillId="6" borderId="60" xfId="7" applyFont="1" applyFill="1" applyBorder="1" applyAlignment="1">
      <alignment horizontal="center" vertical="center"/>
    </xf>
    <xf numFmtId="0" fontId="27" fillId="6" borderId="29" xfId="7" applyFont="1" applyFill="1" applyBorder="1" applyAlignment="1">
      <alignment horizontal="center" vertical="center"/>
    </xf>
    <xf numFmtId="0" fontId="27" fillId="6" borderId="46" xfId="7" applyFont="1" applyFill="1" applyBorder="1" applyAlignment="1">
      <alignment horizontal="center" vertical="center"/>
    </xf>
    <xf numFmtId="0" fontId="27" fillId="6" borderId="31" xfId="7" applyFont="1" applyFill="1" applyBorder="1" applyAlignment="1">
      <alignment horizontal="center" vertical="center"/>
    </xf>
    <xf numFmtId="0" fontId="27" fillId="6" borderId="27" xfId="7" applyFont="1" applyFill="1" applyBorder="1" applyAlignment="1">
      <alignment horizontal="right" vertical="center" shrinkToFit="1"/>
    </xf>
    <xf numFmtId="189" fontId="27" fillId="6" borderId="27" xfId="7" applyNumberFormat="1" applyFont="1" applyFill="1" applyBorder="1">
      <alignment vertical="center"/>
    </xf>
    <xf numFmtId="187" fontId="27" fillId="6" borderId="27" xfId="7" applyNumberFormat="1" applyFont="1" applyFill="1" applyBorder="1" applyAlignment="1">
      <alignment horizontal="center" vertical="center"/>
    </xf>
    <xf numFmtId="0" fontId="0" fillId="6" borderId="64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186" fontId="27" fillId="6" borderId="33" xfId="3" applyNumberFormat="1" applyFont="1" applyFill="1" applyBorder="1" applyAlignment="1">
      <alignment horizontal="center" vertical="center"/>
    </xf>
    <xf numFmtId="186" fontId="27" fillId="6" borderId="57" xfId="3" applyNumberFormat="1" applyFont="1" applyFill="1" applyBorder="1" applyAlignment="1">
      <alignment horizontal="center" vertical="center"/>
    </xf>
    <xf numFmtId="186" fontId="5" fillId="6" borderId="61" xfId="3" applyNumberFormat="1" applyFill="1" applyBorder="1" applyAlignment="1">
      <alignment vertical="center"/>
    </xf>
    <xf numFmtId="0" fontId="0" fillId="6" borderId="62" xfId="0" applyFill="1" applyBorder="1" applyAlignment="1">
      <alignment vertical="center"/>
    </xf>
    <xf numFmtId="0" fontId="0" fillId="6" borderId="0" xfId="0" applyFill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39" xfId="0" applyFill="1" applyBorder="1" applyAlignment="1">
      <alignment vertical="center"/>
    </xf>
    <xf numFmtId="0" fontId="0" fillId="6" borderId="65" xfId="0" applyFill="1" applyBorder="1" applyAlignment="1">
      <alignment vertical="center"/>
    </xf>
    <xf numFmtId="0" fontId="0" fillId="6" borderId="67" xfId="0" applyFill="1" applyBorder="1" applyAlignment="1">
      <alignment vertical="center"/>
    </xf>
    <xf numFmtId="190" fontId="27" fillId="6" borderId="27" xfId="7" applyNumberFormat="1" applyFont="1" applyFill="1" applyBorder="1">
      <alignment vertical="center"/>
    </xf>
    <xf numFmtId="0" fontId="1" fillId="6" borderId="51" xfId="7" applyFont="1" applyFill="1" applyBorder="1" applyAlignment="1">
      <alignment horizontal="center" vertical="center" shrinkToFit="1"/>
    </xf>
    <xf numFmtId="0" fontId="1" fillId="6" borderId="52" xfId="7" applyFont="1" applyFill="1" applyBorder="1" applyAlignment="1">
      <alignment horizontal="center" vertical="center" shrinkToFit="1"/>
    </xf>
    <xf numFmtId="0" fontId="1" fillId="6" borderId="53" xfId="7" applyFont="1" applyFill="1" applyBorder="1" applyAlignment="1">
      <alignment horizontal="center" vertical="center" shrinkToFit="1"/>
    </xf>
    <xf numFmtId="186" fontId="28" fillId="6" borderId="44" xfId="7" applyNumberFormat="1" applyFont="1" applyFill="1" applyBorder="1" applyAlignment="1">
      <alignment horizontal="center" vertical="center" shrinkToFit="1"/>
    </xf>
    <xf numFmtId="0" fontId="27" fillId="6" borderId="44" xfId="7" applyFont="1" applyFill="1" applyBorder="1" applyAlignment="1">
      <alignment horizontal="right" vertical="center"/>
    </xf>
    <xf numFmtId="189" fontId="28" fillId="6" borderId="44" xfId="7" applyNumberFormat="1" applyFont="1" applyFill="1" applyBorder="1" applyAlignment="1">
      <alignment vertical="center" shrinkToFit="1"/>
    </xf>
    <xf numFmtId="187" fontId="28" fillId="6" borderId="44" xfId="7" applyNumberFormat="1" applyFont="1" applyFill="1" applyBorder="1" applyAlignment="1">
      <alignment horizontal="center" vertical="center"/>
    </xf>
    <xf numFmtId="186" fontId="28" fillId="6" borderId="44" xfId="3" applyNumberFormat="1" applyFont="1" applyFill="1" applyBorder="1" applyAlignment="1">
      <alignment horizontal="center" vertical="center"/>
    </xf>
    <xf numFmtId="186" fontId="3" fillId="6" borderId="45" xfId="3" applyNumberFormat="1" applyFont="1" applyFill="1" applyBorder="1" applyAlignment="1">
      <alignment vertical="center"/>
    </xf>
    <xf numFmtId="0" fontId="27" fillId="6" borderId="33" xfId="7" applyFont="1" applyFill="1" applyBorder="1" applyAlignment="1">
      <alignment horizontal="center" vertical="center" wrapText="1"/>
    </xf>
    <xf numFmtId="0" fontId="27" fillId="6" borderId="57" xfId="7" applyFont="1" applyFill="1" applyBorder="1" applyAlignment="1">
      <alignment horizontal="center" vertical="center"/>
    </xf>
    <xf numFmtId="0" fontId="27" fillId="6" borderId="58" xfId="7" applyFont="1" applyFill="1" applyBorder="1" applyAlignment="1">
      <alignment horizontal="center" vertical="center"/>
    </xf>
    <xf numFmtId="0" fontId="27" fillId="6" borderId="62" xfId="7" applyFont="1" applyFill="1" applyBorder="1" applyAlignment="1">
      <alignment horizontal="center" vertical="center"/>
    </xf>
    <xf numFmtId="0" fontId="27" fillId="6" borderId="0" xfId="7" applyFont="1" applyFill="1" applyAlignment="1">
      <alignment horizontal="center" vertical="center"/>
    </xf>
    <xf numFmtId="0" fontId="27" fillId="6" borderId="63" xfId="7" applyFont="1" applyFill="1" applyBorder="1" applyAlignment="1">
      <alignment horizontal="center" vertical="center"/>
    </xf>
    <xf numFmtId="0" fontId="27" fillId="6" borderId="39" xfId="7" applyFont="1" applyFill="1" applyBorder="1" applyAlignment="1">
      <alignment horizontal="center" vertical="center"/>
    </xf>
    <xf numFmtId="0" fontId="27" fillId="6" borderId="65" xfId="7" applyFont="1" applyFill="1" applyBorder="1" applyAlignment="1">
      <alignment horizontal="center" vertical="center"/>
    </xf>
    <xf numFmtId="0" fontId="27" fillId="6" borderId="66" xfId="7" applyFont="1" applyFill="1" applyBorder="1" applyAlignment="1">
      <alignment horizontal="center" vertical="center"/>
    </xf>
    <xf numFmtId="186" fontId="27" fillId="6" borderId="27" xfId="7" applyNumberFormat="1" applyFont="1" applyFill="1" applyBorder="1" applyAlignment="1">
      <alignment horizontal="center" vertical="center" shrinkToFit="1"/>
    </xf>
    <xf numFmtId="0" fontId="5" fillId="6" borderId="27" xfId="7" applyFill="1" applyBorder="1" applyAlignment="1">
      <alignment horizontal="center" vertical="center" shrinkToFit="1"/>
    </xf>
    <xf numFmtId="0" fontId="27" fillId="6" borderId="33" xfId="7" applyFont="1" applyFill="1" applyBorder="1" applyAlignment="1">
      <alignment horizontal="center" vertical="center"/>
    </xf>
    <xf numFmtId="0" fontId="5" fillId="6" borderId="57" xfId="7" applyFill="1" applyBorder="1" applyAlignment="1">
      <alignment horizontal="center" vertical="center"/>
    </xf>
    <xf numFmtId="0" fontId="5" fillId="6" borderId="58" xfId="7" applyFill="1" applyBorder="1" applyAlignment="1">
      <alignment horizontal="center" vertical="center"/>
    </xf>
    <xf numFmtId="0" fontId="5" fillId="6" borderId="68" xfId="7" applyFill="1" applyBorder="1" applyAlignment="1">
      <alignment horizontal="center" vertical="center"/>
    </xf>
    <xf numFmtId="0" fontId="5" fillId="6" borderId="9" xfId="7" applyFill="1" applyBorder="1" applyAlignment="1">
      <alignment horizontal="center" vertical="center"/>
    </xf>
    <xf numFmtId="0" fontId="5" fillId="6" borderId="35" xfId="7" applyFill="1" applyBorder="1" applyAlignment="1">
      <alignment horizontal="center" vertical="center"/>
    </xf>
    <xf numFmtId="0" fontId="5" fillId="6" borderId="31" xfId="7" applyFill="1" applyBorder="1" applyAlignment="1">
      <alignment horizontal="center" vertical="center" shrinkToFit="1"/>
    </xf>
    <xf numFmtId="0" fontId="27" fillId="6" borderId="27" xfId="7" applyFont="1" applyFill="1" applyBorder="1" applyAlignment="1">
      <alignment horizontal="right" vertical="center"/>
    </xf>
    <xf numFmtId="0" fontId="0" fillId="6" borderId="34" xfId="0" applyFill="1" applyBorder="1" applyAlignment="1">
      <alignment horizontal="center" vertical="center"/>
    </xf>
    <xf numFmtId="0" fontId="0" fillId="6" borderId="68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27" fillId="6" borderId="31" xfId="7" applyFont="1" applyFill="1" applyBorder="1" applyAlignment="1">
      <alignment horizontal="right" vertical="center"/>
    </xf>
    <xf numFmtId="190" fontId="27" fillId="6" borderId="31" xfId="7" applyNumberFormat="1" applyFont="1" applyFill="1" applyBorder="1">
      <alignment vertical="center"/>
    </xf>
    <xf numFmtId="187" fontId="27" fillId="6" borderId="31" xfId="7" applyNumberFormat="1" applyFont="1" applyFill="1" applyBorder="1" applyAlignment="1">
      <alignment horizontal="center" vertical="center"/>
    </xf>
    <xf numFmtId="0" fontId="27" fillId="6" borderId="28" xfId="7" applyFont="1" applyFill="1" applyBorder="1" applyAlignment="1">
      <alignment horizontal="center" vertical="center"/>
    </xf>
    <xf numFmtId="0" fontId="27" fillId="6" borderId="55" xfId="7" applyFont="1" applyFill="1" applyBorder="1" applyAlignment="1">
      <alignment horizontal="center" vertical="center"/>
    </xf>
    <xf numFmtId="0" fontId="27" fillId="6" borderId="32" xfId="7" applyFont="1" applyFill="1" applyBorder="1" applyAlignment="1">
      <alignment horizontal="center" vertical="center"/>
    </xf>
    <xf numFmtId="189" fontId="27" fillId="6" borderId="28" xfId="7" applyNumberFormat="1" applyFont="1" applyFill="1" applyBorder="1">
      <alignment vertical="center"/>
    </xf>
    <xf numFmtId="189" fontId="27" fillId="6" borderId="32" xfId="7" applyNumberFormat="1" applyFont="1" applyFill="1" applyBorder="1">
      <alignment vertical="center"/>
    </xf>
    <xf numFmtId="187" fontId="27" fillId="6" borderId="28" xfId="7" applyNumberFormat="1" applyFont="1" applyFill="1" applyBorder="1" applyAlignment="1">
      <alignment horizontal="center" vertical="center"/>
    </xf>
    <xf numFmtId="187" fontId="27" fillId="6" borderId="55" xfId="7" applyNumberFormat="1" applyFont="1" applyFill="1" applyBorder="1" applyAlignment="1">
      <alignment horizontal="center" vertical="center"/>
    </xf>
    <xf numFmtId="187" fontId="27" fillId="6" borderId="32" xfId="7" applyNumberFormat="1" applyFont="1" applyFill="1" applyBorder="1" applyAlignment="1">
      <alignment horizontal="center" vertical="center"/>
    </xf>
    <xf numFmtId="186" fontId="27" fillId="6" borderId="28" xfId="3" applyNumberFormat="1" applyFont="1" applyFill="1" applyBorder="1" applyAlignment="1">
      <alignment horizontal="right" vertical="center"/>
    </xf>
    <xf numFmtId="186" fontId="27" fillId="6" borderId="55" xfId="3" applyNumberFormat="1" applyFont="1" applyFill="1" applyBorder="1" applyAlignment="1">
      <alignment horizontal="right" vertical="center"/>
    </xf>
    <xf numFmtId="186" fontId="27" fillId="6" borderId="59" xfId="3" applyNumberFormat="1" applyFont="1" applyFill="1" applyBorder="1" applyAlignment="1">
      <alignment horizontal="right" vertical="center"/>
    </xf>
    <xf numFmtId="186" fontId="27" fillId="6" borderId="31" xfId="7" applyNumberFormat="1" applyFont="1" applyFill="1" applyBorder="1" applyAlignment="1">
      <alignment horizontal="center" vertical="center" shrinkToFit="1"/>
    </xf>
    <xf numFmtId="189" fontId="27" fillId="6" borderId="31" xfId="7" applyNumberFormat="1" applyFont="1" applyFill="1" applyBorder="1">
      <alignment vertical="center"/>
    </xf>
    <xf numFmtId="0" fontId="29" fillId="6" borderId="31" xfId="0" applyFont="1" applyFill="1" applyBorder="1" applyAlignment="1">
      <alignment horizontal="center"/>
    </xf>
    <xf numFmtId="0" fontId="29" fillId="6" borderId="50" xfId="0" applyFont="1" applyFill="1" applyBorder="1" applyAlignment="1">
      <alignment horizontal="center"/>
    </xf>
    <xf numFmtId="187" fontId="27" fillId="6" borderId="29" xfId="7" applyNumberFormat="1" applyFont="1" applyFill="1" applyBorder="1" applyAlignment="1">
      <alignment horizontal="center" vertical="center"/>
    </xf>
    <xf numFmtId="186" fontId="27" fillId="6" borderId="33" xfId="7" applyNumberFormat="1" applyFont="1" applyFill="1" applyBorder="1" applyAlignment="1">
      <alignment horizontal="center" vertical="center" shrinkToFit="1"/>
    </xf>
    <xf numFmtId="186" fontId="27" fillId="6" borderId="57" xfId="7" applyNumberFormat="1" applyFont="1" applyFill="1" applyBorder="1" applyAlignment="1">
      <alignment horizontal="center" vertical="center" shrinkToFit="1"/>
    </xf>
    <xf numFmtId="186" fontId="27" fillId="6" borderId="58" xfId="7" applyNumberFormat="1" applyFont="1" applyFill="1" applyBorder="1" applyAlignment="1">
      <alignment horizontal="center" vertical="center" shrinkToFit="1"/>
    </xf>
    <xf numFmtId="0" fontId="27" fillId="6" borderId="29" xfId="7" applyFont="1" applyFill="1" applyBorder="1" applyAlignment="1">
      <alignment horizontal="right" vertical="center"/>
    </xf>
    <xf numFmtId="189" fontId="27" fillId="6" borderId="29" xfId="7" applyNumberFormat="1" applyFont="1" applyFill="1" applyBorder="1">
      <alignment vertical="center"/>
    </xf>
    <xf numFmtId="186" fontId="27" fillId="6" borderId="27" xfId="3" applyNumberFormat="1" applyFont="1" applyFill="1" applyBorder="1" applyAlignment="1">
      <alignment horizontal="center" vertical="center"/>
    </xf>
    <xf numFmtId="186" fontId="5" fillId="6" borderId="56" xfId="3" applyNumberFormat="1" applyFont="1" applyFill="1" applyBorder="1" applyAlignment="1">
      <alignment vertical="center"/>
    </xf>
    <xf numFmtId="0" fontId="27" fillId="6" borderId="51" xfId="7" applyFont="1" applyFill="1" applyBorder="1" applyAlignment="1">
      <alignment horizontal="center" vertical="center"/>
    </xf>
    <xf numFmtId="0" fontId="27" fillId="6" borderId="52" xfId="7" applyFont="1" applyFill="1" applyBorder="1" applyAlignment="1">
      <alignment horizontal="center" vertical="center"/>
    </xf>
    <xf numFmtId="0" fontId="27" fillId="6" borderId="53" xfId="7" applyFont="1" applyFill="1" applyBorder="1" applyAlignment="1">
      <alignment horizontal="center" vertical="center"/>
    </xf>
    <xf numFmtId="0" fontId="28" fillId="6" borderId="44" xfId="7" applyFont="1" applyFill="1" applyBorder="1" applyAlignment="1">
      <alignment horizontal="center" vertical="center"/>
    </xf>
    <xf numFmtId="189" fontId="28" fillId="6" borderId="44" xfId="7" applyNumberFormat="1" applyFont="1" applyFill="1" applyBorder="1">
      <alignment vertical="center"/>
    </xf>
    <xf numFmtId="0" fontId="5" fillId="6" borderId="11" xfId="7" applyFill="1" applyBorder="1">
      <alignment vertical="center"/>
    </xf>
    <xf numFmtId="186" fontId="5" fillId="6" borderId="11" xfId="7" applyNumberFormat="1" applyFill="1" applyBorder="1">
      <alignment vertical="center"/>
    </xf>
    <xf numFmtId="0" fontId="5" fillId="6" borderId="11" xfId="7" applyFill="1" applyBorder="1" applyAlignment="1">
      <alignment horizontal="center" vertical="center"/>
    </xf>
    <xf numFmtId="0" fontId="27" fillId="6" borderId="36" xfId="7" applyFont="1" applyFill="1" applyBorder="1" applyAlignment="1">
      <alignment horizontal="center" vertical="center"/>
    </xf>
    <xf numFmtId="0" fontId="27" fillId="6" borderId="37" xfId="7" applyFont="1" applyFill="1" applyBorder="1" applyAlignment="1">
      <alignment horizontal="center" vertical="center"/>
    </xf>
    <xf numFmtId="0" fontId="27" fillId="6" borderId="41" xfId="7" applyFont="1" applyFill="1" applyBorder="1" applyAlignment="1">
      <alignment horizontal="center" vertical="center"/>
    </xf>
    <xf numFmtId="0" fontId="27" fillId="6" borderId="19" xfId="7" applyFont="1" applyFill="1" applyBorder="1" applyAlignment="1">
      <alignment horizontal="center" vertical="center"/>
    </xf>
    <xf numFmtId="0" fontId="27" fillId="6" borderId="42" xfId="7" applyFont="1" applyFill="1" applyBorder="1" applyAlignment="1">
      <alignment horizontal="center" vertical="center"/>
    </xf>
    <xf numFmtId="0" fontId="27" fillId="6" borderId="37" xfId="7" applyFont="1" applyFill="1" applyBorder="1" applyAlignment="1">
      <alignment horizontal="center" vertical="center" shrinkToFit="1"/>
    </xf>
    <xf numFmtId="0" fontId="5" fillId="6" borderId="38" xfId="7" applyFill="1" applyBorder="1">
      <alignment vertical="center"/>
    </xf>
    <xf numFmtId="0" fontId="27" fillId="6" borderId="10" xfId="7" applyFont="1" applyFill="1" applyBorder="1" applyAlignment="1">
      <alignment horizontal="center" vertical="center" wrapText="1"/>
    </xf>
    <xf numFmtId="0" fontId="5" fillId="6" borderId="13" xfId="7" applyFill="1" applyBorder="1">
      <alignment vertical="center"/>
    </xf>
    <xf numFmtId="0" fontId="5" fillId="6" borderId="9" xfId="7" applyFill="1" applyBorder="1">
      <alignment vertical="center"/>
    </xf>
    <xf numFmtId="0" fontId="27" fillId="6" borderId="11" xfId="7" applyFont="1" applyFill="1" applyBorder="1" applyAlignment="1">
      <alignment horizontal="center" vertical="center" wrapText="1"/>
    </xf>
    <xf numFmtId="0" fontId="27" fillId="6" borderId="11" xfId="7" applyFont="1" applyFill="1" applyBorder="1" applyAlignment="1">
      <alignment horizontal="center" vertical="center"/>
    </xf>
    <xf numFmtId="186" fontId="27" fillId="6" borderId="11" xfId="3" applyNumberFormat="1" applyFont="1" applyFill="1" applyBorder="1" applyAlignment="1">
      <alignment horizontal="center" vertical="center"/>
    </xf>
    <xf numFmtId="188" fontId="27" fillId="6" borderId="11" xfId="7" applyNumberFormat="1" applyFont="1" applyFill="1" applyBorder="1" applyAlignment="1">
      <alignment horizontal="center" vertical="center"/>
    </xf>
    <xf numFmtId="186" fontId="27" fillId="6" borderId="8" xfId="3" applyNumberFormat="1" applyFont="1" applyFill="1" applyBorder="1" applyAlignment="1">
      <alignment horizontal="center" vertical="center"/>
    </xf>
    <xf numFmtId="0" fontId="27" fillId="6" borderId="9" xfId="7" applyFont="1" applyFill="1" applyBorder="1" applyAlignment="1">
      <alignment horizontal="center" vertical="center" wrapText="1"/>
    </xf>
    <xf numFmtId="0" fontId="27" fillId="6" borderId="9" xfId="7" applyFont="1" applyFill="1" applyBorder="1" applyAlignment="1">
      <alignment horizontal="center" vertical="center"/>
    </xf>
    <xf numFmtId="186" fontId="27" fillId="6" borderId="9" xfId="3" applyNumberFormat="1" applyFont="1" applyFill="1" applyBorder="1" applyAlignment="1">
      <alignment horizontal="center" vertical="center"/>
    </xf>
    <xf numFmtId="186" fontId="27" fillId="6" borderId="9" xfId="3" applyNumberFormat="1" applyFont="1" applyFill="1" applyBorder="1" applyAlignment="1">
      <alignment horizontal="center" vertical="center" shrinkToFit="1"/>
    </xf>
    <xf numFmtId="188" fontId="27" fillId="6" borderId="9" xfId="7" applyNumberFormat="1" applyFont="1" applyFill="1" applyBorder="1" applyAlignment="1">
      <alignment horizontal="center" vertical="center"/>
    </xf>
    <xf numFmtId="186" fontId="27" fillId="6" borderId="6" xfId="3" applyNumberFormat="1" applyFont="1" applyFill="1" applyBorder="1" applyAlignment="1">
      <alignment horizontal="center" vertical="center"/>
    </xf>
    <xf numFmtId="186" fontId="27" fillId="6" borderId="11" xfId="7" applyNumberFormat="1" applyFont="1" applyFill="1" applyBorder="1">
      <alignment vertical="center"/>
    </xf>
    <xf numFmtId="0" fontId="27" fillId="6" borderId="10" xfId="7" applyFont="1" applyFill="1" applyBorder="1" applyAlignment="1">
      <alignment horizontal="center" vertical="center"/>
    </xf>
    <xf numFmtId="0" fontId="27" fillId="6" borderId="13" xfId="7" applyFont="1" applyFill="1" applyBorder="1" applyAlignment="1">
      <alignment horizontal="center" vertical="center"/>
    </xf>
    <xf numFmtId="0" fontId="27" fillId="6" borderId="8" xfId="7" applyFont="1" applyFill="1" applyBorder="1" applyAlignment="1">
      <alignment horizontal="center" vertical="center"/>
    </xf>
    <xf numFmtId="0" fontId="27" fillId="6" borderId="6" xfId="7" applyFont="1" applyFill="1" applyBorder="1" applyAlignment="1">
      <alignment horizontal="center" vertical="center"/>
    </xf>
    <xf numFmtId="0" fontId="27" fillId="6" borderId="11" xfId="7" applyFont="1" applyFill="1" applyBorder="1">
      <alignment vertical="center"/>
    </xf>
    <xf numFmtId="186" fontId="28" fillId="6" borderId="31" xfId="3" applyNumberFormat="1" applyFont="1" applyFill="1" applyBorder="1" applyAlignment="1">
      <alignment vertical="center" shrinkToFit="1"/>
    </xf>
    <xf numFmtId="186" fontId="3" fillId="6" borderId="50" xfId="3" applyNumberFormat="1" applyFont="1" applyFill="1" applyBorder="1" applyAlignment="1">
      <alignment vertical="center" shrinkToFit="1"/>
    </xf>
    <xf numFmtId="0" fontId="27" fillId="6" borderId="36" xfId="7" applyFont="1" applyFill="1" applyBorder="1" applyAlignment="1">
      <alignment horizontal="center" vertical="center" wrapText="1"/>
    </xf>
    <xf numFmtId="0" fontId="27" fillId="6" borderId="37" xfId="7" applyFont="1" applyFill="1" applyBorder="1" applyAlignment="1">
      <alignment horizontal="center" vertical="center" wrapText="1"/>
    </xf>
    <xf numFmtId="0" fontId="5" fillId="6" borderId="37" xfId="7" applyFill="1" applyBorder="1" applyAlignment="1">
      <alignment horizontal="center" vertical="center"/>
    </xf>
    <xf numFmtId="186" fontId="27" fillId="6" borderId="37" xfId="3" applyNumberFormat="1" applyFont="1" applyFill="1" applyBorder="1" applyAlignment="1">
      <alignment horizontal="center" vertical="center"/>
    </xf>
    <xf numFmtId="0" fontId="5" fillId="6" borderId="37" xfId="7" applyFill="1" applyBorder="1">
      <alignment vertical="center"/>
    </xf>
    <xf numFmtId="187" fontId="27" fillId="6" borderId="37" xfId="3" applyNumberFormat="1" applyFont="1" applyFill="1" applyBorder="1" applyAlignment="1">
      <alignment horizontal="center" vertical="center"/>
    </xf>
    <xf numFmtId="187" fontId="5" fillId="6" borderId="37" xfId="3" applyNumberFormat="1" applyFont="1" applyFill="1" applyBorder="1" applyAlignment="1">
      <alignment horizontal="center" vertical="center"/>
    </xf>
    <xf numFmtId="186" fontId="27" fillId="6" borderId="37" xfId="3" applyNumberFormat="1" applyFont="1" applyFill="1" applyBorder="1" applyAlignment="1">
      <alignment vertical="center"/>
    </xf>
    <xf numFmtId="186" fontId="5" fillId="6" borderId="38" xfId="3" applyNumberFormat="1" applyFont="1" applyFill="1" applyBorder="1" applyAlignment="1">
      <alignment vertical="center"/>
    </xf>
    <xf numFmtId="0" fontId="27" fillId="6" borderId="43" xfId="7" applyFont="1" applyFill="1" applyBorder="1" applyAlignment="1">
      <alignment horizontal="center" vertical="center"/>
    </xf>
    <xf numFmtId="0" fontId="27" fillId="6" borderId="44" xfId="7" applyFont="1" applyFill="1" applyBorder="1" applyAlignment="1">
      <alignment horizontal="center" vertical="center" wrapText="1"/>
    </xf>
    <xf numFmtId="0" fontId="5" fillId="6" borderId="44" xfId="7" applyFill="1" applyBorder="1" applyAlignment="1">
      <alignment horizontal="center" vertical="center"/>
    </xf>
    <xf numFmtId="0" fontId="3" fillId="6" borderId="44" xfId="7" applyFont="1" applyFill="1" applyBorder="1">
      <alignment vertical="center"/>
    </xf>
    <xf numFmtId="186" fontId="27" fillId="6" borderId="44" xfId="3" applyNumberFormat="1" applyFont="1" applyFill="1" applyBorder="1" applyAlignment="1">
      <alignment horizontal="center" vertical="center"/>
    </xf>
    <xf numFmtId="187" fontId="28" fillId="6" borderId="44" xfId="3" applyNumberFormat="1" applyFont="1" applyFill="1" applyBorder="1" applyAlignment="1">
      <alignment horizontal="center" vertical="center"/>
    </xf>
    <xf numFmtId="187" fontId="3" fillId="6" borderId="44" xfId="3" applyNumberFormat="1" applyFont="1" applyFill="1" applyBorder="1" applyAlignment="1">
      <alignment horizontal="center" vertical="center"/>
    </xf>
    <xf numFmtId="186" fontId="28" fillId="6" borderId="44" xfId="3" applyNumberFormat="1" applyFont="1" applyFill="1" applyBorder="1" applyAlignment="1">
      <alignment vertical="center"/>
    </xf>
    <xf numFmtId="0" fontId="27" fillId="6" borderId="31" xfId="7" applyFont="1" applyFill="1" applyBorder="1" applyAlignment="1">
      <alignment horizontal="center" vertical="center" wrapText="1"/>
    </xf>
    <xf numFmtId="0" fontId="5" fillId="6" borderId="31" xfId="7" applyFill="1" applyBorder="1" applyAlignment="1">
      <alignment horizontal="center" vertical="center"/>
    </xf>
    <xf numFmtId="186" fontId="28" fillId="6" borderId="31" xfId="3" applyNumberFormat="1" applyFont="1" applyFill="1" applyBorder="1" applyAlignment="1">
      <alignment horizontal="center" vertical="center"/>
    </xf>
    <xf numFmtId="0" fontId="3" fillId="6" borderId="31" xfId="7" applyFont="1" applyFill="1" applyBorder="1">
      <alignment vertical="center"/>
    </xf>
    <xf numFmtId="186" fontId="27" fillId="6" borderId="31" xfId="3" applyNumberFormat="1" applyFont="1" applyFill="1" applyBorder="1" applyAlignment="1">
      <alignment horizontal="center" vertical="center"/>
    </xf>
    <xf numFmtId="187" fontId="28" fillId="6" borderId="47" xfId="3" applyNumberFormat="1" applyFont="1" applyFill="1" applyBorder="1" applyAlignment="1">
      <alignment horizontal="center" vertical="center"/>
    </xf>
    <xf numFmtId="0" fontId="3" fillId="6" borderId="48" xfId="0" applyFont="1" applyFill="1" applyBorder="1"/>
    <xf numFmtId="0" fontId="3" fillId="6" borderId="49" xfId="0" applyFont="1" applyFill="1" applyBorder="1"/>
    <xf numFmtId="0" fontId="5" fillId="6" borderId="19" xfId="7" applyFill="1" applyBorder="1">
      <alignment vertical="center"/>
    </xf>
    <xf numFmtId="0" fontId="5" fillId="6" borderId="42" xfId="7" applyFill="1" applyBorder="1">
      <alignment vertical="center"/>
    </xf>
    <xf numFmtId="0" fontId="5" fillId="6" borderId="19" xfId="7" applyFill="1" applyBorder="1" applyAlignment="1">
      <alignment horizontal="center" vertical="center"/>
    </xf>
    <xf numFmtId="0" fontId="5" fillId="6" borderId="38" xfId="7" applyFill="1" applyBorder="1" applyAlignment="1">
      <alignment horizontal="center" vertical="center"/>
    </xf>
    <xf numFmtId="181" fontId="28" fillId="6" borderId="0" xfId="3" applyFont="1" applyFill="1" applyAlignment="1">
      <alignment horizontal="center" vertical="center"/>
    </xf>
    <xf numFmtId="0" fontId="28" fillId="6" borderId="0" xfId="7" applyFont="1" applyFill="1" applyAlignment="1">
      <alignment horizontal="right" vertical="center"/>
    </xf>
    <xf numFmtId="0" fontId="27" fillId="6" borderId="0" xfId="7" applyFont="1" applyFill="1" applyAlignment="1">
      <alignment horizontal="left" vertical="center"/>
    </xf>
    <xf numFmtId="0" fontId="2" fillId="0" borderId="9" xfId="0" applyFont="1" applyBorder="1" applyAlignment="1">
      <alignment horizontal="left"/>
    </xf>
    <xf numFmtId="49" fontId="2" fillId="0" borderId="13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</cellXfs>
  <cellStyles count="8">
    <cellStyle name="백분율 2" xfId="6" xr:uid="{B2507AF5-4187-405C-BA94-40FC0E194183}"/>
    <cellStyle name="쉼표 [0] 2" xfId="1" xr:uid="{5122E87A-297E-4CA0-81C3-D5AAA8268210}"/>
    <cellStyle name="쉼표 [0] 2 2" xfId="3" xr:uid="{4D60FE27-1852-4CDE-AAA4-F8164B6507E4}"/>
    <cellStyle name="쉼표 [0] 2 2 2" xfId="5" xr:uid="{71FDAFFE-4A58-46B3-92FC-86CF9856E93C}"/>
    <cellStyle name="표준" xfId="0" builtinId="0"/>
    <cellStyle name="표준 2 2 2" xfId="2" xr:uid="{6C8E91C1-8EA3-4AF4-96AD-4B5BA428BDE8}"/>
    <cellStyle name="표준_참조내역-EMS" xfId="4" xr:uid="{AEBFCBF9-9FAB-4A8F-B031-5EE2C987E194}"/>
    <cellStyle name="표준_한전불입금" xfId="7" xr:uid="{4DBC4B22-812F-4CBF-AEC2-7B6E08EB95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5.xml"/><Relationship Id="rId299" Type="http://schemas.openxmlformats.org/officeDocument/2006/relationships/externalLink" Target="externalLinks/externalLink277.xml"/><Relationship Id="rId21" Type="http://schemas.openxmlformats.org/officeDocument/2006/relationships/worksheet" Target="worksheets/sheet21.xml"/><Relationship Id="rId63" Type="http://schemas.openxmlformats.org/officeDocument/2006/relationships/externalLink" Target="externalLinks/externalLink41.xml"/><Relationship Id="rId159" Type="http://schemas.openxmlformats.org/officeDocument/2006/relationships/externalLink" Target="externalLinks/externalLink137.xml"/><Relationship Id="rId324" Type="http://schemas.openxmlformats.org/officeDocument/2006/relationships/externalLink" Target="externalLinks/externalLink302.xml"/><Relationship Id="rId366" Type="http://schemas.openxmlformats.org/officeDocument/2006/relationships/externalLink" Target="externalLinks/externalLink344.xml"/><Relationship Id="rId170" Type="http://schemas.openxmlformats.org/officeDocument/2006/relationships/externalLink" Target="externalLinks/externalLink148.xml"/><Relationship Id="rId226" Type="http://schemas.openxmlformats.org/officeDocument/2006/relationships/externalLink" Target="externalLinks/externalLink204.xml"/><Relationship Id="rId268" Type="http://schemas.openxmlformats.org/officeDocument/2006/relationships/externalLink" Target="externalLinks/externalLink246.xml"/><Relationship Id="rId32" Type="http://schemas.openxmlformats.org/officeDocument/2006/relationships/externalLink" Target="externalLinks/externalLink10.xml"/><Relationship Id="rId74" Type="http://schemas.openxmlformats.org/officeDocument/2006/relationships/externalLink" Target="externalLinks/externalLink52.xml"/><Relationship Id="rId128" Type="http://schemas.openxmlformats.org/officeDocument/2006/relationships/externalLink" Target="externalLinks/externalLink106.xml"/><Relationship Id="rId335" Type="http://schemas.openxmlformats.org/officeDocument/2006/relationships/externalLink" Target="externalLinks/externalLink313.xml"/><Relationship Id="rId377" Type="http://schemas.openxmlformats.org/officeDocument/2006/relationships/externalLink" Target="externalLinks/externalLink355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59.xml"/><Relationship Id="rId237" Type="http://schemas.openxmlformats.org/officeDocument/2006/relationships/externalLink" Target="externalLinks/externalLink215.xml"/><Relationship Id="rId402" Type="http://schemas.openxmlformats.org/officeDocument/2006/relationships/externalLink" Target="externalLinks/externalLink380.xml"/><Relationship Id="rId279" Type="http://schemas.openxmlformats.org/officeDocument/2006/relationships/externalLink" Target="externalLinks/externalLink257.xml"/><Relationship Id="rId43" Type="http://schemas.openxmlformats.org/officeDocument/2006/relationships/externalLink" Target="externalLinks/externalLink21.xml"/><Relationship Id="rId139" Type="http://schemas.openxmlformats.org/officeDocument/2006/relationships/externalLink" Target="externalLinks/externalLink117.xml"/><Relationship Id="rId290" Type="http://schemas.openxmlformats.org/officeDocument/2006/relationships/externalLink" Target="externalLinks/externalLink268.xml"/><Relationship Id="rId304" Type="http://schemas.openxmlformats.org/officeDocument/2006/relationships/externalLink" Target="externalLinks/externalLink282.xml"/><Relationship Id="rId346" Type="http://schemas.openxmlformats.org/officeDocument/2006/relationships/externalLink" Target="externalLinks/externalLink324.xml"/><Relationship Id="rId388" Type="http://schemas.openxmlformats.org/officeDocument/2006/relationships/externalLink" Target="externalLinks/externalLink366.xml"/><Relationship Id="rId85" Type="http://schemas.openxmlformats.org/officeDocument/2006/relationships/externalLink" Target="externalLinks/externalLink63.xml"/><Relationship Id="rId150" Type="http://schemas.openxmlformats.org/officeDocument/2006/relationships/externalLink" Target="externalLinks/externalLink128.xml"/><Relationship Id="rId192" Type="http://schemas.openxmlformats.org/officeDocument/2006/relationships/externalLink" Target="externalLinks/externalLink170.xml"/><Relationship Id="rId206" Type="http://schemas.openxmlformats.org/officeDocument/2006/relationships/externalLink" Target="externalLinks/externalLink184.xml"/><Relationship Id="rId413" Type="http://schemas.openxmlformats.org/officeDocument/2006/relationships/externalLink" Target="externalLinks/externalLink391.xml"/><Relationship Id="rId248" Type="http://schemas.openxmlformats.org/officeDocument/2006/relationships/externalLink" Target="externalLinks/externalLink226.xml"/><Relationship Id="rId12" Type="http://schemas.openxmlformats.org/officeDocument/2006/relationships/worksheet" Target="worksheets/sheet12.xml"/><Relationship Id="rId108" Type="http://schemas.openxmlformats.org/officeDocument/2006/relationships/externalLink" Target="externalLinks/externalLink86.xml"/><Relationship Id="rId315" Type="http://schemas.openxmlformats.org/officeDocument/2006/relationships/externalLink" Target="externalLinks/externalLink293.xml"/><Relationship Id="rId357" Type="http://schemas.openxmlformats.org/officeDocument/2006/relationships/externalLink" Target="externalLinks/externalLink335.xml"/><Relationship Id="rId54" Type="http://schemas.openxmlformats.org/officeDocument/2006/relationships/externalLink" Target="externalLinks/externalLink32.xml"/><Relationship Id="rId96" Type="http://schemas.openxmlformats.org/officeDocument/2006/relationships/externalLink" Target="externalLinks/externalLink74.xml"/><Relationship Id="rId161" Type="http://schemas.openxmlformats.org/officeDocument/2006/relationships/externalLink" Target="externalLinks/externalLink139.xml"/><Relationship Id="rId217" Type="http://schemas.openxmlformats.org/officeDocument/2006/relationships/externalLink" Target="externalLinks/externalLink195.xml"/><Relationship Id="rId399" Type="http://schemas.openxmlformats.org/officeDocument/2006/relationships/externalLink" Target="externalLinks/externalLink377.xml"/><Relationship Id="rId259" Type="http://schemas.openxmlformats.org/officeDocument/2006/relationships/externalLink" Target="externalLinks/externalLink237.xml"/><Relationship Id="rId424" Type="http://schemas.openxmlformats.org/officeDocument/2006/relationships/externalLink" Target="externalLinks/externalLink402.xml"/><Relationship Id="rId23" Type="http://schemas.openxmlformats.org/officeDocument/2006/relationships/externalLink" Target="externalLinks/externalLink1.xml"/><Relationship Id="rId119" Type="http://schemas.openxmlformats.org/officeDocument/2006/relationships/externalLink" Target="externalLinks/externalLink97.xml"/><Relationship Id="rId270" Type="http://schemas.openxmlformats.org/officeDocument/2006/relationships/externalLink" Target="externalLinks/externalLink248.xml"/><Relationship Id="rId326" Type="http://schemas.openxmlformats.org/officeDocument/2006/relationships/externalLink" Target="externalLinks/externalLink304.xml"/><Relationship Id="rId65" Type="http://schemas.openxmlformats.org/officeDocument/2006/relationships/externalLink" Target="externalLinks/externalLink43.xml"/><Relationship Id="rId130" Type="http://schemas.openxmlformats.org/officeDocument/2006/relationships/externalLink" Target="externalLinks/externalLink108.xml"/><Relationship Id="rId368" Type="http://schemas.openxmlformats.org/officeDocument/2006/relationships/externalLink" Target="externalLinks/externalLink346.xml"/><Relationship Id="rId172" Type="http://schemas.openxmlformats.org/officeDocument/2006/relationships/externalLink" Target="externalLinks/externalLink150.xml"/><Relationship Id="rId228" Type="http://schemas.openxmlformats.org/officeDocument/2006/relationships/externalLink" Target="externalLinks/externalLink206.xml"/><Relationship Id="rId281" Type="http://schemas.openxmlformats.org/officeDocument/2006/relationships/externalLink" Target="externalLinks/externalLink259.xml"/><Relationship Id="rId337" Type="http://schemas.openxmlformats.org/officeDocument/2006/relationships/externalLink" Target="externalLinks/externalLink315.xml"/><Relationship Id="rId34" Type="http://schemas.openxmlformats.org/officeDocument/2006/relationships/externalLink" Target="externalLinks/externalLink12.xml"/><Relationship Id="rId76" Type="http://schemas.openxmlformats.org/officeDocument/2006/relationships/externalLink" Target="externalLinks/externalLink54.xml"/><Relationship Id="rId141" Type="http://schemas.openxmlformats.org/officeDocument/2006/relationships/externalLink" Target="externalLinks/externalLink119.xml"/><Relationship Id="rId379" Type="http://schemas.openxmlformats.org/officeDocument/2006/relationships/externalLink" Target="externalLinks/externalLink357.xml"/><Relationship Id="rId7" Type="http://schemas.openxmlformats.org/officeDocument/2006/relationships/worksheet" Target="worksheets/sheet7.xml"/><Relationship Id="rId183" Type="http://schemas.openxmlformats.org/officeDocument/2006/relationships/externalLink" Target="externalLinks/externalLink161.xml"/><Relationship Id="rId239" Type="http://schemas.openxmlformats.org/officeDocument/2006/relationships/externalLink" Target="externalLinks/externalLink217.xml"/><Relationship Id="rId390" Type="http://schemas.openxmlformats.org/officeDocument/2006/relationships/externalLink" Target="externalLinks/externalLink368.xml"/><Relationship Id="rId404" Type="http://schemas.openxmlformats.org/officeDocument/2006/relationships/externalLink" Target="externalLinks/externalLink382.xml"/><Relationship Id="rId250" Type="http://schemas.openxmlformats.org/officeDocument/2006/relationships/externalLink" Target="externalLinks/externalLink228.xml"/><Relationship Id="rId292" Type="http://schemas.openxmlformats.org/officeDocument/2006/relationships/externalLink" Target="externalLinks/externalLink270.xml"/><Relationship Id="rId306" Type="http://schemas.openxmlformats.org/officeDocument/2006/relationships/externalLink" Target="externalLinks/externalLink284.xml"/><Relationship Id="rId45" Type="http://schemas.openxmlformats.org/officeDocument/2006/relationships/externalLink" Target="externalLinks/externalLink23.xml"/><Relationship Id="rId87" Type="http://schemas.openxmlformats.org/officeDocument/2006/relationships/externalLink" Target="externalLinks/externalLink65.xml"/><Relationship Id="rId110" Type="http://schemas.openxmlformats.org/officeDocument/2006/relationships/externalLink" Target="externalLinks/externalLink88.xml"/><Relationship Id="rId348" Type="http://schemas.openxmlformats.org/officeDocument/2006/relationships/externalLink" Target="externalLinks/externalLink326.xml"/><Relationship Id="rId152" Type="http://schemas.openxmlformats.org/officeDocument/2006/relationships/externalLink" Target="externalLinks/externalLink130.xml"/><Relationship Id="rId194" Type="http://schemas.openxmlformats.org/officeDocument/2006/relationships/externalLink" Target="externalLinks/externalLink172.xml"/><Relationship Id="rId208" Type="http://schemas.openxmlformats.org/officeDocument/2006/relationships/externalLink" Target="externalLinks/externalLink186.xml"/><Relationship Id="rId415" Type="http://schemas.openxmlformats.org/officeDocument/2006/relationships/externalLink" Target="externalLinks/externalLink393.xml"/><Relationship Id="rId261" Type="http://schemas.openxmlformats.org/officeDocument/2006/relationships/externalLink" Target="externalLinks/externalLink239.xml"/><Relationship Id="rId14" Type="http://schemas.openxmlformats.org/officeDocument/2006/relationships/worksheet" Target="worksheets/sheet14.xml"/><Relationship Id="rId56" Type="http://schemas.openxmlformats.org/officeDocument/2006/relationships/externalLink" Target="externalLinks/externalLink34.xml"/><Relationship Id="rId317" Type="http://schemas.openxmlformats.org/officeDocument/2006/relationships/externalLink" Target="externalLinks/externalLink295.xml"/><Relationship Id="rId359" Type="http://schemas.openxmlformats.org/officeDocument/2006/relationships/externalLink" Target="externalLinks/externalLink337.xml"/><Relationship Id="rId98" Type="http://schemas.openxmlformats.org/officeDocument/2006/relationships/externalLink" Target="externalLinks/externalLink76.xml"/><Relationship Id="rId121" Type="http://schemas.openxmlformats.org/officeDocument/2006/relationships/externalLink" Target="externalLinks/externalLink99.xml"/><Relationship Id="rId163" Type="http://schemas.openxmlformats.org/officeDocument/2006/relationships/externalLink" Target="externalLinks/externalLink141.xml"/><Relationship Id="rId219" Type="http://schemas.openxmlformats.org/officeDocument/2006/relationships/externalLink" Target="externalLinks/externalLink197.xml"/><Relationship Id="rId370" Type="http://schemas.openxmlformats.org/officeDocument/2006/relationships/externalLink" Target="externalLinks/externalLink348.xml"/><Relationship Id="rId426" Type="http://schemas.openxmlformats.org/officeDocument/2006/relationships/externalLink" Target="externalLinks/externalLink404.xml"/><Relationship Id="rId230" Type="http://schemas.openxmlformats.org/officeDocument/2006/relationships/externalLink" Target="externalLinks/externalLink208.xml"/><Relationship Id="rId25" Type="http://schemas.openxmlformats.org/officeDocument/2006/relationships/externalLink" Target="externalLinks/externalLink3.xml"/><Relationship Id="rId67" Type="http://schemas.openxmlformats.org/officeDocument/2006/relationships/externalLink" Target="externalLinks/externalLink45.xml"/><Relationship Id="rId272" Type="http://schemas.openxmlformats.org/officeDocument/2006/relationships/externalLink" Target="externalLinks/externalLink250.xml"/><Relationship Id="rId328" Type="http://schemas.openxmlformats.org/officeDocument/2006/relationships/externalLink" Target="externalLinks/externalLink306.xml"/><Relationship Id="rId132" Type="http://schemas.openxmlformats.org/officeDocument/2006/relationships/externalLink" Target="externalLinks/externalLink110.xml"/><Relationship Id="rId174" Type="http://schemas.openxmlformats.org/officeDocument/2006/relationships/externalLink" Target="externalLinks/externalLink152.xml"/><Relationship Id="rId381" Type="http://schemas.openxmlformats.org/officeDocument/2006/relationships/externalLink" Target="externalLinks/externalLink359.xml"/><Relationship Id="rId241" Type="http://schemas.openxmlformats.org/officeDocument/2006/relationships/externalLink" Target="externalLinks/externalLink219.xml"/><Relationship Id="rId36" Type="http://schemas.openxmlformats.org/officeDocument/2006/relationships/externalLink" Target="externalLinks/externalLink14.xml"/><Relationship Id="rId283" Type="http://schemas.openxmlformats.org/officeDocument/2006/relationships/externalLink" Target="externalLinks/externalLink261.xml"/><Relationship Id="rId339" Type="http://schemas.openxmlformats.org/officeDocument/2006/relationships/externalLink" Target="externalLinks/externalLink317.xml"/><Relationship Id="rId78" Type="http://schemas.openxmlformats.org/officeDocument/2006/relationships/externalLink" Target="externalLinks/externalLink56.xml"/><Relationship Id="rId101" Type="http://schemas.openxmlformats.org/officeDocument/2006/relationships/externalLink" Target="externalLinks/externalLink79.xml"/><Relationship Id="rId143" Type="http://schemas.openxmlformats.org/officeDocument/2006/relationships/externalLink" Target="externalLinks/externalLink121.xml"/><Relationship Id="rId185" Type="http://schemas.openxmlformats.org/officeDocument/2006/relationships/externalLink" Target="externalLinks/externalLink163.xml"/><Relationship Id="rId350" Type="http://schemas.openxmlformats.org/officeDocument/2006/relationships/externalLink" Target="externalLinks/externalLink328.xml"/><Relationship Id="rId406" Type="http://schemas.openxmlformats.org/officeDocument/2006/relationships/externalLink" Target="externalLinks/externalLink384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88.xml"/><Relationship Id="rId392" Type="http://schemas.openxmlformats.org/officeDocument/2006/relationships/externalLink" Target="externalLinks/externalLink370.xml"/><Relationship Id="rId252" Type="http://schemas.openxmlformats.org/officeDocument/2006/relationships/externalLink" Target="externalLinks/externalLink230.xml"/><Relationship Id="rId294" Type="http://schemas.openxmlformats.org/officeDocument/2006/relationships/externalLink" Target="externalLinks/externalLink272.xml"/><Relationship Id="rId308" Type="http://schemas.openxmlformats.org/officeDocument/2006/relationships/externalLink" Target="externalLinks/externalLink286.xml"/><Relationship Id="rId47" Type="http://schemas.openxmlformats.org/officeDocument/2006/relationships/externalLink" Target="externalLinks/externalLink25.xml"/><Relationship Id="rId89" Type="http://schemas.openxmlformats.org/officeDocument/2006/relationships/externalLink" Target="externalLinks/externalLink67.xml"/><Relationship Id="rId112" Type="http://schemas.openxmlformats.org/officeDocument/2006/relationships/externalLink" Target="externalLinks/externalLink90.xml"/><Relationship Id="rId154" Type="http://schemas.openxmlformats.org/officeDocument/2006/relationships/externalLink" Target="externalLinks/externalLink132.xml"/><Relationship Id="rId361" Type="http://schemas.openxmlformats.org/officeDocument/2006/relationships/externalLink" Target="externalLinks/externalLink339.xml"/><Relationship Id="rId196" Type="http://schemas.openxmlformats.org/officeDocument/2006/relationships/externalLink" Target="externalLinks/externalLink174.xml"/><Relationship Id="rId417" Type="http://schemas.openxmlformats.org/officeDocument/2006/relationships/externalLink" Target="externalLinks/externalLink395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199.xml"/><Relationship Id="rId263" Type="http://schemas.openxmlformats.org/officeDocument/2006/relationships/externalLink" Target="externalLinks/externalLink241.xml"/><Relationship Id="rId319" Type="http://schemas.openxmlformats.org/officeDocument/2006/relationships/externalLink" Target="externalLinks/externalLink297.xml"/><Relationship Id="rId58" Type="http://schemas.openxmlformats.org/officeDocument/2006/relationships/externalLink" Target="externalLinks/externalLink36.xml"/><Relationship Id="rId123" Type="http://schemas.openxmlformats.org/officeDocument/2006/relationships/externalLink" Target="externalLinks/externalLink101.xml"/><Relationship Id="rId330" Type="http://schemas.openxmlformats.org/officeDocument/2006/relationships/externalLink" Target="externalLinks/externalLink308.xml"/><Relationship Id="rId165" Type="http://schemas.openxmlformats.org/officeDocument/2006/relationships/externalLink" Target="externalLinks/externalLink143.xml"/><Relationship Id="rId372" Type="http://schemas.openxmlformats.org/officeDocument/2006/relationships/externalLink" Target="externalLinks/externalLink350.xml"/><Relationship Id="rId428" Type="http://schemas.openxmlformats.org/officeDocument/2006/relationships/styles" Target="styles.xml"/><Relationship Id="rId232" Type="http://schemas.openxmlformats.org/officeDocument/2006/relationships/externalLink" Target="externalLinks/externalLink210.xml"/><Relationship Id="rId274" Type="http://schemas.openxmlformats.org/officeDocument/2006/relationships/externalLink" Target="externalLinks/externalLink252.xml"/><Relationship Id="rId27" Type="http://schemas.openxmlformats.org/officeDocument/2006/relationships/externalLink" Target="externalLinks/externalLink5.xml"/><Relationship Id="rId69" Type="http://schemas.openxmlformats.org/officeDocument/2006/relationships/externalLink" Target="externalLinks/externalLink47.xml"/><Relationship Id="rId134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58.xml"/><Relationship Id="rId176" Type="http://schemas.openxmlformats.org/officeDocument/2006/relationships/externalLink" Target="externalLinks/externalLink154.xml"/><Relationship Id="rId341" Type="http://schemas.openxmlformats.org/officeDocument/2006/relationships/externalLink" Target="externalLinks/externalLink319.xml"/><Relationship Id="rId383" Type="http://schemas.openxmlformats.org/officeDocument/2006/relationships/externalLink" Target="externalLinks/externalLink361.xml"/><Relationship Id="rId201" Type="http://schemas.openxmlformats.org/officeDocument/2006/relationships/externalLink" Target="externalLinks/externalLink179.xml"/><Relationship Id="rId243" Type="http://schemas.openxmlformats.org/officeDocument/2006/relationships/externalLink" Target="externalLinks/externalLink221.xml"/><Relationship Id="rId285" Type="http://schemas.openxmlformats.org/officeDocument/2006/relationships/externalLink" Target="externalLinks/externalLink263.xml"/><Relationship Id="rId38" Type="http://schemas.openxmlformats.org/officeDocument/2006/relationships/externalLink" Target="externalLinks/externalLink16.xml"/><Relationship Id="rId103" Type="http://schemas.openxmlformats.org/officeDocument/2006/relationships/externalLink" Target="externalLinks/externalLink81.xml"/><Relationship Id="rId310" Type="http://schemas.openxmlformats.org/officeDocument/2006/relationships/externalLink" Target="externalLinks/externalLink288.xml"/><Relationship Id="rId91" Type="http://schemas.openxmlformats.org/officeDocument/2006/relationships/externalLink" Target="externalLinks/externalLink69.xml"/><Relationship Id="rId145" Type="http://schemas.openxmlformats.org/officeDocument/2006/relationships/externalLink" Target="externalLinks/externalLink123.xml"/><Relationship Id="rId187" Type="http://schemas.openxmlformats.org/officeDocument/2006/relationships/externalLink" Target="externalLinks/externalLink165.xml"/><Relationship Id="rId352" Type="http://schemas.openxmlformats.org/officeDocument/2006/relationships/externalLink" Target="externalLinks/externalLink330.xml"/><Relationship Id="rId394" Type="http://schemas.openxmlformats.org/officeDocument/2006/relationships/externalLink" Target="externalLinks/externalLink372.xml"/><Relationship Id="rId408" Type="http://schemas.openxmlformats.org/officeDocument/2006/relationships/externalLink" Target="externalLinks/externalLink38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90.xml"/><Relationship Id="rId233" Type="http://schemas.openxmlformats.org/officeDocument/2006/relationships/externalLink" Target="externalLinks/externalLink211.xml"/><Relationship Id="rId254" Type="http://schemas.openxmlformats.org/officeDocument/2006/relationships/externalLink" Target="externalLinks/externalLink232.xml"/><Relationship Id="rId28" Type="http://schemas.openxmlformats.org/officeDocument/2006/relationships/externalLink" Target="externalLinks/externalLink6.xml"/><Relationship Id="rId49" Type="http://schemas.openxmlformats.org/officeDocument/2006/relationships/externalLink" Target="externalLinks/externalLink27.xml"/><Relationship Id="rId114" Type="http://schemas.openxmlformats.org/officeDocument/2006/relationships/externalLink" Target="externalLinks/externalLink92.xml"/><Relationship Id="rId275" Type="http://schemas.openxmlformats.org/officeDocument/2006/relationships/externalLink" Target="externalLinks/externalLink253.xml"/><Relationship Id="rId296" Type="http://schemas.openxmlformats.org/officeDocument/2006/relationships/externalLink" Target="externalLinks/externalLink274.xml"/><Relationship Id="rId300" Type="http://schemas.openxmlformats.org/officeDocument/2006/relationships/externalLink" Target="externalLinks/externalLink278.xml"/><Relationship Id="rId60" Type="http://schemas.openxmlformats.org/officeDocument/2006/relationships/externalLink" Target="externalLinks/externalLink38.xml"/><Relationship Id="rId81" Type="http://schemas.openxmlformats.org/officeDocument/2006/relationships/externalLink" Target="externalLinks/externalLink59.xml"/><Relationship Id="rId135" Type="http://schemas.openxmlformats.org/officeDocument/2006/relationships/externalLink" Target="externalLinks/externalLink113.xml"/><Relationship Id="rId156" Type="http://schemas.openxmlformats.org/officeDocument/2006/relationships/externalLink" Target="externalLinks/externalLink134.xml"/><Relationship Id="rId177" Type="http://schemas.openxmlformats.org/officeDocument/2006/relationships/externalLink" Target="externalLinks/externalLink155.xml"/><Relationship Id="rId198" Type="http://schemas.openxmlformats.org/officeDocument/2006/relationships/externalLink" Target="externalLinks/externalLink176.xml"/><Relationship Id="rId321" Type="http://schemas.openxmlformats.org/officeDocument/2006/relationships/externalLink" Target="externalLinks/externalLink299.xml"/><Relationship Id="rId342" Type="http://schemas.openxmlformats.org/officeDocument/2006/relationships/externalLink" Target="externalLinks/externalLink320.xml"/><Relationship Id="rId363" Type="http://schemas.openxmlformats.org/officeDocument/2006/relationships/externalLink" Target="externalLinks/externalLink341.xml"/><Relationship Id="rId384" Type="http://schemas.openxmlformats.org/officeDocument/2006/relationships/externalLink" Target="externalLinks/externalLink362.xml"/><Relationship Id="rId419" Type="http://schemas.openxmlformats.org/officeDocument/2006/relationships/externalLink" Target="externalLinks/externalLink397.xml"/><Relationship Id="rId202" Type="http://schemas.openxmlformats.org/officeDocument/2006/relationships/externalLink" Target="externalLinks/externalLink180.xml"/><Relationship Id="rId223" Type="http://schemas.openxmlformats.org/officeDocument/2006/relationships/externalLink" Target="externalLinks/externalLink201.xml"/><Relationship Id="rId244" Type="http://schemas.openxmlformats.org/officeDocument/2006/relationships/externalLink" Target="externalLinks/externalLink222.xml"/><Relationship Id="rId430" Type="http://schemas.openxmlformats.org/officeDocument/2006/relationships/calcChain" Target="calcChain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7.xml"/><Relationship Id="rId265" Type="http://schemas.openxmlformats.org/officeDocument/2006/relationships/externalLink" Target="externalLinks/externalLink243.xml"/><Relationship Id="rId286" Type="http://schemas.openxmlformats.org/officeDocument/2006/relationships/externalLink" Target="externalLinks/externalLink264.xml"/><Relationship Id="rId50" Type="http://schemas.openxmlformats.org/officeDocument/2006/relationships/externalLink" Target="externalLinks/externalLink28.xml"/><Relationship Id="rId104" Type="http://schemas.openxmlformats.org/officeDocument/2006/relationships/externalLink" Target="externalLinks/externalLink82.xml"/><Relationship Id="rId125" Type="http://schemas.openxmlformats.org/officeDocument/2006/relationships/externalLink" Target="externalLinks/externalLink103.xml"/><Relationship Id="rId146" Type="http://schemas.openxmlformats.org/officeDocument/2006/relationships/externalLink" Target="externalLinks/externalLink124.xml"/><Relationship Id="rId167" Type="http://schemas.openxmlformats.org/officeDocument/2006/relationships/externalLink" Target="externalLinks/externalLink145.xml"/><Relationship Id="rId188" Type="http://schemas.openxmlformats.org/officeDocument/2006/relationships/externalLink" Target="externalLinks/externalLink166.xml"/><Relationship Id="rId311" Type="http://schemas.openxmlformats.org/officeDocument/2006/relationships/externalLink" Target="externalLinks/externalLink289.xml"/><Relationship Id="rId332" Type="http://schemas.openxmlformats.org/officeDocument/2006/relationships/externalLink" Target="externalLinks/externalLink310.xml"/><Relationship Id="rId353" Type="http://schemas.openxmlformats.org/officeDocument/2006/relationships/externalLink" Target="externalLinks/externalLink331.xml"/><Relationship Id="rId374" Type="http://schemas.openxmlformats.org/officeDocument/2006/relationships/externalLink" Target="externalLinks/externalLink352.xml"/><Relationship Id="rId395" Type="http://schemas.openxmlformats.org/officeDocument/2006/relationships/externalLink" Target="externalLinks/externalLink373.xml"/><Relationship Id="rId409" Type="http://schemas.openxmlformats.org/officeDocument/2006/relationships/externalLink" Target="externalLinks/externalLink387.xml"/><Relationship Id="rId71" Type="http://schemas.openxmlformats.org/officeDocument/2006/relationships/externalLink" Target="externalLinks/externalLink49.xml"/><Relationship Id="rId92" Type="http://schemas.openxmlformats.org/officeDocument/2006/relationships/externalLink" Target="externalLinks/externalLink70.xml"/><Relationship Id="rId213" Type="http://schemas.openxmlformats.org/officeDocument/2006/relationships/externalLink" Target="externalLinks/externalLink191.xml"/><Relationship Id="rId234" Type="http://schemas.openxmlformats.org/officeDocument/2006/relationships/externalLink" Target="externalLinks/externalLink212.xml"/><Relationship Id="rId420" Type="http://schemas.openxmlformats.org/officeDocument/2006/relationships/externalLink" Target="externalLinks/externalLink39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7.xml"/><Relationship Id="rId255" Type="http://schemas.openxmlformats.org/officeDocument/2006/relationships/externalLink" Target="externalLinks/externalLink233.xml"/><Relationship Id="rId276" Type="http://schemas.openxmlformats.org/officeDocument/2006/relationships/externalLink" Target="externalLinks/externalLink254.xml"/><Relationship Id="rId297" Type="http://schemas.openxmlformats.org/officeDocument/2006/relationships/externalLink" Target="externalLinks/externalLink275.xml"/><Relationship Id="rId40" Type="http://schemas.openxmlformats.org/officeDocument/2006/relationships/externalLink" Target="externalLinks/externalLink18.xml"/><Relationship Id="rId115" Type="http://schemas.openxmlformats.org/officeDocument/2006/relationships/externalLink" Target="externalLinks/externalLink93.xml"/><Relationship Id="rId136" Type="http://schemas.openxmlformats.org/officeDocument/2006/relationships/externalLink" Target="externalLinks/externalLink114.xml"/><Relationship Id="rId157" Type="http://schemas.openxmlformats.org/officeDocument/2006/relationships/externalLink" Target="externalLinks/externalLink135.xml"/><Relationship Id="rId178" Type="http://schemas.openxmlformats.org/officeDocument/2006/relationships/externalLink" Target="externalLinks/externalLink156.xml"/><Relationship Id="rId301" Type="http://schemas.openxmlformats.org/officeDocument/2006/relationships/externalLink" Target="externalLinks/externalLink279.xml"/><Relationship Id="rId322" Type="http://schemas.openxmlformats.org/officeDocument/2006/relationships/externalLink" Target="externalLinks/externalLink300.xml"/><Relationship Id="rId343" Type="http://schemas.openxmlformats.org/officeDocument/2006/relationships/externalLink" Target="externalLinks/externalLink321.xml"/><Relationship Id="rId364" Type="http://schemas.openxmlformats.org/officeDocument/2006/relationships/externalLink" Target="externalLinks/externalLink342.xml"/><Relationship Id="rId61" Type="http://schemas.openxmlformats.org/officeDocument/2006/relationships/externalLink" Target="externalLinks/externalLink39.xml"/><Relationship Id="rId82" Type="http://schemas.openxmlformats.org/officeDocument/2006/relationships/externalLink" Target="externalLinks/externalLink60.xml"/><Relationship Id="rId199" Type="http://schemas.openxmlformats.org/officeDocument/2006/relationships/externalLink" Target="externalLinks/externalLink177.xml"/><Relationship Id="rId203" Type="http://schemas.openxmlformats.org/officeDocument/2006/relationships/externalLink" Target="externalLinks/externalLink181.xml"/><Relationship Id="rId385" Type="http://schemas.openxmlformats.org/officeDocument/2006/relationships/externalLink" Target="externalLinks/externalLink363.xml"/><Relationship Id="rId19" Type="http://schemas.openxmlformats.org/officeDocument/2006/relationships/worksheet" Target="worksheets/sheet19.xml"/><Relationship Id="rId224" Type="http://schemas.openxmlformats.org/officeDocument/2006/relationships/externalLink" Target="externalLinks/externalLink202.xml"/><Relationship Id="rId245" Type="http://schemas.openxmlformats.org/officeDocument/2006/relationships/externalLink" Target="externalLinks/externalLink223.xml"/><Relationship Id="rId266" Type="http://schemas.openxmlformats.org/officeDocument/2006/relationships/externalLink" Target="externalLinks/externalLink244.xml"/><Relationship Id="rId287" Type="http://schemas.openxmlformats.org/officeDocument/2006/relationships/externalLink" Target="externalLinks/externalLink265.xml"/><Relationship Id="rId410" Type="http://schemas.openxmlformats.org/officeDocument/2006/relationships/externalLink" Target="externalLinks/externalLink388.xml"/><Relationship Id="rId431" Type="http://schemas.microsoft.com/office/2006/relationships/vbaProject" Target="vbaProject.bin"/><Relationship Id="rId30" Type="http://schemas.openxmlformats.org/officeDocument/2006/relationships/externalLink" Target="externalLinks/externalLink8.xml"/><Relationship Id="rId105" Type="http://schemas.openxmlformats.org/officeDocument/2006/relationships/externalLink" Target="externalLinks/externalLink83.xml"/><Relationship Id="rId126" Type="http://schemas.openxmlformats.org/officeDocument/2006/relationships/externalLink" Target="externalLinks/externalLink104.xml"/><Relationship Id="rId147" Type="http://schemas.openxmlformats.org/officeDocument/2006/relationships/externalLink" Target="externalLinks/externalLink125.xml"/><Relationship Id="rId168" Type="http://schemas.openxmlformats.org/officeDocument/2006/relationships/externalLink" Target="externalLinks/externalLink146.xml"/><Relationship Id="rId312" Type="http://schemas.openxmlformats.org/officeDocument/2006/relationships/externalLink" Target="externalLinks/externalLink290.xml"/><Relationship Id="rId333" Type="http://schemas.openxmlformats.org/officeDocument/2006/relationships/externalLink" Target="externalLinks/externalLink311.xml"/><Relationship Id="rId354" Type="http://schemas.openxmlformats.org/officeDocument/2006/relationships/externalLink" Target="externalLinks/externalLink332.xml"/><Relationship Id="rId51" Type="http://schemas.openxmlformats.org/officeDocument/2006/relationships/externalLink" Target="externalLinks/externalLink29.xml"/><Relationship Id="rId72" Type="http://schemas.openxmlformats.org/officeDocument/2006/relationships/externalLink" Target="externalLinks/externalLink50.xml"/><Relationship Id="rId93" Type="http://schemas.openxmlformats.org/officeDocument/2006/relationships/externalLink" Target="externalLinks/externalLink71.xml"/><Relationship Id="rId189" Type="http://schemas.openxmlformats.org/officeDocument/2006/relationships/externalLink" Target="externalLinks/externalLink167.xml"/><Relationship Id="rId375" Type="http://schemas.openxmlformats.org/officeDocument/2006/relationships/externalLink" Target="externalLinks/externalLink353.xml"/><Relationship Id="rId396" Type="http://schemas.openxmlformats.org/officeDocument/2006/relationships/externalLink" Target="externalLinks/externalLink374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92.xml"/><Relationship Id="rId235" Type="http://schemas.openxmlformats.org/officeDocument/2006/relationships/externalLink" Target="externalLinks/externalLink213.xml"/><Relationship Id="rId256" Type="http://schemas.openxmlformats.org/officeDocument/2006/relationships/externalLink" Target="externalLinks/externalLink234.xml"/><Relationship Id="rId277" Type="http://schemas.openxmlformats.org/officeDocument/2006/relationships/externalLink" Target="externalLinks/externalLink255.xml"/><Relationship Id="rId298" Type="http://schemas.openxmlformats.org/officeDocument/2006/relationships/externalLink" Target="externalLinks/externalLink276.xml"/><Relationship Id="rId400" Type="http://schemas.openxmlformats.org/officeDocument/2006/relationships/externalLink" Target="externalLinks/externalLink378.xml"/><Relationship Id="rId421" Type="http://schemas.openxmlformats.org/officeDocument/2006/relationships/externalLink" Target="externalLinks/externalLink399.xml"/><Relationship Id="rId116" Type="http://schemas.openxmlformats.org/officeDocument/2006/relationships/externalLink" Target="externalLinks/externalLink94.xml"/><Relationship Id="rId137" Type="http://schemas.openxmlformats.org/officeDocument/2006/relationships/externalLink" Target="externalLinks/externalLink115.xml"/><Relationship Id="rId158" Type="http://schemas.openxmlformats.org/officeDocument/2006/relationships/externalLink" Target="externalLinks/externalLink136.xml"/><Relationship Id="rId302" Type="http://schemas.openxmlformats.org/officeDocument/2006/relationships/externalLink" Target="externalLinks/externalLink280.xml"/><Relationship Id="rId323" Type="http://schemas.openxmlformats.org/officeDocument/2006/relationships/externalLink" Target="externalLinks/externalLink301.xml"/><Relationship Id="rId344" Type="http://schemas.openxmlformats.org/officeDocument/2006/relationships/externalLink" Target="externalLinks/externalLink322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9.xml"/><Relationship Id="rId62" Type="http://schemas.openxmlformats.org/officeDocument/2006/relationships/externalLink" Target="externalLinks/externalLink40.xml"/><Relationship Id="rId83" Type="http://schemas.openxmlformats.org/officeDocument/2006/relationships/externalLink" Target="externalLinks/externalLink61.xml"/><Relationship Id="rId179" Type="http://schemas.openxmlformats.org/officeDocument/2006/relationships/externalLink" Target="externalLinks/externalLink157.xml"/><Relationship Id="rId365" Type="http://schemas.openxmlformats.org/officeDocument/2006/relationships/externalLink" Target="externalLinks/externalLink343.xml"/><Relationship Id="rId386" Type="http://schemas.openxmlformats.org/officeDocument/2006/relationships/externalLink" Target="externalLinks/externalLink364.xml"/><Relationship Id="rId190" Type="http://schemas.openxmlformats.org/officeDocument/2006/relationships/externalLink" Target="externalLinks/externalLink168.xml"/><Relationship Id="rId204" Type="http://schemas.openxmlformats.org/officeDocument/2006/relationships/externalLink" Target="externalLinks/externalLink182.xml"/><Relationship Id="rId225" Type="http://schemas.openxmlformats.org/officeDocument/2006/relationships/externalLink" Target="externalLinks/externalLink203.xml"/><Relationship Id="rId246" Type="http://schemas.openxmlformats.org/officeDocument/2006/relationships/externalLink" Target="externalLinks/externalLink224.xml"/><Relationship Id="rId267" Type="http://schemas.openxmlformats.org/officeDocument/2006/relationships/externalLink" Target="externalLinks/externalLink245.xml"/><Relationship Id="rId288" Type="http://schemas.openxmlformats.org/officeDocument/2006/relationships/externalLink" Target="externalLinks/externalLink266.xml"/><Relationship Id="rId411" Type="http://schemas.openxmlformats.org/officeDocument/2006/relationships/externalLink" Target="externalLinks/externalLink389.xml"/><Relationship Id="rId106" Type="http://schemas.openxmlformats.org/officeDocument/2006/relationships/externalLink" Target="externalLinks/externalLink84.xml"/><Relationship Id="rId127" Type="http://schemas.openxmlformats.org/officeDocument/2006/relationships/externalLink" Target="externalLinks/externalLink105.xml"/><Relationship Id="rId313" Type="http://schemas.openxmlformats.org/officeDocument/2006/relationships/externalLink" Target="externalLinks/externalLink29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9.xml"/><Relationship Id="rId52" Type="http://schemas.openxmlformats.org/officeDocument/2006/relationships/externalLink" Target="externalLinks/externalLink30.xml"/><Relationship Id="rId73" Type="http://schemas.openxmlformats.org/officeDocument/2006/relationships/externalLink" Target="externalLinks/externalLink51.xml"/><Relationship Id="rId94" Type="http://schemas.openxmlformats.org/officeDocument/2006/relationships/externalLink" Target="externalLinks/externalLink72.xml"/><Relationship Id="rId148" Type="http://schemas.openxmlformats.org/officeDocument/2006/relationships/externalLink" Target="externalLinks/externalLink126.xml"/><Relationship Id="rId169" Type="http://schemas.openxmlformats.org/officeDocument/2006/relationships/externalLink" Target="externalLinks/externalLink147.xml"/><Relationship Id="rId334" Type="http://schemas.openxmlformats.org/officeDocument/2006/relationships/externalLink" Target="externalLinks/externalLink312.xml"/><Relationship Id="rId355" Type="http://schemas.openxmlformats.org/officeDocument/2006/relationships/externalLink" Target="externalLinks/externalLink333.xml"/><Relationship Id="rId376" Type="http://schemas.openxmlformats.org/officeDocument/2006/relationships/externalLink" Target="externalLinks/externalLink354.xml"/><Relationship Id="rId397" Type="http://schemas.openxmlformats.org/officeDocument/2006/relationships/externalLink" Target="externalLinks/externalLink375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58.xml"/><Relationship Id="rId215" Type="http://schemas.openxmlformats.org/officeDocument/2006/relationships/externalLink" Target="externalLinks/externalLink193.xml"/><Relationship Id="rId236" Type="http://schemas.openxmlformats.org/officeDocument/2006/relationships/externalLink" Target="externalLinks/externalLink214.xml"/><Relationship Id="rId257" Type="http://schemas.openxmlformats.org/officeDocument/2006/relationships/externalLink" Target="externalLinks/externalLink235.xml"/><Relationship Id="rId278" Type="http://schemas.openxmlformats.org/officeDocument/2006/relationships/externalLink" Target="externalLinks/externalLink256.xml"/><Relationship Id="rId401" Type="http://schemas.openxmlformats.org/officeDocument/2006/relationships/externalLink" Target="externalLinks/externalLink379.xml"/><Relationship Id="rId422" Type="http://schemas.openxmlformats.org/officeDocument/2006/relationships/externalLink" Target="externalLinks/externalLink400.xml"/><Relationship Id="rId303" Type="http://schemas.openxmlformats.org/officeDocument/2006/relationships/externalLink" Target="externalLinks/externalLink281.xml"/><Relationship Id="rId42" Type="http://schemas.openxmlformats.org/officeDocument/2006/relationships/externalLink" Target="externalLinks/externalLink20.xml"/><Relationship Id="rId84" Type="http://schemas.openxmlformats.org/officeDocument/2006/relationships/externalLink" Target="externalLinks/externalLink62.xml"/><Relationship Id="rId138" Type="http://schemas.openxmlformats.org/officeDocument/2006/relationships/externalLink" Target="externalLinks/externalLink116.xml"/><Relationship Id="rId345" Type="http://schemas.openxmlformats.org/officeDocument/2006/relationships/externalLink" Target="externalLinks/externalLink323.xml"/><Relationship Id="rId387" Type="http://schemas.openxmlformats.org/officeDocument/2006/relationships/externalLink" Target="externalLinks/externalLink365.xml"/><Relationship Id="rId191" Type="http://schemas.openxmlformats.org/officeDocument/2006/relationships/externalLink" Target="externalLinks/externalLink169.xml"/><Relationship Id="rId205" Type="http://schemas.openxmlformats.org/officeDocument/2006/relationships/externalLink" Target="externalLinks/externalLink183.xml"/><Relationship Id="rId247" Type="http://schemas.openxmlformats.org/officeDocument/2006/relationships/externalLink" Target="externalLinks/externalLink225.xml"/><Relationship Id="rId412" Type="http://schemas.openxmlformats.org/officeDocument/2006/relationships/externalLink" Target="externalLinks/externalLink390.xml"/><Relationship Id="rId107" Type="http://schemas.openxmlformats.org/officeDocument/2006/relationships/externalLink" Target="externalLinks/externalLink85.xml"/><Relationship Id="rId289" Type="http://schemas.openxmlformats.org/officeDocument/2006/relationships/externalLink" Target="externalLinks/externalLink267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31.xml"/><Relationship Id="rId149" Type="http://schemas.openxmlformats.org/officeDocument/2006/relationships/externalLink" Target="externalLinks/externalLink127.xml"/><Relationship Id="rId314" Type="http://schemas.openxmlformats.org/officeDocument/2006/relationships/externalLink" Target="externalLinks/externalLink292.xml"/><Relationship Id="rId356" Type="http://schemas.openxmlformats.org/officeDocument/2006/relationships/externalLink" Target="externalLinks/externalLink334.xml"/><Relationship Id="rId398" Type="http://schemas.openxmlformats.org/officeDocument/2006/relationships/externalLink" Target="externalLinks/externalLink376.xml"/><Relationship Id="rId95" Type="http://schemas.openxmlformats.org/officeDocument/2006/relationships/externalLink" Target="externalLinks/externalLink73.xml"/><Relationship Id="rId160" Type="http://schemas.openxmlformats.org/officeDocument/2006/relationships/externalLink" Target="externalLinks/externalLink138.xml"/><Relationship Id="rId216" Type="http://schemas.openxmlformats.org/officeDocument/2006/relationships/externalLink" Target="externalLinks/externalLink194.xml"/><Relationship Id="rId423" Type="http://schemas.openxmlformats.org/officeDocument/2006/relationships/externalLink" Target="externalLinks/externalLink401.xml"/><Relationship Id="rId258" Type="http://schemas.openxmlformats.org/officeDocument/2006/relationships/externalLink" Target="externalLinks/externalLink236.xml"/><Relationship Id="rId22" Type="http://schemas.openxmlformats.org/officeDocument/2006/relationships/worksheet" Target="worksheets/sheet22.xml"/><Relationship Id="rId64" Type="http://schemas.openxmlformats.org/officeDocument/2006/relationships/externalLink" Target="externalLinks/externalLink42.xml"/><Relationship Id="rId118" Type="http://schemas.openxmlformats.org/officeDocument/2006/relationships/externalLink" Target="externalLinks/externalLink96.xml"/><Relationship Id="rId325" Type="http://schemas.openxmlformats.org/officeDocument/2006/relationships/externalLink" Target="externalLinks/externalLink303.xml"/><Relationship Id="rId367" Type="http://schemas.openxmlformats.org/officeDocument/2006/relationships/externalLink" Target="externalLinks/externalLink345.xml"/><Relationship Id="rId171" Type="http://schemas.openxmlformats.org/officeDocument/2006/relationships/externalLink" Target="externalLinks/externalLink149.xml"/><Relationship Id="rId227" Type="http://schemas.openxmlformats.org/officeDocument/2006/relationships/externalLink" Target="externalLinks/externalLink205.xml"/><Relationship Id="rId269" Type="http://schemas.openxmlformats.org/officeDocument/2006/relationships/externalLink" Target="externalLinks/externalLink247.xml"/><Relationship Id="rId33" Type="http://schemas.openxmlformats.org/officeDocument/2006/relationships/externalLink" Target="externalLinks/externalLink11.xml"/><Relationship Id="rId129" Type="http://schemas.openxmlformats.org/officeDocument/2006/relationships/externalLink" Target="externalLinks/externalLink107.xml"/><Relationship Id="rId280" Type="http://schemas.openxmlformats.org/officeDocument/2006/relationships/externalLink" Target="externalLinks/externalLink258.xml"/><Relationship Id="rId336" Type="http://schemas.openxmlformats.org/officeDocument/2006/relationships/externalLink" Target="externalLinks/externalLink314.xml"/><Relationship Id="rId75" Type="http://schemas.openxmlformats.org/officeDocument/2006/relationships/externalLink" Target="externalLinks/externalLink53.xml"/><Relationship Id="rId140" Type="http://schemas.openxmlformats.org/officeDocument/2006/relationships/externalLink" Target="externalLinks/externalLink118.xml"/><Relationship Id="rId182" Type="http://schemas.openxmlformats.org/officeDocument/2006/relationships/externalLink" Target="externalLinks/externalLink160.xml"/><Relationship Id="rId378" Type="http://schemas.openxmlformats.org/officeDocument/2006/relationships/externalLink" Target="externalLinks/externalLink356.xml"/><Relationship Id="rId403" Type="http://schemas.openxmlformats.org/officeDocument/2006/relationships/externalLink" Target="externalLinks/externalLink381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16.xml"/><Relationship Id="rId291" Type="http://schemas.openxmlformats.org/officeDocument/2006/relationships/externalLink" Target="externalLinks/externalLink269.xml"/><Relationship Id="rId305" Type="http://schemas.openxmlformats.org/officeDocument/2006/relationships/externalLink" Target="externalLinks/externalLink283.xml"/><Relationship Id="rId347" Type="http://schemas.openxmlformats.org/officeDocument/2006/relationships/externalLink" Target="externalLinks/externalLink325.xml"/><Relationship Id="rId44" Type="http://schemas.openxmlformats.org/officeDocument/2006/relationships/externalLink" Target="externalLinks/externalLink22.xml"/><Relationship Id="rId86" Type="http://schemas.openxmlformats.org/officeDocument/2006/relationships/externalLink" Target="externalLinks/externalLink64.xml"/><Relationship Id="rId151" Type="http://schemas.openxmlformats.org/officeDocument/2006/relationships/externalLink" Target="externalLinks/externalLink129.xml"/><Relationship Id="rId389" Type="http://schemas.openxmlformats.org/officeDocument/2006/relationships/externalLink" Target="externalLinks/externalLink367.xml"/><Relationship Id="rId193" Type="http://schemas.openxmlformats.org/officeDocument/2006/relationships/externalLink" Target="externalLinks/externalLink171.xml"/><Relationship Id="rId207" Type="http://schemas.openxmlformats.org/officeDocument/2006/relationships/externalLink" Target="externalLinks/externalLink185.xml"/><Relationship Id="rId249" Type="http://schemas.openxmlformats.org/officeDocument/2006/relationships/externalLink" Target="externalLinks/externalLink227.xml"/><Relationship Id="rId414" Type="http://schemas.openxmlformats.org/officeDocument/2006/relationships/externalLink" Target="externalLinks/externalLink392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87.xml"/><Relationship Id="rId260" Type="http://schemas.openxmlformats.org/officeDocument/2006/relationships/externalLink" Target="externalLinks/externalLink238.xml"/><Relationship Id="rId316" Type="http://schemas.openxmlformats.org/officeDocument/2006/relationships/externalLink" Target="externalLinks/externalLink294.xml"/><Relationship Id="rId55" Type="http://schemas.openxmlformats.org/officeDocument/2006/relationships/externalLink" Target="externalLinks/externalLink33.xml"/><Relationship Id="rId97" Type="http://schemas.openxmlformats.org/officeDocument/2006/relationships/externalLink" Target="externalLinks/externalLink75.xml"/><Relationship Id="rId120" Type="http://schemas.openxmlformats.org/officeDocument/2006/relationships/externalLink" Target="externalLinks/externalLink98.xml"/><Relationship Id="rId358" Type="http://schemas.openxmlformats.org/officeDocument/2006/relationships/externalLink" Target="externalLinks/externalLink336.xml"/><Relationship Id="rId162" Type="http://schemas.openxmlformats.org/officeDocument/2006/relationships/externalLink" Target="externalLinks/externalLink140.xml"/><Relationship Id="rId218" Type="http://schemas.openxmlformats.org/officeDocument/2006/relationships/externalLink" Target="externalLinks/externalLink196.xml"/><Relationship Id="rId425" Type="http://schemas.openxmlformats.org/officeDocument/2006/relationships/externalLink" Target="externalLinks/externalLink403.xml"/><Relationship Id="rId271" Type="http://schemas.openxmlformats.org/officeDocument/2006/relationships/externalLink" Target="externalLinks/externalLink249.xml"/><Relationship Id="rId24" Type="http://schemas.openxmlformats.org/officeDocument/2006/relationships/externalLink" Target="externalLinks/externalLink2.xml"/><Relationship Id="rId66" Type="http://schemas.openxmlformats.org/officeDocument/2006/relationships/externalLink" Target="externalLinks/externalLink44.xml"/><Relationship Id="rId131" Type="http://schemas.openxmlformats.org/officeDocument/2006/relationships/externalLink" Target="externalLinks/externalLink109.xml"/><Relationship Id="rId327" Type="http://schemas.openxmlformats.org/officeDocument/2006/relationships/externalLink" Target="externalLinks/externalLink305.xml"/><Relationship Id="rId369" Type="http://schemas.openxmlformats.org/officeDocument/2006/relationships/externalLink" Target="externalLinks/externalLink347.xml"/><Relationship Id="rId173" Type="http://schemas.openxmlformats.org/officeDocument/2006/relationships/externalLink" Target="externalLinks/externalLink151.xml"/><Relationship Id="rId229" Type="http://schemas.openxmlformats.org/officeDocument/2006/relationships/externalLink" Target="externalLinks/externalLink207.xml"/><Relationship Id="rId380" Type="http://schemas.openxmlformats.org/officeDocument/2006/relationships/externalLink" Target="externalLinks/externalLink358.xml"/><Relationship Id="rId240" Type="http://schemas.openxmlformats.org/officeDocument/2006/relationships/externalLink" Target="externalLinks/externalLink218.xml"/><Relationship Id="rId35" Type="http://schemas.openxmlformats.org/officeDocument/2006/relationships/externalLink" Target="externalLinks/externalLink13.xml"/><Relationship Id="rId77" Type="http://schemas.openxmlformats.org/officeDocument/2006/relationships/externalLink" Target="externalLinks/externalLink55.xml"/><Relationship Id="rId100" Type="http://schemas.openxmlformats.org/officeDocument/2006/relationships/externalLink" Target="externalLinks/externalLink78.xml"/><Relationship Id="rId282" Type="http://schemas.openxmlformats.org/officeDocument/2006/relationships/externalLink" Target="externalLinks/externalLink260.xml"/><Relationship Id="rId338" Type="http://schemas.openxmlformats.org/officeDocument/2006/relationships/externalLink" Target="externalLinks/externalLink316.xml"/><Relationship Id="rId8" Type="http://schemas.openxmlformats.org/officeDocument/2006/relationships/worksheet" Target="worksheets/sheet8.xml"/><Relationship Id="rId142" Type="http://schemas.openxmlformats.org/officeDocument/2006/relationships/externalLink" Target="externalLinks/externalLink120.xml"/><Relationship Id="rId184" Type="http://schemas.openxmlformats.org/officeDocument/2006/relationships/externalLink" Target="externalLinks/externalLink162.xml"/><Relationship Id="rId391" Type="http://schemas.openxmlformats.org/officeDocument/2006/relationships/externalLink" Target="externalLinks/externalLink369.xml"/><Relationship Id="rId405" Type="http://schemas.openxmlformats.org/officeDocument/2006/relationships/externalLink" Target="externalLinks/externalLink383.xml"/><Relationship Id="rId251" Type="http://schemas.openxmlformats.org/officeDocument/2006/relationships/externalLink" Target="externalLinks/externalLink229.xml"/><Relationship Id="rId46" Type="http://schemas.openxmlformats.org/officeDocument/2006/relationships/externalLink" Target="externalLinks/externalLink24.xml"/><Relationship Id="rId293" Type="http://schemas.openxmlformats.org/officeDocument/2006/relationships/externalLink" Target="externalLinks/externalLink271.xml"/><Relationship Id="rId307" Type="http://schemas.openxmlformats.org/officeDocument/2006/relationships/externalLink" Target="externalLinks/externalLink285.xml"/><Relationship Id="rId349" Type="http://schemas.openxmlformats.org/officeDocument/2006/relationships/externalLink" Target="externalLinks/externalLink327.xml"/><Relationship Id="rId88" Type="http://schemas.openxmlformats.org/officeDocument/2006/relationships/externalLink" Target="externalLinks/externalLink66.xml"/><Relationship Id="rId111" Type="http://schemas.openxmlformats.org/officeDocument/2006/relationships/externalLink" Target="externalLinks/externalLink89.xml"/><Relationship Id="rId153" Type="http://schemas.openxmlformats.org/officeDocument/2006/relationships/externalLink" Target="externalLinks/externalLink131.xml"/><Relationship Id="rId195" Type="http://schemas.openxmlformats.org/officeDocument/2006/relationships/externalLink" Target="externalLinks/externalLink173.xml"/><Relationship Id="rId209" Type="http://schemas.openxmlformats.org/officeDocument/2006/relationships/externalLink" Target="externalLinks/externalLink187.xml"/><Relationship Id="rId360" Type="http://schemas.openxmlformats.org/officeDocument/2006/relationships/externalLink" Target="externalLinks/externalLink338.xml"/><Relationship Id="rId416" Type="http://schemas.openxmlformats.org/officeDocument/2006/relationships/externalLink" Target="externalLinks/externalLink394.xml"/><Relationship Id="rId220" Type="http://schemas.openxmlformats.org/officeDocument/2006/relationships/externalLink" Target="externalLinks/externalLink198.xml"/><Relationship Id="rId15" Type="http://schemas.openxmlformats.org/officeDocument/2006/relationships/worksheet" Target="worksheets/sheet15.xml"/><Relationship Id="rId57" Type="http://schemas.openxmlformats.org/officeDocument/2006/relationships/externalLink" Target="externalLinks/externalLink35.xml"/><Relationship Id="rId262" Type="http://schemas.openxmlformats.org/officeDocument/2006/relationships/externalLink" Target="externalLinks/externalLink240.xml"/><Relationship Id="rId318" Type="http://schemas.openxmlformats.org/officeDocument/2006/relationships/externalLink" Target="externalLinks/externalLink296.xml"/><Relationship Id="rId99" Type="http://schemas.openxmlformats.org/officeDocument/2006/relationships/externalLink" Target="externalLinks/externalLink77.xml"/><Relationship Id="rId122" Type="http://schemas.openxmlformats.org/officeDocument/2006/relationships/externalLink" Target="externalLinks/externalLink100.xml"/><Relationship Id="rId164" Type="http://schemas.openxmlformats.org/officeDocument/2006/relationships/externalLink" Target="externalLinks/externalLink142.xml"/><Relationship Id="rId371" Type="http://schemas.openxmlformats.org/officeDocument/2006/relationships/externalLink" Target="externalLinks/externalLink349.xml"/><Relationship Id="rId427" Type="http://schemas.openxmlformats.org/officeDocument/2006/relationships/theme" Target="theme/theme1.xml"/><Relationship Id="rId26" Type="http://schemas.openxmlformats.org/officeDocument/2006/relationships/externalLink" Target="externalLinks/externalLink4.xml"/><Relationship Id="rId231" Type="http://schemas.openxmlformats.org/officeDocument/2006/relationships/externalLink" Target="externalLinks/externalLink209.xml"/><Relationship Id="rId273" Type="http://schemas.openxmlformats.org/officeDocument/2006/relationships/externalLink" Target="externalLinks/externalLink251.xml"/><Relationship Id="rId329" Type="http://schemas.openxmlformats.org/officeDocument/2006/relationships/externalLink" Target="externalLinks/externalLink307.xml"/><Relationship Id="rId68" Type="http://schemas.openxmlformats.org/officeDocument/2006/relationships/externalLink" Target="externalLinks/externalLink46.xml"/><Relationship Id="rId133" Type="http://schemas.openxmlformats.org/officeDocument/2006/relationships/externalLink" Target="externalLinks/externalLink111.xml"/><Relationship Id="rId175" Type="http://schemas.openxmlformats.org/officeDocument/2006/relationships/externalLink" Target="externalLinks/externalLink153.xml"/><Relationship Id="rId340" Type="http://schemas.openxmlformats.org/officeDocument/2006/relationships/externalLink" Target="externalLinks/externalLink318.xml"/><Relationship Id="rId200" Type="http://schemas.openxmlformats.org/officeDocument/2006/relationships/externalLink" Target="externalLinks/externalLink178.xml"/><Relationship Id="rId382" Type="http://schemas.openxmlformats.org/officeDocument/2006/relationships/externalLink" Target="externalLinks/externalLink360.xml"/><Relationship Id="rId242" Type="http://schemas.openxmlformats.org/officeDocument/2006/relationships/externalLink" Target="externalLinks/externalLink220.xml"/><Relationship Id="rId284" Type="http://schemas.openxmlformats.org/officeDocument/2006/relationships/externalLink" Target="externalLinks/externalLink262.xml"/><Relationship Id="rId37" Type="http://schemas.openxmlformats.org/officeDocument/2006/relationships/externalLink" Target="externalLinks/externalLink15.xml"/><Relationship Id="rId79" Type="http://schemas.openxmlformats.org/officeDocument/2006/relationships/externalLink" Target="externalLinks/externalLink57.xml"/><Relationship Id="rId102" Type="http://schemas.openxmlformats.org/officeDocument/2006/relationships/externalLink" Target="externalLinks/externalLink80.xml"/><Relationship Id="rId144" Type="http://schemas.openxmlformats.org/officeDocument/2006/relationships/externalLink" Target="externalLinks/externalLink122.xml"/><Relationship Id="rId90" Type="http://schemas.openxmlformats.org/officeDocument/2006/relationships/externalLink" Target="externalLinks/externalLink68.xml"/><Relationship Id="rId186" Type="http://schemas.openxmlformats.org/officeDocument/2006/relationships/externalLink" Target="externalLinks/externalLink164.xml"/><Relationship Id="rId351" Type="http://schemas.openxmlformats.org/officeDocument/2006/relationships/externalLink" Target="externalLinks/externalLink329.xml"/><Relationship Id="rId393" Type="http://schemas.openxmlformats.org/officeDocument/2006/relationships/externalLink" Target="externalLinks/externalLink371.xml"/><Relationship Id="rId407" Type="http://schemas.openxmlformats.org/officeDocument/2006/relationships/externalLink" Target="externalLinks/externalLink385.xml"/><Relationship Id="rId211" Type="http://schemas.openxmlformats.org/officeDocument/2006/relationships/externalLink" Target="externalLinks/externalLink189.xml"/><Relationship Id="rId253" Type="http://schemas.openxmlformats.org/officeDocument/2006/relationships/externalLink" Target="externalLinks/externalLink231.xml"/><Relationship Id="rId295" Type="http://schemas.openxmlformats.org/officeDocument/2006/relationships/externalLink" Target="externalLinks/externalLink273.xml"/><Relationship Id="rId309" Type="http://schemas.openxmlformats.org/officeDocument/2006/relationships/externalLink" Target="externalLinks/externalLink287.xml"/><Relationship Id="rId48" Type="http://schemas.openxmlformats.org/officeDocument/2006/relationships/externalLink" Target="externalLinks/externalLink26.xml"/><Relationship Id="rId113" Type="http://schemas.openxmlformats.org/officeDocument/2006/relationships/externalLink" Target="externalLinks/externalLink91.xml"/><Relationship Id="rId320" Type="http://schemas.openxmlformats.org/officeDocument/2006/relationships/externalLink" Target="externalLinks/externalLink298.xml"/><Relationship Id="rId155" Type="http://schemas.openxmlformats.org/officeDocument/2006/relationships/externalLink" Target="externalLinks/externalLink133.xml"/><Relationship Id="rId197" Type="http://schemas.openxmlformats.org/officeDocument/2006/relationships/externalLink" Target="externalLinks/externalLink175.xml"/><Relationship Id="rId362" Type="http://schemas.openxmlformats.org/officeDocument/2006/relationships/externalLink" Target="externalLinks/externalLink340.xml"/><Relationship Id="rId418" Type="http://schemas.openxmlformats.org/officeDocument/2006/relationships/externalLink" Target="externalLinks/externalLink396.xml"/><Relationship Id="rId222" Type="http://schemas.openxmlformats.org/officeDocument/2006/relationships/externalLink" Target="externalLinks/externalLink200.xml"/><Relationship Id="rId264" Type="http://schemas.openxmlformats.org/officeDocument/2006/relationships/externalLink" Target="externalLinks/externalLink242.xml"/><Relationship Id="rId17" Type="http://schemas.openxmlformats.org/officeDocument/2006/relationships/worksheet" Target="worksheets/sheet17.xml"/><Relationship Id="rId59" Type="http://schemas.openxmlformats.org/officeDocument/2006/relationships/externalLink" Target="externalLinks/externalLink37.xml"/><Relationship Id="rId124" Type="http://schemas.openxmlformats.org/officeDocument/2006/relationships/externalLink" Target="externalLinks/externalLink102.xml"/><Relationship Id="rId70" Type="http://schemas.openxmlformats.org/officeDocument/2006/relationships/externalLink" Target="externalLinks/externalLink48.xml"/><Relationship Id="rId166" Type="http://schemas.openxmlformats.org/officeDocument/2006/relationships/externalLink" Target="externalLinks/externalLink144.xml"/><Relationship Id="rId331" Type="http://schemas.openxmlformats.org/officeDocument/2006/relationships/externalLink" Target="externalLinks/externalLink309.xml"/><Relationship Id="rId373" Type="http://schemas.openxmlformats.org/officeDocument/2006/relationships/externalLink" Target="externalLinks/externalLink351.xml"/><Relationship Id="rId42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6C59CF89-7F4B-47DD-A3FA-8477AD8792A4}"/>
            </a:ext>
          </a:extLst>
        </xdr:cNvPr>
        <xdr:cNvSpPr>
          <a:spLocks noChangeShapeType="1"/>
        </xdr:cNvSpPr>
      </xdr:nvSpPr>
      <xdr:spPr bwMode="auto">
        <a:xfrm>
          <a:off x="3067050" y="450850"/>
          <a:ext cx="24765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257175</xdr:colOff>
      <xdr:row>0</xdr:row>
      <xdr:rowOff>38100</xdr:rowOff>
    </xdr:from>
    <xdr:to>
      <xdr:col>12</xdr:col>
      <xdr:colOff>904875</xdr:colOff>
      <xdr:row>2</xdr:row>
      <xdr:rowOff>28575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972371B2-44C4-4065-8FC0-042BC9133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5825" y="38100"/>
          <a:ext cx="41402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7</xdr:row>
      <xdr:rowOff>47625</xdr:rowOff>
    </xdr:from>
    <xdr:to>
      <xdr:col>18</xdr:col>
      <xdr:colOff>523875</xdr:colOff>
      <xdr:row>38</xdr:row>
      <xdr:rowOff>114300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61BBABC-ADC4-4A7A-ADAF-8AE8A4648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03350" y="1800225"/>
          <a:ext cx="3863975" cy="50450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0</xdr:row>
      <xdr:rowOff>76200</xdr:rowOff>
    </xdr:from>
    <xdr:to>
      <xdr:col>18</xdr:col>
      <xdr:colOff>485775</xdr:colOff>
      <xdr:row>6</xdr:row>
      <xdr:rowOff>104775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164E3E1A-98AC-4279-B6A9-8B7D09DBA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4300" y="76200"/>
          <a:ext cx="3844925" cy="16033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57150</xdr:rowOff>
    </xdr:from>
    <xdr:to>
      <xdr:col>1</xdr:col>
      <xdr:colOff>5718175</xdr:colOff>
      <xdr:row>1</xdr:row>
      <xdr:rowOff>4229099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2C1EDF-20C8-4639-B4AE-7AFEAABA0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590550"/>
          <a:ext cx="5689600" cy="41719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626241</xdr:colOff>
      <xdr:row>41</xdr:row>
      <xdr:rowOff>164716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1CCCCDC-36F9-480C-A3C6-3DD606B5F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49041" cy="745451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27608</xdr:colOff>
      <xdr:row>0</xdr:row>
      <xdr:rowOff>0</xdr:rowOff>
    </xdr:from>
    <xdr:to>
      <xdr:col>8</xdr:col>
      <xdr:colOff>16564</xdr:colOff>
      <xdr:row>38</xdr:row>
      <xdr:rowOff>152221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CB45E74-D078-45A6-B23F-EDDF9899C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08" y="0"/>
          <a:ext cx="5289826" cy="6866656"/>
        </a:xfrm>
        <a:prstGeom prst="rect">
          <a:avLst/>
        </a:prstGeom>
      </xdr:spPr>
    </xdr:pic>
    <xdr:clientData/>
  </xdr:twoCellAnchor>
  <xdr:twoCellAnchor editAs="oneCell">
    <xdr:from>
      <xdr:col>7</xdr:col>
      <xdr:colOff>662608</xdr:colOff>
      <xdr:row>0</xdr:row>
      <xdr:rowOff>0</xdr:rowOff>
    </xdr:from>
    <xdr:to>
      <xdr:col>16</xdr:col>
      <xdr:colOff>5522</xdr:colOff>
      <xdr:row>38</xdr:row>
      <xdr:rowOff>125462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D1B7887-7635-4811-8BF6-50679A551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5408" y="0"/>
          <a:ext cx="5286514" cy="6881862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23</xdr:col>
      <xdr:colOff>646043</xdr:colOff>
      <xdr:row>38</xdr:row>
      <xdr:rowOff>149087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7EE9767-09E6-4018-961F-FF6CFCFDF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6400" y="0"/>
          <a:ext cx="5268843" cy="69054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9436;&#48393;&#51648;&#44396;99\&#49324;&#50629;&#44228;~1\SB&#51064;&#44032;~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-file\99-OFFICE\99EXCEL&#51089;&#50629;\9903&#47784;&#48716;&#47001;&#48143;&#51060;&#51473;&#47560;&#47336;&#49444;&#5282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3-lgy\c\My%20Documents\Doc\&#51109;&#48708;&#49440;&#51221;&#49436;\&#51109;&#48708;&#49440;&#51221;+&#44221;&#51228;&#4945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INDOWS\Application%20Data\Microsoft\Templates\2000&#44221;&#51452;EXPO\7&#50900;file\&#46020;&#47196;&#44277;&#49324;\&#49436;&#50872;&#49884;CCTV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I&#19968;&#33324;&#276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&#54217;&#53469;&#49884;\&#49884;&#48169;\PT-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WINDOWS\Application%20Data\Microsoft\Templates\Zforder\Trans\Secret\My%20Util\DON\S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J&#30452;&#26448;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&#19968;&#33324;&#27604;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MSOffice\99file\&#49436;&#50872;&#49884;&#49888;&#54840;-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w\local\office-file\97file\&#53664;&#51648;&#51665;&#44592;&#474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6020;\D\Sdd-pohang\%231Pcm\1&#45257;&#50672;\&#48149;&#50689;&#54840;-&#51652;&#54665;\&#48149;&#50689;&#54840;-&#51652;&#54665;\VAPOR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My%20Documents\&#50504;&#47732;&#46020;\&#45236;%20&#49436;&#47448;%20&#44032;&#48169;\&#48260;&#49828;&#49849;&#44053;&#51109;\4&#50900;&#50864;&#51452;&#51068;&#50948;&#45824;&#4403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&#48324;\&#51648;&#54616;&#52384;\&#49444;&#44228;&#44032;\&#53804;&#52272;&#44032;\&#49345;&#46020;&#45236;&#5066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1088;&#47308;\&#50756;&#47308;&#48372;&#44256;\1&#50676;&#50672;4&#52264;\218.XLS\PK95-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&#49888;&#5484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KIM\SK-SU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LEEYONG\PUSAN154\&#44305;&#50577;&#51204;&#4459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120;&#51652;\D\&#51076;&#48120;&#51652;\G&amp;G\&#54788;&#45824;&#51088;&#46041;&#52264;\&#50500;&#49328;\&#50868;&#48152;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GOD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48169;&#49436;%20&#50526;%208&#50900;4&#5106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CADATA\YANGPYUN\FINEL0\CALC\KA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6020;\D\ACAD\SAMPLE\PENTAGON.XLG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641;&#49472;&#51088;&#47308;\&#45236;&#50669;&#49436;\&#49457;&#46041;&#52488;%20&#50976;&#52824;&#50896;&#48372;&#49688;\&#51473;&#50521;&#52488;&#54633;&#49689;&#49548;&#51613;&#52629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165-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518\NEAYUK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&#46020;&#47732;\W-&#44396;&#47168;&#54616;&#49688;\&#44228;&#49328;&#49436;\5&#50900;8&#51068;%20&#51456;&#44277;\LOAD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LOTUS\9605P\BB_C-BD\OUT\Y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MSOffice\99file\&#49436;&#50872;&#49884;&#49888;&#54840;-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4840;\&#44277;&#50976;\&#50689;&#51333;&#46020;2&#45800;&#44228;\&#53457;&#49849;&#46041;\100%25&#51456;&#48708;&#50857;\EPS%20&#48516;&#51204;&#48152;%20&#48512;&#54616;&#44228;&#49328;&#49436;-(&#51204;&#44592;&#49892;%20B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kaf\&#44305;&#51452;\S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2272;&#52397;\work-form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ADATA\98FILE\3&#50900;\&#44368;&#53685;&#45824;&#52293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IC\&#45800;&#44032;&#49328;&#52636;&#494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4840;\&#44277;&#50976;\Documents%20and%20Settings\Kyung-Soo%20Park\My%20Documents\2&#45800;&#44228;%20&#44148;&#52629;&#49884;&#49444;\2&#45800;&#44228;%20&#49457;&#44284;&#54408;\&#48512;&#45824;&#44148;&#47932;\&#49892;&#49884;&#49444;&#44228;95%25\&#48512;&#45824;&#44148;&#47932;%20&#49892;&#49884;&#49444;&#44228;95%25\24A0E314001-&#51204;&#44592;&#49444;&#44228;&#44228;&#49328;&#49436;\&#52992;&#51060;&#48660;&#54728;&#50857;&#51204;&#47448;&#48143;&#51204;&#49440;&#44288;&#44508;&#44201;&#5436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SE6380\TOP1\MISS_&#49688;\ORIGINAL\&#49688;_0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Documents%20and%20Settings\Owner\My%20Documents\&#51652;&#54805;\&#44277;&#49324;&#49436;&#47448;\&#49692;&#52380;&#49884;&#52397;\2007&#45380;&#48520;&#48277;&#51452;&#51221;&#52264;\Documents%20and%20Settings\&#51312;&#44305;&#55148;\Local%20Settings\Temporary%20Internet%20Files\OLK908\NT\&#44204;&#51201;&#54268;_SV(200402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ork-form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ork-form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I&#19968;&#33324;&#2760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tdry-_-\my%20documents\My%20Documents\&#44204;&#51201;&#49436;\2000&#45380;\&#46041;&#50577;&#49884;&#49828;&#53596;%20LH3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work-for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I&#19968;&#33324;&#2760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MSOffice\99file\&#49436;&#50872;&#49884;&#49888;&#54840;-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work-for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office%20&#50577;&#49885;\I&#19968;&#33324;&#2760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99file\&#49436;&#50872;&#49884;&#49888;&#54840;-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&#45347;&#50612;&#51452;&#49464;&#50836;\&#49436;&#50872;&#49884;&#49888;&#54840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&#44221;&#52272;&#52397;\OFFICE%20&#50577;&#49885;\J&#30452;&#26448;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2001&#45380;\&#52572;&#47928;&#44592;%20&#44284;&#51109;\0002&#46020;&#44277;&#51312;&#47749;&#53457;(knk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&#44277;&#50976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KW-LL\518\NEAYUK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&#44032;&#46321;&#51648;&#44396;%202000%20&#49884;&#54665;&#52572;&#51333;\&#44032;2000&#49884;&#54665;&#44228;&#54925;&#49436;&#52572;&#51333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-form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work-form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KNK\2001&#45380;\&#52572;&#47928;&#44592;%20&#44284;&#51109;\0002&#46020;&#44277;&#51312;&#47749;&#53457;(knk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INDOWS\Application%20Data\Microsoft\Templates\MSOffice\99file\&#49436;&#50872;&#49884;CCTV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&#45347;&#50612;&#51452;&#49464;&#50836;\&#49436;&#50872;&#49884;&#49888;&#54840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WONJU-BO\&#50896;&#51452;&#48373;~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SHIN-WRD\shinsung\96-97\WONSAN\DATA\165-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office%20&#50577;&#49885;\I&#19968;&#33324;&#27604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-file\99-OFFICE\99EXCEL&#51089;&#50629;\9903&#47784;&#48716;&#47001;&#48143;&#51060;&#51473;&#47560;&#47336;&#49444;&#5282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data\2000&#44221;&#51452;EXPO\7&#50900;file\&#46020;&#47196;&#44277;&#49324;\&#49436;&#50872;&#49884;CCTV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0002&#46020;&#44277;&#51312;&#47749;&#53457;(knk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51089;&#50629;\DWG\ILOT-MI\YUNCH\PLOT\SD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2000&#44221;&#51452;EXPO\7&#50900;file\&#46020;&#47196;&#44277;&#49324;\&#49436;&#50872;&#49884;CCTV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&#50896;&#44032;&#44228;&#49328;\0002&#46020;&#44277;&#51312;&#47749;&#53457;(knk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2000&#44221;&#51452;EXPO\7&#50900;file\&#46020;&#47196;&#44277;&#49324;\&#49436;&#50872;&#49884;CCTV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OFFICE%20&#50577;&#49885;\I&#19968;&#33324;&#27604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2001&#45380;\&#52572;&#47928;&#44592;%20&#44284;&#51109;\work-form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5347;&#50612;&#51452;&#49464;&#50836;\work-form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INDOWS\Application%20Data\Microsoft\Templates\MSOffice\99file\&#49436;&#50872;&#49884;CCTV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&#45347;&#50612;&#51452;&#49464;&#50836;\&#49436;&#50872;&#49884;&#49888;&#54840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0002&#46020;&#44277;&#51312;&#47749;&#53457;(knk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%20&#50577;&#49885;\I&#19968;&#33324;&#27604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INDOWS\Application%20Data\Microsoft\Templates\MSOffice\99file\&#49436;&#50872;&#49884;&#49888;&#54840;-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Documents%20and%20Settings\start\Local%20Settings\Temp\&#44048;&#50864;&#54924;(&#45208;&#45432;).zip&#50640;%20&#45824;&#54620;%20&#51076;&#49884;%20&#46356;&#47113;&#53552;&#47532;%201\2002file\&#49569;&#51204;&#49440;&#48372;&#54840;&#48152;(&#50976;&#54840;,&#49440;&#46020;)\office-file\99file\&#44221;&#52272;&#52397;\work-form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MSOffice\99file\&#49436;&#50872;&#49884;&#49888;&#54840;-2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&#51076;&#49884;&#54028;&#51068;\KNK\file\&#49436;&#50872;&#49884;&#49888;&#54840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J&#30452;&#26448;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office%20&#50577;&#49885;\I&#19968;&#33324;&#2760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work-form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0885;&#48120;&#46356;&#50612;3\&#47196;&#52972;%20&#46356;&#49828;&#53356;%20(d)\&#51088;&#47308;&#48155;&#51008;&#44163;\2003&#45380;\&#54844;&#48520;&#47928;&#54617;&#47560;&#51012;(&#51204;&#44592;&#53685;&#49888;&#48512;&#48516;)\&#53685;&#49888;\&#53685;&#49888;&#44288;&#44553;&#51088;&#51116;\&#48169;&#49569;,CCTV&#44288;&#44553;\&#51221;&#51021;&#45432;&#51064;&#48373;&#51648;\&#48320;&#44221;\&#51204;&#44592;&#45236;&#5066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896;&#44032;&#44228;&#49328;\&#48372;&#46972;&#47588;&#48337;&#50896;\work-form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office%20&#50577;&#49885;\I&#19968;&#33324;&#2760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PROJECT\98s\5&#50900;&#52572;&#51333;&#48516;\FIRE\LOTUS\9605P\BB_C-BD\OUT\YE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MSOffice\99file\&#49436;&#50872;&#49884;CCTV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4620;&#44397;&#46020;&#47196;&#44277;&#49324;(&#44048;&#50676;&#50857;&#51648;)\0002&#46020;&#44277;&#51312;&#47749;&#53457;(knk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5347;&#50612;&#51452;&#49464;&#50836;\OFFICE%20&#50577;&#49885;\I&#19968;&#33324;&#27604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&#45347;&#50612;&#51452;&#49464;&#50836;\&#49436;&#50872;&#49884;&#49888;&#54840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file\0002&#46020;&#44277;&#51312;&#47749;&#53457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5347;&#50612;&#51452;&#49464;&#50836;\OFFICE%20&#50577;&#49885;\J&#30452;&#26448;4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54840;\C\&#45453;&#50629;&#44592;&#48152;&#44277;&#49324;\&#51109;&#51340;(&#50896;&#48376;)\&#51068;&#50948;&#45824;&#44032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ryu\RYU1\SINGLE\EMAIL\temp\02\980226%20&#54056;&#49496;MESA&#48716;&#46377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file\&#49436;&#50872;&#49884;&#49888;&#54840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WINDOWS\Application%20Data\Microsoft\Templates\2000&#44221;&#51452;EXPO\7&#50900;file\&#46020;&#47196;&#44277;&#49324;\&#49436;&#50872;&#49884;CCTV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0002&#46020;&#44277;&#51312;&#47749;&#53457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SGH\NAMGWANG\REP-NG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KNK\2001&#45380;\&#52572;&#47928;&#44592;%20&#44284;&#51109;\work-form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%20&#50577;&#49885;\J&#30452;&#26448;4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&#51076;&#49884;&#54028;&#51068;\KNK\&#50896;&#44032;&#44228;&#49328;\0002&#46020;&#44277;&#51312;&#47749;&#53457;(knk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J&#30452;&#26448;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PROJECT\ELLWORD\01sang\&#51204;&#53685;&#54617;&#44368;\PROJECT\ELLWORD\98HABAN\KW-LL\518\NEAYUK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0YEONGI\REPT-NG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LOTUS\9605P\BB_C-BD\OUT\YE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-2\020902\04-&#48169;&#51060;&#46041;&#50724;&#54588;&#49828;&#53588;(020909)\&#44228;&#49328;&#49436;(0909)\&#51204;&#44592;&#44228;&#49328;&#49436;-1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sic.co.kr:3000/My%20Documents/&#47749;&#51648;&#51204;&#47928;&#45824;/&#52572;&#51333;&#44204;&#51201;&#49436;/&#52572;&#51333;&#44204;&#51201;&#49436;2/&#44368;&#50977;&#51221;&#48372;&#54868;_&#47749;&#51648;&#51204;&#47928;&#45824;T3_SAN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49457;130323\&#51109;&#48708;&#54016;&#44277;&#53685;\&#51109;&#48708;&#54016;&#44277;&#53685;\&#54637;&#49324;&#45800;%20&#51228;&#52636;&#51088;&#47308;\&#50504;&#51221;&#49692;\AJS\SE\Secl-lsa\MASTER-A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824;&#50864;\&#44277;&#50976;\CCBD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J&#30452;&#26448;4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3\C\LKH\EX-DATE\PROJECT\251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OFFICE%20&#50577;&#49885;\J&#30452;&#26448;4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fice%20&#50577;&#49885;\I&#19968;&#33324;&#27604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J\&#44032;&#51256;&#44032;&#49464;&#50836;\office%20&#50577;&#49885;\I&#19968;&#33324;&#27604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file\&#49436;&#50872;&#49884;CCTV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xls\DACOM\&#50696;&#49328;&#45236;&#50669;&#49436;(&#50504;)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WINDOWS\Application%20Data\Microsoft\Templates\2000&#44221;&#51452;EXPO\7&#50900;file\&#46020;&#47196;&#44277;&#49324;\&#49436;&#50872;&#49884;CCTV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work-form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8120;\&#51089;&#50629;\DWG\ILOT-MI\SUNGNAM\TAL\SUNGNAM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I&#19968;&#33324;&#27604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DRAW\224\00-DRAW\188\KWANGJOO\BACK-UP\188-TOT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Documents%20and%20Settings\Owner\My%20Documents\&#51652;&#54805;\&#44277;&#49324;&#49436;&#47448;\&#49692;&#52380;&#49884;&#52397;\2007&#45380;&#48520;&#48277;&#51452;&#51221;&#52264;\My%20Documents\&#50689;&#44305;&#50672;&#50516;&#49345;&#49688;&#46020;\&#46041;&#47141;&#51228;&#50612;&#49688;&#47049;&#49328;&#52636;&#49436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work-form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5347;&#50612;&#51452;&#49464;&#50836;\work-form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%20&#50577;&#49885;\I&#19968;&#33324;&#27604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%20&#50577;&#49885;\I&#19968;&#33324;&#27604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99file\&#49436;&#50872;&#49884;&#49888;&#54840;-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office%20&#50577;&#49885;\I&#19968;&#33324;&#27604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DACOM\&#50689;&#50900;\SK,Seong\DACOM\&#48513;&#49688;&#50896;&#48373;&#44396;\WINDOWS\&#48148;&#53461;%20&#54868;&#47732;\GNG\9&#44277;&#44396;\&#50868;&#48152;9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840;\Local%20(C)\My%20Documents\&#44277;&#49324;&#45236;&#50669;\&#49688;&#50896;(&#52380;&#52380;&#51216;)\&#51648;&#51109;&#47932;&#44277;&#49324;\&#44368;&#53685;&#49888;&#54840;&#46321;&#51060;&#49444;&#44277;&#49324;\2001&#45800;&#44032;&#44228;&#50557;(&#44148;&#49444;&#44277;&#49324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Owner\&#48148;&#53461;%20&#54868;&#47732;\&#49888;&#51652;&#44592;&#50629;(&#51204;&#51452;)\&#49888;&#51652;&#44592;&#50629;(&#51204;&#51452;&#54840;&#48152;&#48288;&#47476;&#46356;&#50880;)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1060;&#49324;\C\My%20Documents\&#49569;&#51204;&#49440;&#48372;&#54840;&#48152;(&#50976;&#54840;,&#49440;&#46020;)\office-file\99file\&#44221;&#52272;&#52397;\work-form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45236;&#47532;&#51648;&#44396;\&#45236;&#47532;&#51648;&#44396;&#48372;&#44256;&#49436;\&#45236;&#47532;&#51648;&#44396;&#48372;&#44256;&#49436;&#51652;&#51676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4805;\MY%20DOCUMENTS\&#47928;&#49436;\&#44288;&#44277;&#49324;\&#44277;&#44592;&#49328;&#51221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Local%20Settings\Temp\_AZTMP24_\&#50668;&#44061;-&#49884;&#49444;&#54869;&#52649;-&#44277;&#49324;&#48708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7749;&#49689;\C\&#44592;&#51316;&#51088;&#47308;\&#44608;&#50689;&#54872;2001\&#50948;&#49373;&#52572;&#51333;&#45236;&#50669;1\&#51204;&#44592;&#44228;&#51109;\&#44221;&#51068;\&#44257;&#49457;&#44368;&#50977;&#52397;\&#48337;&#51216;&#50669;&#49324;\&#53685;&#49888;&#48337;~3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b\d\LKH\EX-DATE\PROJECT\165-1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3580;&#53356;&#45432;&#54028;&#53356;\&#49892;&#51221;&#48372;&#44256;\&#54028;&#51068;&#51221;&#49328;%20-%20&#50504;&#45824;&#47532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My%20Documents\&#50504;&#47732;&#46020;\&#51204;&#47928;&#44148;&#49444;&#44277;&#47924;\&#45800;&#44592;&#44277;&#49324;&#45236;&#50669;&#51089;&#49457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6020;\D\My%20Documents\&#54364;&#47732;&#55136;&#53456;&#49345;&#51109;&#52824;&#49444;&#52824;&#44277;&#49324;\&#49437;&#46020;&#44053;&#54032;\DATA\JUCK-SAN\KCCPP\MMM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2001&#45380;%20&#50672;&#48512;\drawing\&#54840;&#45224;&#49440;&#49569;&#51221;&#47532;&#47785;&#54252;&#44036;\&#51204;&#47141;&#49444;&#48708;\&#54840;&#45224;&#49440;&#49444;&#44228;&#50696;&#49328;&#54616;&#51312;&#49436;\&#45236;&#50669;&#49436;&#52509;&#44292;(1&#45800;&#44228;1&#44277;&#44396;)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49688;&#54788;&#51089;&#50629;\2001&#45380;\6&#50900;FILE\&#50529;&#49472;\0106&#53664;&#50577;&#44060;&#47049;&#51228;(&#48177;&#44305;)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5347;&#50612;&#51452;&#49464;&#50836;\OFFICE%20&#50577;&#49885;\I&#19968;&#33324;&#27604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9436;&#50872;&#49884;&#49888;&#54840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KNK\2002&#45380;5&#50900;14&#51068;&#48512;&#53552;\&#50896;&#44032;&#44228;&#49328;\&#49345;&#51452;&#49884;(&#44032;&#50517;&#51109;&#51669;&#49688;&#49444;&#48708;)\work-form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office%20&#50577;&#49885;\I&#19968;&#33324;&#27604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7560;&#54252;&#44221;&#52272;&#49436;\&#48372;&#46972;&#47588;&#48337;&#50896;\work-form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work-form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KNK\2001&#45380;\&#52572;&#47928;&#44592;%20&#44284;&#51109;\work-form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SOFFICE\data\office%20&#50577;&#49885;\I&#19968;&#33324;&#27604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work-form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Documents%20and%20Settings\Owner\My%20Documents\&#51652;&#54805;\&#44277;&#49324;&#49436;&#47448;\&#49692;&#52380;&#49884;&#52397;\2007&#45380;&#48520;&#48277;&#51452;&#51221;&#52264;\2003-dwg\pyn\&#52380;&#50504;&#49884;%20&#51116;&#45212;&#51116;&#54644;\&#51088;&#51116;&#45236;&#50669;&#49436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DATA\98FILE\3&#50900;\&#44368;&#53685;&#45824;&#52293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3-lgy\c\My%20Documents\Doc\&#44221;&#51228;&#49457;&#44160;&#53664;&#49436;\LAPUTA\&#47749;&#51648;&#54617;&#50896;&#48716;&#46377;\&#47749;&#51648;&#54617;&#50896;&#51109;&#48708;&#49440;&#51221;0714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0864;\&#54840;&#45224;&#49440;\&#52384;&#46020;&#52397;\&#52384;&#46020;&#52397;&#45236;&#50669;\&#47924;&#50504;&#45236;&#50669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&#51089;&#50629;&#48169;\&#44396;&#46164;27&#54840;&#51452;\28&#54840;&#49888;&#49444;\&#45236;&#50669;&#49436;\&#44396;&#46164;&#49569;&#51204;&#49440;&#47196;&#45800;&#44032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Documents%20and%20Settings\Owner\My%20Documents\&#51652;&#54805;\&#44277;&#49324;&#49436;&#47448;\&#49692;&#52380;&#49884;&#52397;\2007&#45380;&#48520;&#48277;&#51452;&#51221;&#52264;\2001&#51116;&#54644;&#53685;&#48372;\&#49884;&#44396;&#44400;&#52397;\&#48512;&#49328;\&#54644;&#50868;&#45824;&#44396;&#52397;\&#51312;&#45804;&#52397;\&#51312;&#54633;&#44204;&#51201;&#49436;(&#48512;&#49328;&#54644;&#50868;&#45824;&#44396;&#52397;)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MSOffice\99file\&#49436;&#50872;&#49884;CCTV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2000&#44221;&#51452;EXPO\7&#50900;file\&#46020;&#47196;&#44277;&#49324;\&#49436;&#50872;&#49884;CCTV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SOFFICE\data\2000&#44221;&#51452;EXPO\7&#50900;file\&#46020;&#47196;&#44277;&#49324;\&#49436;&#50872;&#49884;CCTV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MSOffice\99file\&#49436;&#50872;&#49884;CCTV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work-form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WINDOWS\Application%20Data\Microsoft\Templates\2000&#44221;&#51452;EXPO\7&#50900;file\&#46020;&#47196;&#44277;&#49324;\&#49436;&#50872;&#49884;CCTV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KNK\2001&#45380;\&#52572;&#47928;&#44592;%20&#44284;&#51109;\0002&#46020;&#44277;&#51312;&#47749;&#53457;(knk)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5347;&#50612;&#51452;&#49464;&#50836;\MSOffice\99file\&#49436;&#50872;&#49884;&#49888;&#54840;-2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9688;&#54788;&#51089;&#50629;\2003&#45380;\06&#50900;\01&#49436;&#50872;&#51648;&#48169;&#44221;&#52272;&#52397;-&#44608;&#54252;&#51648;&#44396;&#52840;&#49345;&#44277;&#49324;\&#51116;&#54693;&#44400;&#51064;&#54924;-&#50629;&#52404;&#51088;&#47308;\&#48372;&#54984;&#48337;&#50896;(&#44221;&#47049;)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9688;&#54788;&#51089;&#50629;\2003&#45380;\06&#50900;\01&#49436;&#50872;&#51648;&#48169;&#44221;&#52272;&#52397;-&#44608;&#54252;&#51648;&#44396;&#52840;&#49345;&#44277;&#49324;\&#51116;&#54693;&#44400;&#51064;&#54924;-&#50629;&#52404;&#51088;&#47308;\&#44053;&#50724;&#45824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6041;&#47141;&#48152;&#45236;&#50669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53552;&#45328;\&#48277;&#44592;(&#50577;&#49328;&#46041;&#47732;)\&#50629;&#52404;&#51088;&#47308;\&#51088;&#46041;&#51228;&#50612;\&#45236;&#50669;&#49436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148;&#52629;1&#54924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8;\&#47196;&#52972;%20&#46356;&#49828;&#53356;%20(d)\&#49888;&#49464;&#44228;&#44148;&#49444;\&#51453;&#51204;&#48177;&#54868;&#51216;\&#44204;&#51201;&#51089;&#49457;&#50857;\&#48376;&#51216;\&#44204;&#51201;&#49436;\&#49688;&#51648;&#51060;&#47560;&#53944;&#50696;&#49328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7924;&#50689;\D\Program%20Files\AutoCAD%20R14\&#50896;&#44032;\&#50896;&#44032;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&#47564;&#46160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57;&#49885;\BACKUP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6020;\D\PROJECT\2&#54980;&#54032;&#44032;&#49549;&#45257;&#44033;\WORD\&#49444;&#44228;&#45236;&#50669;&#49436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&#47564;&#46160;\&#47215;&#45936;&#49660;&#54609;(&#54252;&#54637;&#51216;)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lim\d\HLOTUS\9801J\OUT\YES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44608;&#49345;&#49453;\&#51077;&#52272;&#45236;&#50669;\&#45224;&#50501;&#49888;&#46020;&#49884;\&#50725;&#50516;\&#50725;&#50516;&#53804;&#52272;\&#50504;&#46041;,&#49328;&#50808;\20020930160115_&#50504;&#46041;~&#49436;&#54980;(2002.9.30)\&#51204;&#44592;&#44277;&#44277;&#45236;&#50669;&#49436;\BOX&#45236;&#50669;&#49436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data\office%20&#50577;&#49885;\I&#19968;&#33324;&#27604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&#45347;&#50612;&#51452;&#49464;&#50836;\&#49436;&#50872;&#49884;&#49888;&#54840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8372;&#46972;&#47588;&#48337;&#50896;\office%20&#50577;&#49885;\I&#19968;&#33324;&#27604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WINDOWS\Application%20Data\Microsoft\Templates\MSOffice\99file\&#49436;&#50872;&#49884;&#49888;&#54840;-2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&#51076;&#49884;&#54028;&#51068;\KNK\file\&#49436;&#50872;&#49884;&#49888;&#54840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work-form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WINDOWS\Application%20Data\Microsoft\Templates\office%20&#50577;&#49885;\I&#19968;&#33324;&#27604;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-file\99file\&#44221;&#52272;&#52397;\OFFICE%20&#50577;&#49885;\J&#30452;&#26448;4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My%20Documents\2001&#45380;&#46020;\&#51088;&#46041;&#51228;&#50612;\&#47560;&#51648;&#47561;\DOWN\&#49328;&#52636;(1)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ye-p3\&#46020;&#50896;&#49453;%20&#51089;&#50629;&#51652;&#54665;&#48169;(2005&#45380;)\&#47448;&#51064;&#49689;-2003-3\My%20Documents\2001&#45380;&#46020;\&#51228;&#51312;2001\E01009%20&#44221;&#45824;&#52824;&#45824;&#49444;&#48708;&#51088;&#46041;&#51228;&#50612;&#49884;&#49828;&#53596;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MSOffice\99file\&#49436;&#50872;&#49884;&#49888;&#54840;-2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48512;&#52285;2\&#44552;&#44053;&#44148;&#52629;\&#51204;&#44592;&#45236;&#50669;&#49436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4620;&#51204;&#44277;&#49324;&#48708;\LEEYONG\PUSAN154\&#44305;&#50577;&#51204;&#44592;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7;&#49849;&#45824;\%23%23project\%23%23PROJECT\2004\&#49436;&#50872;&#50864;&#50976;\&#49892;&#49884;&#49444;&#44228;\&#44592;&#44228;\HWP\&#45236;&#50669;\3\&#49436;&#50872;&#50976;&#50864;&#45236;&#50669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work-form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OFFICE%20&#50577;&#49885;\J&#30452;&#26448;4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5347;&#50612;&#51452;&#49464;&#50836;\MSOffice\99file\&#49436;&#50872;&#49884;CCTV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54260;&#45908;\&#50872;&#49328;\&#50872;&#49328;B\&#54840;&#53588;&#48177;&#54868;&#51216;&#50689;&#54868;&#44288;&#54624;&#51064;&#51216;\ADATA\98FILE\3&#50900;\&#44368;&#53685;&#45824;&#52293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NOTOUCH\&#49884;&#48169;&#49436;\&#47560;&#44536;&#45367;&#51216;\&#48512;&#54217;&#51216;\&#44228;&#50557;&#45236;&#50669;&#49436;\My%20Documents\&#48177;&#54868;&#51216;&#44305;&#51452;&#51216;\&#46321;&#44592;&#44396;&#45236;&#50669;&#49436;(HOTEL)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7196;\&#49352;%20&#54260;&#45908;\&#51452;&#44277;-&#54620;&#50577;2000(&#49688;&#51221;2)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47805;&#53444;\&#47805;&#53444;&#45236;&#50669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7560;&#54252;&#44221;&#52272;&#49436;\&#48372;&#46972;&#47588;&#48337;&#50896;\OFFICE%20&#50577;&#49885;\J&#30452;&#26448;4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2003&#45380;&#54364;&#51648;&#50577;&#49885;\&#48372;&#46972;&#47588;&#48337;&#50896;\&#51076;&#49884;&#54028;&#51068;\KNK\2001&#45380;\&#52572;&#47928;&#44592;%20&#44284;&#51109;\MSOffice\99file\&#49436;&#50872;&#49884;&#49888;&#54840;-2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0002&#46020;&#44277;&#51312;&#47749;&#53457;(knk)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Documents%20and%20Settings\Owner\My%20Documents\&#51652;&#54805;\&#44277;&#49324;&#49436;&#47448;\&#49692;&#52380;&#49884;&#52397;\2007&#45380;&#48520;&#48277;&#51452;&#51221;&#52264;\My%20Documents\KCS-98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8;&#44396;\ROES\Aproject\Changwon-Silsi\docu\GUJI-DG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324;&#53685;&#51228;&#49892;\&#50980;&#49457;&#54840;\&#44053;&#51473;&#50948;\&#45236;&#50669;&#49436;\&#49444;&#48708;&#45800;&#44032;&#54364;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04\c\My%20Documents\&#52380;&#48393;\&#52264;&#49440;&#46020;&#49353;\&#50689;&#53685;&#52264;&#49440;&#46020;&#49353;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285;\&#44277;&#50976;\My%20Documents\&#45236;&#47928;&#49436;\&#44148;&#49444;&#48376;&#48512;\11&#50900;&#44592;&#49457;&#54869;&#51221;\My%20Documents\&#50872;&#49328;\&#50872;&#49328;B\&#44592;&#49457;\0003&#50900;\&#44368;&#53685;&#54217;&#44032;&#51456;&#44277;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&#44608;&#52384;&#54840;\Desktop\&#50857;&#54840;&#52488;&#44553;&#49885;&#49892;&#48372;&#49688;&#50808;6&#44148;\06.%20&#49436;&#49328;&#52488;%20&#51204;&#44592;&#49884;&#49444;&#48372;&#49688;\E-101.%20&#49436;&#49328;&#52488;%20&#51204;&#44592;&#49884;&#49444;&#48372;&#49688;%20&#51204;&#44592;&#45236;&#50669;0510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45;&#50868;\C\data\&#45208;&#51452;&#50669;&#50808;\1&#45432;&#50504;&#45236;&#50669;new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gram\&#49444;&#48320;\&#44148;&#52629;&#49444;&#48320;\&#44148;&#52629;1&#54924;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9688;&#51697;\c\&#52384;&#46020;&#52397;\&#52384;&#46020;&#52397;&#45236;&#50669;\&#47924;&#50504;&#45236;&#50669;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y\&#49464;&#50868;PROJECT\PROJECT\ELLWORD\98HABAN\WONJU-BO\&#50896;&#51452;&#48373;~1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52384;&#46020;&#52397;&#45236;&#50669;\&#47924;&#50504;&#45236;&#50669;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1;&#54840;\&#44277;&#50976;\&#50689;&#51333;&#46020;2&#45800;&#44228;\&#53457;&#49849;&#46041;\100%25&#51456;&#48708;&#50857;\&#45236;&#50669;&#49436;90%25(Rev.D)&#49457;&#44284;&#47932;-&#44277;&#49324;&#51228;&#52636;&#50857;(04.07.31)\&#44148;&#52629;&#51204;&#44592;&#48516;&#50556;\&#53457;&#49849;&#46041;A%20&#49688;&#48176;&#51204;&#48152;-&#44060;&#47029;&#44277;&#49324;&#48708;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-file\97file\&#47928;&#54868;&#49849;&#44053;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2824;&#50501;\&#50641;&#49472;\&#51204;&#47141;&#45236;&#50669;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KNK\&#50896;&#44032;&#44228;&#49328;\0002&#46020;&#44277;&#51312;&#47749;&#53457;(knk).xls" TargetMode="External"/></Relationships>
</file>

<file path=xl/externalLinks/_rels/externalLink3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3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732;\&#47785;&#54252;&#50976;&#45804;&#50696;&#49696;\&#45225;&#54408;&#46020;&#47732;(20130205)\&#45236;&#50669;&#49436;\Documents%20and%20Settings\USER\My%20Documents\&#44288;&#44277;&#49436;\&#44305;&#50577;&#49884;&#52397;\&#44305;&#50577;&#49884;&#45432;&#51064;&#51204;&#47928;&#50836;&#50577;&#49884;&#49444;&#44148;&#47549;&#44277;&#49324;\&#53685;&#49888;\&#44288;&#44553;&#44277;&#49324;\CCTV\CCTV\2002file\&#49569;&#51204;&#49440;&#48372;&#54840;&#48152;(&#50976;&#54840;,&#49440;&#46020;)\OFFICE%20&#50577;&#49885;\N&#36035;&#63963;-&#32887;.xls" TargetMode="External"/></Relationships>
</file>

<file path=xl/externalLinks/_rels/externalLink3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NOENTECH\nanoentech.co.Ltd\Documents%20and%20Settings\lsh\My%20Documents\&#48155;&#51008;%20&#54028;&#51068;\My%20Documents\&#44608;&#44221;&#53469;\&#50977;&#44400;&#51228;1266&#48512;&#45824;\&#51228;&#51312;\&#53356;&#47021;&#53356;&#50808;\EXCEL\&#51312;&#44221;&#45236;.XLS" TargetMode="External"/></Relationships>
</file>

<file path=xl/externalLinks/_rels/externalLink3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&#51076;&#49884;&#54028;&#51068;\KNK\file\&#49436;&#50872;&#49884;CCTV.xls" TargetMode="External"/></Relationships>
</file>

<file path=xl/externalLinks/_rels/externalLink3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Documents%20and%20Settings\All%20Users\Documents\&#50052;&#51032;&#52980;\DATA\XLS\2005%20DATA\&#48512;&#45824;\1&#50900;26&#51068;&#44368;&#50977;&#49324;.xls" TargetMode="External"/></Relationships>
</file>

<file path=xl/externalLinks/_rels/externalLink3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&#45824;&#46041;&#44592;&#49696;&#45800;(&#51312;&#47749;&#44592;&#44396;7&#51333;)\2000&#44221;&#51452;EXPO\7&#50900;file\&#46020;&#47196;&#44277;&#49324;\&#49436;&#50872;&#49884;CCTV.xls" TargetMode="External"/></Relationships>
</file>

<file path=xl/externalLinks/_rels/externalLink3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620;&#51452;\&#49688;&#50976;&#51228;&#51068;&#44368;&#54924;\PERSONAL\EXCEL\&#44204;&#51201;&#50577;&#49885;\&#48124;&#44036;&#44277;&#49324;\&#44288;&#44277;&#49324;\&#44277;&#44592;&#49328;&#51221;.XLS" TargetMode="External"/></Relationships>
</file>

<file path=xl/externalLinks/_rels/externalLink3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WINDOWS\&#48148;&#53461;%20&#54868;&#47732;\GNG\9&#44277;&#44396;\&#50868;&#48152;9.xls" TargetMode="External"/></Relationships>
</file>

<file path=xl/externalLinks/_rels/externalLink3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&#51088;&#47308;&#48155;&#51008;&#44163;\2003&#45380;\&#54844;&#48520;&#47928;&#54617;&#47560;&#51012;(&#51204;&#44592;&#53685;&#49888;&#48512;&#48516;)\&#53685;&#49888;\&#53685;&#49888;&#44288;&#44553;&#51088;&#51116;\&#48169;&#49569;,CCTV&#44288;&#44553;\&#51221;&#51021;&#45432;&#51064;&#48373;&#51648;\&#48320;&#44221;\&#51204;&#44592;&#45236;&#50669;.xls" TargetMode="External"/></Relationships>
</file>

<file path=xl/externalLinks/_rels/externalLink3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KNK\file\&#49436;&#50872;&#49884;&#49888;&#54840;.xls" TargetMode="External"/></Relationships>
</file>

<file path=xl/externalLinks/_rels/externalLink3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3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3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3441;\e\Documents%20and%20Settings\Owner\My%20Documents\&#51652;&#54805;\&#44277;&#49324;&#49436;&#47448;\&#49692;&#52380;&#49884;&#52397;\2007&#45380;&#48520;&#48277;&#51452;&#51221;&#52264;\My%20Documents\&#49688;&#51452;%20&#51652;&#54665;\&#54665;&#51088;&#48512;\&#54665;&#51088;&#48512;(7.6).xls" TargetMode="External"/></Relationships>
</file>

<file path=xl/externalLinks/_rels/externalLink3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3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3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54616;&#49328;\&#54616;&#49328;\&#54616;&#44277;&#51221;.xls" TargetMode="External"/></Relationships>
</file>

<file path=xl/externalLinks/_rels/externalLink3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020;3\C\&#54616;&#49328;\&#54616;&#49328;\&#54616;&#44277;&#51221;.xls" TargetMode="External"/></Relationships>
</file>

<file path=xl/externalLinks/_rels/externalLink3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50724;&#49345;&#51648;&#44396;\&#50724;&#49345;&#51648;&#44396;&#48372;&#44256;&#49436;\&#50724;&#49345;&#51648;&#44396;&#48372;&#44256;&#49436;.xls" TargetMode="External"/></Relationships>
</file>

<file path=xl/externalLinks/_rels/externalLink3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3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3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1KIM\1.&#44608;&#50472;&#45348;&#51665;\WINDOWS\TEMP\1&#45824;&#44396;&#51648;&#49324;\&#44060;&#49352;&#45180;&#45824;\&#48372;&#50756;&#50836;&#44396;&#49324;&#54637;1\&#50504;&#46041;&#44284;&#54617;&#45824;&#54617;%203.xls" TargetMode="External"/></Relationships>
</file>

<file path=xl/externalLinks/_rels/externalLink3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3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CAD\WORK\RAIL\JANGHANG\EXCEL\&#47588;&#44257;&#50669;&#49324;.XLS" TargetMode="External"/></Relationships>
</file>

<file path=xl/externalLinks/_rels/externalLink3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824;&#50864;\&#44277;&#50976;\WINDOWS\&#48148;&#53461;%20&#54868;&#47732;\&#44277;&#50976;FILE\CCBD2.XLS" TargetMode="External"/></Relationships>
</file>

<file path=xl/externalLinks/_rels/externalLink3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3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52992;&#51060;&#48660;-&#50577;&#49885;,&#51204;&#49569;&#50857;.xls" TargetMode="External"/></Relationships>
</file>

<file path=xl/externalLinks/_rels/externalLink3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620;&#51452;\&#49688;&#50976;&#51228;&#51068;&#44368;&#54924;\WINDOWS\PERSONAL\etc\&#54788;&#51109;&#44288;&#47532;.xls" TargetMode="External"/></Relationships>
</file>

<file path=xl/externalLinks/_rels/externalLink3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11\&#44400;%20&#52992;&#51060;&#48660;&#48512;&#47928;%20&#51333;&#54633;\106\&#52992;&#51060;&#48660;-&#50577;&#49885;.xls" TargetMode="External"/></Relationships>
</file>

<file path=xl/externalLinks/_rels/externalLink3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nbin\2006&#45380;&#54532;&#47196;&#51229;&#53944;\&#45208;&#51032;&#50641;&#49464;&#47336;\9&#54840;&#49440;&#52509;&#44292;&#45236;&#50669;\&#51204;&#44592;&#44277;&#49324;&#45236;&#50669;\project\A04(tg1)\&#45225;&#54408;&#46020;&#49436;\DOC\&#45236;&#50669;&#49436;(&#49892;)\2000.10&#50900;\A04CA001-1.xls" TargetMode="External"/></Relationships>
</file>

<file path=xl/externalLinks/_rels/externalLink3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49324;&#48376;%20-%20&#51204;&#49569;&#54532;&#47196;&#44536;&#47016;.xls" TargetMode="External"/></Relationships>
</file>

<file path=xl/externalLinks/_rels/externalLink3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3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MOMEY\&#45824;&#52397;-1.XLS" TargetMode="External"/></Relationships>
</file>

<file path=xl/externalLinks/_rels/externalLink3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WINDOWS\Application%20Data\Microsoft\Templates\MSOffice\99file\&#49436;&#50872;&#49884;CCTV.xls" TargetMode="External"/></Relationships>
</file>

<file path=xl/externalLinks/_rels/externalLink3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4788;&#51116;%20&#51089;&#50629;&#51473;&#51077;&#45768;&#45796;\&#46020;&#44277;-&#51088;&#44592;&#53685;&#54665;&#44428;\2003&#45380;&#54364;&#51648;&#50577;&#49885;\&#48372;&#46972;&#47588;&#48337;&#50896;\WINDOWS\Application%20Data\Microsoft\Templates\2000&#44221;&#51452;EXPO\7&#50900;file\&#46020;&#47196;&#44277;&#49324;\&#49436;&#50872;&#49884;CCTV.xls" TargetMode="External"/></Relationships>
</file>

<file path=xl/externalLinks/_rels/externalLink3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285;\&#44277;&#50976;\My%20Documents\&#45824;&#44396;&#47560;&#44536;&#45367;\ADATA\98FILE\3&#50900;\&#44368;&#53685;&#45824;&#52293;.XLS" TargetMode="External"/></Relationships>
</file>

<file path=xl/externalLinks/_rels/externalLink3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NOENTECH\nanoentech.co.Ltd\Documents%20and%20Settings\lsh\My%20Documents\&#48155;&#51008;%20&#54028;&#51068;\DATA\98-WORK\&#51204;&#44592;&#50672;&#44396;&#49548;\2MW&#44553;&#51204;&#46041;&#47141;&#44396;&#46041;&#47141;IVR\EXCEL\&#51312;&#44221;&#45236;.XLS" TargetMode="External"/></Relationships>
</file>

<file path=xl/externalLinks/_rels/externalLink3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3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3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ROUP\Data\Mail\Temp\phk\&#44204;&#51201;&#44592;&#51456;\&#44277;&#49324;&#44592;&#44036;.XLS" TargetMode="External"/></Relationships>
</file>

<file path=xl/externalLinks/_rels/externalLink362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3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3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11&#45824;&#49888;(&#54861;)\&#54861;cd%231\&#54620;&#44397;&#44305;&#44592;&#49696;&#50896;&#44148;&#47549;&#44277;&#49324;\HHI\&#54868;&#54617;&#49884;&#54744;&#49468;&#53552;.xls" TargetMode="External"/></Relationships>
</file>

<file path=xl/externalLinks/_rels/externalLink3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3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IC\dlatl\&#45824;&#51204;-1.XLS" TargetMode="External"/></Relationships>
</file>

<file path=xl/externalLinks/_rels/externalLink3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GNG\&#49436;&#50872;&#44288;&#47196;\dlatl\&#45824;&#51204;-1.XLS" TargetMode="External"/></Relationships>
</file>

<file path=xl/externalLinks/_rels/externalLink3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WINDOWS\Application%20Data\Microsoft\Templates\MSOffice\99file\&#49436;&#50872;&#49884;CCTV.xls" TargetMode="External"/></Relationships>
</file>

<file path=xl/externalLinks/_rels/externalLink3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732;\&#47785;&#54252;&#50976;&#45804;&#50696;&#49696;\&#45225;&#54408;&#46020;&#47732;(20130205)\&#45236;&#50669;&#49436;\PROJECT\ELLWORD\98HABAN\518\NEAYUK.XLS" TargetMode="External"/></Relationships>
</file>

<file path=xl/externalLinks/_rels/externalLink3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&#54788;&#48169;_FILE\&#44204;&#51201;\&#55064;&#44221;&#46041;\&#55064;&#44221;&#46041;(&#49888;&#51068;).xls" TargetMode="External"/></Relationships>
</file>

<file path=xl/externalLinks/_rels/externalLink3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data\&#45208;&#51452;&#50669;&#50808;\1&#45432;&#50504;&#45236;&#50669;new.xls" TargetMode="External"/></Relationships>
</file>

<file path=xl/externalLinks/_rels/externalLink3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work-form.xls" TargetMode="External"/></Relationships>
</file>

<file path=xl/externalLinks/_rels/externalLink3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8372;&#46972;&#47588;&#48337;&#50896;\office%20&#50577;&#49885;\I&#19968;&#33324;&#27604;.xls" TargetMode="External"/></Relationships>
</file>

<file path=xl/externalLinks/_rels/externalLink3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WINDOWS\Application%20Data\Microsoft\Templates\MSOffice\99file\&#49436;&#50872;&#49884;&#49888;&#54840;-2.xls" TargetMode="External"/></Relationships>
</file>

<file path=xl/externalLinks/_rels/externalLink3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9688;&#51697;\c\My%20Documents\2001&#45380;%20&#50672;&#48512;&#50529;(3&#52264;)\22.&#51204;&#46321;&#51204;&#47141;&#52285;&#52824;(&#49444;&#44228;&#49436;).xls" TargetMode="External"/></Relationships>
</file>

<file path=xl/externalLinks/_rels/externalLink3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3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3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Documents%20and%20Settings\start\Local%20Settings\Temp\&#44048;&#50864;&#54924;(&#45208;&#45432;).zip&#50640;%20&#45824;&#54620;%20&#51076;&#49884;%20&#46356;&#47113;&#53552;&#47532;%201\2002file\&#49569;&#51204;&#49440;&#48372;&#54840;&#48152;(&#50976;&#54840;,&#49440;&#46020;)\&#51076;&#49884;&#54028;&#51068;\KNK\2001&#45380;\&#52572;&#47928;&#44592;%20&#44284;&#51109;\0002&#46020;&#44277;&#51312;&#47749;&#53457;(knk).xls" TargetMode="External"/></Relationships>
</file>

<file path=xl/externalLinks/_rels/externalLink3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KNK\file\0002&#46020;&#44277;&#51312;&#47749;&#53457;.xls" TargetMode="External"/></Relationships>
</file>

<file path=xl/externalLinks/_rels/externalLink3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&#54616;&#45208;&#47196;2&#44277;&#44396;&#51221;&#49328;\2&#44277;&#44396;&#51221;&#49328;\&#44277;&#51221;&#51116;&#47308;.XLS" TargetMode="External"/></Relationships>
</file>

<file path=xl/externalLinks/_rels/externalLink3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Y\&#44032;&#51256;&#44032;&#49492;&#50668;~\office%20&#50577;&#49885;\I&#19968;&#33324;&#27604;.xls" TargetMode="External"/></Relationships>
</file>

<file path=xl/externalLinks/_rels/externalLink3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office-file\99file\&#44221;&#52272;&#52397;\OFFICE%20&#50577;&#49885;\J&#30452;&#26448;4.xls" TargetMode="External"/></Relationships>
</file>

<file path=xl/externalLinks/_rels/externalLink3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5347;&#50612;&#51452;&#49464;&#50836;\2000&#44221;&#51452;EXPO\7&#50900;file\&#46020;&#47196;&#44277;&#49324;\&#49436;&#50872;&#49884;CCTV.xls" TargetMode="External"/></Relationships>
</file>

<file path=xl/externalLinks/_rels/externalLink3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020;3\C\DATA\&#54616;&#49328;&#48372;&#50756;\&#54616;&#49328;\&#54616;&#44277;&#51221;.xls" TargetMode="External"/></Relationships>
</file>

<file path=xl/externalLinks/_rels/externalLink3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3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3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732;\&#47785;&#54252;&#50976;&#45804;&#50696;&#49696;\&#45225;&#54408;&#46020;&#47732;(20130205)\&#45236;&#50669;&#49436;\PROJECT\ELLWORD\98HABAN\WONJU-BO\&#50896;&#51452;&#48373;~1.XLS" TargetMode="External"/></Relationships>
</file>

<file path=xl/externalLinks/_rels/externalLink3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My%20Documents\&#54644;&#49440;&#44256;&#45236;&#50669;&#49436;\&#45453;&#50629;&#44592;&#48152;&#44277;&#49324;\&#45236;&#47532;&#51648;&#44396;\&#45236;&#47532;&#51648;&#44396;&#48372;&#44256;&#49436;\2001\Dan1.xls" TargetMode="External"/></Relationships>
</file>

<file path=xl/externalLinks/_rels/externalLink3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952;&#49457;-04\&#44277;&#50976;%20&#47928;&#49436;\&#47564;&#46160;\My%20Documents\&#44148;&#52629;\&#48177;&#54868;&#51216;&#54252;&#54637;&#51216;\&#49888;-&#52572;&#51333;&#48169;&#54868;&#48169;&#48276;&#49492;&#53552;.xls" TargetMode="External"/></Relationships>
</file>

<file path=xl/externalLinks/_rels/externalLink3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&#49888;&#45909;&#50577;1&#44277;&#44396;\&#44285;&#44285;&#51060;\WINDOWS\&#48148;&#53461;%20&#54868;&#47732;\GNG\9&#44277;&#44396;\&#50868;&#48152;9.xls" TargetMode="External"/></Relationships>
</file>

<file path=xl/externalLinks/_rels/externalLink3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&#51076;&#49884;&#54028;&#51068;\KNK\2001&#45380;\&#52572;&#47928;&#44592;%20&#44284;&#51109;\MSOffice\99file\&#49436;&#50872;&#49884;&#49888;&#54840;-2.xls" TargetMode="External"/></Relationships>
</file>

<file path=xl/externalLinks/_rels/externalLink3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&#51652;&#54665;&#54532;&#47196;&#51229;&#53944;\&#44305;&#51452;&#46020;&#47196;\&#44032;&#47196;&#46321;\13&#45236;&#50669;&#49436;\&#54217;&#53469;&#49884;\&#49884;&#48169;\PT-01.XLS" TargetMode="External"/></Relationships>
</file>

<file path=xl/externalLinks/_rels/externalLink3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689;&#46041;\d\&#44397;&#54872;&#51060;&#54028;&#51068;\&#44397;&#54872;&#51060;&#51105;&#52384;\DAN97.XLS" TargetMode="External"/></Relationships>
</file>

<file path=xl/externalLinks/_rels/externalLink3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277;&#50976;%20&#44536;&#47548;\&#51076;&#49884;&#54028;&#51068;\KNK\2002&#45380;\&#50896;&#44032;&#44228;&#49328;\&#47560;&#54252;&#44221;&#52272;&#49436;\&#48372;&#46972;&#47588;&#48337;&#50896;\office%20&#50577;&#49885;\I&#19968;&#33324;&#27604;.xls" TargetMode="External"/></Relationships>
</file>

<file path=xl/externalLinks/_rels/externalLink3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9SANG\&#51109;&#49457;&#44400;\&#51109;&#49457;&#45236;&#50669;.XLS" TargetMode="External"/></Relationships>
</file>

<file path=xl/externalLinks/_rels/externalLink3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MSOffice\99file\&#49436;&#50872;&#49884;&#49888;&#54840;-2.xls" TargetMode="External"/></Relationships>
</file>

<file path=xl/externalLinks/_rels/externalLink3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689;&#50629;&#48512;\My%20Document\&#44204;&#51201;&#49436;\&#44221;&#55148;&#45824;%20&#44204;&#51201;\Work\2001&#45380;%20&#50689;&#50629;&#49444;&#44228;&#51077;&#49688;&#51088;&#47308;\&#49688;&#46020;&#44592;&#49696;&#50672;&#44396;&#49548;\&#45236;&#50669;&#49436;\&#44221;&#48512;2&#48373;&#49440;%20&#52380;&#50504;&#51076;&#49884;&#50669;&#49324;(&#44032;&#44201;&#49328;&#52636;&#45236;&#50669;&#49436;).xls" TargetMode="External"/></Relationships>
</file>

<file path=xl/externalLinks/_rels/externalLink3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04;&#47732;&#46020;\&#45236;%20&#49436;&#47448;%20&#44032;&#48169;\&#48260;&#49828;&#49849;&#44053;&#51109;\4&#50900;&#50864;&#51452;&#51068;&#50948;&#45824;&#44032;.xls" TargetMode="External"/></Relationships>
</file>

<file path=xl/externalLinks/_rels/externalLink3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I&#19968;&#33324;&#27604;.xls" TargetMode="External"/></Relationships>
</file>

<file path=xl/externalLinks/_rels/externalLink4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766\1790\1790.xls" TargetMode="External"/></Relationships>
</file>

<file path=xl/externalLinks/_rels/externalLink4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MSOffice\99file\&#49436;&#50872;&#49884;CCTV.xls" TargetMode="External"/></Relationships>
</file>

<file path=xl/externalLinks/_rels/externalLink4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4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&#51076;&#49884;&#54028;&#51068;\KNK\file\&#49436;&#50872;&#49884;CCTV.xls" TargetMode="External"/></Relationships>
</file>

<file path=xl/externalLinks/_rels/externalLink4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608;&#52384;&#54840;\20230516%20&#51204;&#44592;&#52264;&#52649;&#51204;&#49548;%20&#51204;&#44592;%20(6&#44148;)\2.&#51204;&#44592;&#46020;&#47732;\&#47924;&#50504;&#44256;&#46321;&#54617;&#44368;%20&#51204;&#44592;&#51088;&#46041;&#52264;%20&#52649;&#51204;&#44592;%20&#49444;&#48708;&#44277;&#49324;\&#47924;&#50504;&#44256;&#46321;&#54617;&#44368;%20&#51204;&#44592;&#51088;&#46041;&#52264;%20&#52649;&#51204;&#44592;%20&#49444;&#52824;&#44277;&#49324;(&#44204;&#51201;-&#49328;&#52636;)-100K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갑지(추정)"/>
      <sheetName val="IW-LIST"/>
      <sheetName val="내역서"/>
      <sheetName val="내역"/>
      <sheetName val="일위(PN)"/>
      <sheetName val="일위"/>
      <sheetName val="교통대책내역"/>
      <sheetName val="I一般比"/>
      <sheetName val="단가사정"/>
      <sheetName val="표지 (2)"/>
      <sheetName val="MACRO(전선관)"/>
      <sheetName val="천마갑지"/>
      <sheetName val="S0"/>
      <sheetName val="HVAC"/>
      <sheetName val="공종별자재"/>
      <sheetName val="401"/>
      <sheetName val="부하(성남)"/>
      <sheetName val="단위수량"/>
      <sheetName val="일위대가(계측기설치)"/>
      <sheetName val="7.경제성결과"/>
      <sheetName val="기성금내역서"/>
      <sheetName val="sw1"/>
      <sheetName val="NOMUBI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MCC제원"/>
      <sheetName val="시설일위"/>
      <sheetName val="DATA"/>
      <sheetName val="접지수량"/>
      <sheetName val="대로근거"/>
      <sheetName val="중로근거"/>
      <sheetName val="공사노임"/>
      <sheetName val="단가대비표(SYS)"/>
      <sheetName val="제조노임"/>
      <sheetName val="자료입력"/>
      <sheetName val="일위대가표"/>
      <sheetName val="2000전체분"/>
      <sheetName val="2000년1차"/>
      <sheetName val="74,539,000 (2.22)"/>
      <sheetName val="노임단가"/>
      <sheetName val="단가표"/>
      <sheetName val="여과지동"/>
      <sheetName val="기초자료"/>
      <sheetName val="FB25JN"/>
      <sheetName val="입찰결과보고"/>
      <sheetName val="내역(을)"/>
      <sheetName val="과천MAIN"/>
      <sheetName val="견적조건"/>
      <sheetName val="주경기-오배수"/>
      <sheetName val="환율"/>
      <sheetName val="노무비단가"/>
      <sheetName val="Macro(차단기)"/>
      <sheetName val="DI-ESTI"/>
      <sheetName val="DATASPEC(VT1)"/>
      <sheetName val="동해title"/>
      <sheetName val="화재 탐지 설비"/>
      <sheetName val="실행내역서 "/>
      <sheetName val="지명송금"/>
      <sheetName val="조내역"/>
      <sheetName val="수량산출"/>
      <sheetName val="총괄"/>
      <sheetName val="약품공급2"/>
      <sheetName val="중기일위대가"/>
      <sheetName val="설계산출표지"/>
      <sheetName val="인건비 "/>
      <sheetName val="물가시세"/>
      <sheetName val="불출요청"/>
      <sheetName val="LANGUAGE"/>
      <sheetName val="가설공사비"/>
      <sheetName val="제진기"/>
      <sheetName val="BID"/>
      <sheetName val="WORK"/>
      <sheetName val="날개벽수량표"/>
      <sheetName val="방송(체육관)"/>
      <sheetName val="8.PILE  (돌출)"/>
      <sheetName val="자재"/>
      <sheetName val="가로등"/>
      <sheetName val="L1"/>
      <sheetName val="미드수량"/>
      <sheetName val="정부노임단가"/>
      <sheetName val="터널조도"/>
      <sheetName val="RCSPlan"/>
      <sheetName val="수출모델별원단위"/>
      <sheetName val="데이타"/>
      <sheetName val="식재인부"/>
      <sheetName val="기초일위"/>
      <sheetName val="조명일위"/>
      <sheetName val="wall"/>
      <sheetName val="을"/>
      <sheetName val="예가표"/>
      <sheetName val="공통(20-91)"/>
      <sheetName val="산출내역서집계표"/>
      <sheetName val="A"/>
      <sheetName val="오억미만"/>
      <sheetName val="토공"/>
      <sheetName val="6PILE  (돌출)"/>
      <sheetName val="공사원가계산서"/>
      <sheetName val="토목주소"/>
      <sheetName val="수배전반 을지"/>
      <sheetName val="HV, LV, CONTROL CABLE"/>
      <sheetName val="전기공사일위대가"/>
      <sheetName val="철근단면적"/>
      <sheetName val="설계조건"/>
      <sheetName val="재료값"/>
      <sheetName val="통합"/>
      <sheetName val="목표세부명세"/>
      <sheetName val="(A)내역서"/>
      <sheetName val="DATE"/>
      <sheetName val="기둥(원형)"/>
      <sheetName val="일위대가양식"/>
      <sheetName val="1동조도"/>
      <sheetName val="부하계산서"/>
      <sheetName val="Sheet2"/>
      <sheetName val="견적을"/>
      <sheetName val="갑지"/>
      <sheetName val="인건-측정"/>
      <sheetName val="05년"/>
      <sheetName val="suk(mac)"/>
      <sheetName val="표지"/>
      <sheetName val="1.설계기준"/>
      <sheetName val="건축내역"/>
      <sheetName val="노무비"/>
      <sheetName val="설계내역"/>
      <sheetName val="DATA1"/>
      <sheetName val="제품정보"/>
      <sheetName val="방송"/>
      <sheetName val="공량산출근거서_일위대가"/>
      <sheetName val="입출재고현황 (2)"/>
      <sheetName val="ilch"/>
      <sheetName val="b_balju_cho"/>
      <sheetName val="실행내역서_"/>
      <sheetName val="공용정보"/>
      <sheetName val="설계명세서(선로)"/>
      <sheetName val="INSTR"/>
      <sheetName val="ABUT수량-A1"/>
      <sheetName val="교각(P1)수량"/>
      <sheetName val="허용전류-IEC DATA"/>
      <sheetName val="일반60"/>
      <sheetName val="98지급계획"/>
      <sheetName val="충주"/>
      <sheetName val="노단"/>
      <sheetName val="산출근거"/>
      <sheetName val="우수"/>
      <sheetName val="노임기준"/>
      <sheetName val="IW_LIST"/>
      <sheetName val="TARGET"/>
      <sheetName val=" 내역"/>
      <sheetName val="일위대가목차"/>
      <sheetName val="설변내역서"/>
      <sheetName val="FAX_갑지1"/>
      <sheetName val="견적서_갑지1"/>
      <sheetName val="2_대외공문1"/>
      <sheetName val="빌딩_안내1"/>
      <sheetName val="표지_(2)1"/>
      <sheetName val="통신내역서"/>
      <sheetName val="기초자료입력"/>
      <sheetName val="단가비교표(통신)"/>
      <sheetName val="남양시작동010313100%"/>
      <sheetName val="별표"/>
      <sheetName val="Macro1"/>
      <sheetName val="구의동공내역서"/>
      <sheetName val="주식"/>
      <sheetName val="Sheet1 (2)"/>
      <sheetName val="DT매출"/>
      <sheetName val="노임,재료비"/>
      <sheetName val="전기일위목록"/>
      <sheetName val="교각계산"/>
      <sheetName val="MEXICO-C"/>
      <sheetName val="간접비"/>
      <sheetName val="Sheet6"/>
      <sheetName val="SLAB"/>
      <sheetName val="터파기및재료"/>
      <sheetName val="INPUTDATA"/>
      <sheetName val="구조물철거타공정이월"/>
      <sheetName val="입력"/>
      <sheetName val="지급자재내역서"/>
      <sheetName val="설계예산내역서"/>
      <sheetName val="일 위 대 가 표"/>
      <sheetName val="단가조사"/>
      <sheetName val="건강보험료"/>
      <sheetName val="고용보험료"/>
      <sheetName val="시중노임"/>
      <sheetName val="품목별 지수"/>
      <sheetName val="연금보험료"/>
      <sheetName val="퇴직공제부금비"/>
      <sheetName val="실행간접비용"/>
      <sheetName val="자재대"/>
      <sheetName val="타견적(을)"/>
      <sheetName val="샘플표지"/>
      <sheetName val="노무비산출"/>
      <sheetName val="예산대비"/>
      <sheetName val="프랜트면허"/>
      <sheetName val="순환펌프"/>
      <sheetName val="저수조"/>
      <sheetName val="급,배기팬"/>
      <sheetName val="급탕순환펌프"/>
      <sheetName val="할증 "/>
      <sheetName val="실행철강하도"/>
      <sheetName val="총 원가계산"/>
      <sheetName val="조건표"/>
      <sheetName val="산출집계표1"/>
      <sheetName val="우성교간선"/>
      <sheetName val="인사자료총집계"/>
      <sheetName val="이름"/>
      <sheetName val="직접공사비집계표_7"/>
      <sheetName val="공통가설_8"/>
      <sheetName val="판매시설"/>
      <sheetName val="아파트_9"/>
      <sheetName val="주민복지관"/>
      <sheetName val="지하주차장"/>
      <sheetName val="세부내역서"/>
      <sheetName val="수량산출서"/>
      <sheetName val="Component Description"/>
      <sheetName val="REDUCER"/>
      <sheetName val="WE'T"/>
      <sheetName val="시중노임단가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0001new"/>
      <sheetName val="M"/>
      <sheetName val="단가"/>
      <sheetName val="XXXXXX"/>
      <sheetName val="TRE TABLE"/>
      <sheetName val="내역전기"/>
      <sheetName val="6동"/>
      <sheetName val="수량이동"/>
      <sheetName val="자동제어"/>
      <sheetName val="S058FL01"/>
      <sheetName val="정산내역"/>
      <sheetName val="품셈총괄표"/>
      <sheetName val="집계표"/>
      <sheetName val="Sheet1:설계산출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외"/>
      <sheetName val="사업계획"/>
      <sheetName val="수문보고"/>
      <sheetName val="Sheet9"/>
      <sheetName val="일위대가목차"/>
      <sheetName val="집계표"/>
      <sheetName val="Sheet13"/>
      <sheetName val="발전기"/>
      <sheetName val="간선"/>
      <sheetName val="P-J"/>
      <sheetName val="Sheet14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ont"/>
      <sheetName val="표지"/>
      <sheetName val="장비선정"/>
      <sheetName val="빙축열냉동기"/>
      <sheetName val="냉각수"/>
      <sheetName val="순환수"/>
      <sheetName val="축열조"/>
      <sheetName val="운전스케쥴"/>
      <sheetName val="견적표지"/>
      <sheetName val="갑지"/>
      <sheetName val="내역서"/>
      <sheetName val="공급범위"/>
      <sheetName val="경제표지"/>
      <sheetName val="설계개요"/>
      <sheetName val="장비사양서"/>
      <sheetName val="운전비계산"/>
      <sheetName val="지원금"/>
      <sheetName val="검토결과"/>
      <sheetName val="change "/>
      <sheetName val="DATA"/>
      <sheetName val="TRE TABLE"/>
      <sheetName val="AV TABLE"/>
      <sheetName val="열교환기"/>
      <sheetName val="흡수식냉온수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3">
          <cell r="E3">
            <v>1</v>
          </cell>
          <cell r="F3">
            <v>30</v>
          </cell>
          <cell r="G3">
            <v>1</v>
          </cell>
          <cell r="H3">
            <v>65</v>
          </cell>
          <cell r="I3">
            <v>65</v>
          </cell>
          <cell r="J3">
            <v>25</v>
          </cell>
          <cell r="K3">
            <v>25</v>
          </cell>
          <cell r="L3">
            <v>15</v>
          </cell>
          <cell r="M3">
            <v>15</v>
          </cell>
          <cell r="N3">
            <v>240</v>
          </cell>
          <cell r="O3">
            <v>0.75</v>
          </cell>
          <cell r="P3" t="str">
            <v>/</v>
          </cell>
          <cell r="Q3">
            <v>1</v>
          </cell>
          <cell r="R3">
            <v>1</v>
          </cell>
          <cell r="S3">
            <v>130</v>
          </cell>
          <cell r="T3">
            <v>265</v>
          </cell>
          <cell r="U3">
            <v>1520</v>
          </cell>
          <cell r="V3">
            <v>1915</v>
          </cell>
          <cell r="Y3">
            <v>1</v>
          </cell>
          <cell r="Z3">
            <v>100</v>
          </cell>
          <cell r="AA3">
            <v>1</v>
          </cell>
          <cell r="AB3">
            <v>100</v>
          </cell>
          <cell r="AC3">
            <v>2</v>
          </cell>
          <cell r="AD3">
            <v>125</v>
          </cell>
          <cell r="AE3">
            <v>1</v>
          </cell>
          <cell r="AF3">
            <v>50</v>
          </cell>
          <cell r="AG3">
            <v>1</v>
          </cell>
          <cell r="AH3">
            <v>50</v>
          </cell>
          <cell r="AI3">
            <v>25</v>
          </cell>
          <cell r="AJ3">
            <v>25</v>
          </cell>
          <cell r="AK3">
            <v>850</v>
          </cell>
          <cell r="AL3">
            <v>2.2000000000000002</v>
          </cell>
          <cell r="AM3" t="str">
            <v>/</v>
          </cell>
          <cell r="AN3">
            <v>3</v>
          </cell>
          <cell r="AO3">
            <v>1</v>
          </cell>
          <cell r="AP3">
            <v>880</v>
          </cell>
          <cell r="AQ3">
            <v>1790</v>
          </cell>
          <cell r="AR3">
            <v>3810</v>
          </cell>
          <cell r="AS3">
            <v>1500</v>
          </cell>
          <cell r="AT3">
            <v>3350</v>
          </cell>
        </row>
        <row r="5">
          <cell r="E5">
            <v>3</v>
          </cell>
          <cell r="F5">
            <v>50</v>
          </cell>
          <cell r="G5">
            <v>3</v>
          </cell>
          <cell r="H5">
            <v>80</v>
          </cell>
          <cell r="I5">
            <v>80</v>
          </cell>
          <cell r="J5">
            <v>25</v>
          </cell>
          <cell r="K5">
            <v>40</v>
          </cell>
          <cell r="L5">
            <v>15</v>
          </cell>
          <cell r="M5">
            <v>15</v>
          </cell>
          <cell r="N5">
            <v>330</v>
          </cell>
          <cell r="O5">
            <v>1.5</v>
          </cell>
          <cell r="P5" t="str">
            <v>/</v>
          </cell>
          <cell r="Q5">
            <v>2</v>
          </cell>
          <cell r="R5">
            <v>1</v>
          </cell>
          <cell r="S5">
            <v>215</v>
          </cell>
          <cell r="T5">
            <v>515</v>
          </cell>
          <cell r="U5">
            <v>1930</v>
          </cell>
          <cell r="V5">
            <v>2140</v>
          </cell>
          <cell r="Y5">
            <v>3</v>
          </cell>
          <cell r="Z5">
            <v>150</v>
          </cell>
          <cell r="AA5">
            <v>4</v>
          </cell>
          <cell r="AB5">
            <v>100</v>
          </cell>
          <cell r="AC5">
            <v>2</v>
          </cell>
          <cell r="AD5">
            <v>150</v>
          </cell>
          <cell r="AE5">
            <v>1</v>
          </cell>
          <cell r="AF5">
            <v>65</v>
          </cell>
          <cell r="AG5">
            <v>1</v>
          </cell>
          <cell r="AH5">
            <v>65</v>
          </cell>
          <cell r="AI5">
            <v>40</v>
          </cell>
          <cell r="AJ5">
            <v>32</v>
          </cell>
          <cell r="AK5">
            <v>1450</v>
          </cell>
          <cell r="AL5">
            <v>3.7</v>
          </cell>
          <cell r="AM5" t="str">
            <v>/</v>
          </cell>
          <cell r="AN5">
            <v>5</v>
          </cell>
          <cell r="AO5">
            <v>1</v>
          </cell>
          <cell r="AP5">
            <v>1000</v>
          </cell>
          <cell r="AQ5">
            <v>2170</v>
          </cell>
          <cell r="AR5">
            <v>4010</v>
          </cell>
          <cell r="AS5">
            <v>1800</v>
          </cell>
          <cell r="AT5">
            <v>3350</v>
          </cell>
        </row>
        <row r="7">
          <cell r="E7">
            <v>5</v>
          </cell>
          <cell r="F7">
            <v>80</v>
          </cell>
          <cell r="G7">
            <v>5</v>
          </cell>
          <cell r="H7">
            <v>100</v>
          </cell>
          <cell r="I7">
            <v>100</v>
          </cell>
          <cell r="J7">
            <v>25</v>
          </cell>
          <cell r="K7">
            <v>40</v>
          </cell>
          <cell r="L7">
            <v>20</v>
          </cell>
          <cell r="M7">
            <v>20</v>
          </cell>
          <cell r="N7">
            <v>500</v>
          </cell>
          <cell r="O7">
            <v>2.2000000000000002</v>
          </cell>
          <cell r="P7" t="str">
            <v>/</v>
          </cell>
          <cell r="Q7">
            <v>3</v>
          </cell>
          <cell r="R7">
            <v>1</v>
          </cell>
          <cell r="S7">
            <v>430</v>
          </cell>
          <cell r="T7">
            <v>790</v>
          </cell>
          <cell r="U7">
            <v>2260</v>
          </cell>
          <cell r="V7">
            <v>2765</v>
          </cell>
          <cell r="Y7">
            <v>5</v>
          </cell>
          <cell r="Z7">
            <v>200</v>
          </cell>
          <cell r="AA7">
            <v>6</v>
          </cell>
          <cell r="AB7">
            <v>125</v>
          </cell>
          <cell r="AC7">
            <v>2</v>
          </cell>
          <cell r="AD7">
            <v>150</v>
          </cell>
          <cell r="AE7">
            <v>1</v>
          </cell>
          <cell r="AF7">
            <v>65</v>
          </cell>
          <cell r="AG7">
            <v>1</v>
          </cell>
          <cell r="AH7">
            <v>65</v>
          </cell>
          <cell r="AI7">
            <v>40</v>
          </cell>
          <cell r="AJ7">
            <v>40</v>
          </cell>
          <cell r="AK7">
            <v>1670</v>
          </cell>
          <cell r="AL7">
            <v>5.5</v>
          </cell>
          <cell r="AM7" t="str">
            <v>/</v>
          </cell>
          <cell r="AN7">
            <v>7.5</v>
          </cell>
          <cell r="AO7">
            <v>1</v>
          </cell>
          <cell r="AP7">
            <v>1130</v>
          </cell>
          <cell r="AQ7">
            <v>2540</v>
          </cell>
          <cell r="AR7">
            <v>4210</v>
          </cell>
          <cell r="AS7">
            <v>2100</v>
          </cell>
          <cell r="AT7">
            <v>3400</v>
          </cell>
        </row>
        <row r="9">
          <cell r="E9">
            <v>7</v>
          </cell>
          <cell r="F9">
            <v>125</v>
          </cell>
          <cell r="G9">
            <v>7</v>
          </cell>
          <cell r="H9">
            <v>125</v>
          </cell>
          <cell r="I9">
            <v>125</v>
          </cell>
          <cell r="J9">
            <v>25</v>
          </cell>
          <cell r="K9">
            <v>40</v>
          </cell>
          <cell r="L9">
            <v>20</v>
          </cell>
          <cell r="M9">
            <v>20</v>
          </cell>
          <cell r="N9">
            <v>830</v>
          </cell>
          <cell r="O9">
            <v>3</v>
          </cell>
          <cell r="P9" t="str">
            <v>/</v>
          </cell>
          <cell r="Q9">
            <v>4</v>
          </cell>
          <cell r="R9">
            <v>1</v>
          </cell>
          <cell r="S9">
            <v>900</v>
          </cell>
          <cell r="T9">
            <v>1500</v>
          </cell>
          <cell r="U9">
            <v>2890</v>
          </cell>
          <cell r="V9">
            <v>3190</v>
          </cell>
          <cell r="Y9">
            <v>7</v>
          </cell>
          <cell r="Z9">
            <v>250</v>
          </cell>
          <cell r="AA9">
            <v>8</v>
          </cell>
          <cell r="AB9">
            <v>125</v>
          </cell>
          <cell r="AC9">
            <v>2</v>
          </cell>
          <cell r="AD9">
            <v>200</v>
          </cell>
          <cell r="AE9">
            <v>1</v>
          </cell>
          <cell r="AF9">
            <v>80</v>
          </cell>
          <cell r="AG9">
            <v>1</v>
          </cell>
          <cell r="AH9">
            <v>80</v>
          </cell>
          <cell r="AI9">
            <v>40</v>
          </cell>
          <cell r="AJ9">
            <v>40</v>
          </cell>
          <cell r="AK9">
            <v>2000</v>
          </cell>
          <cell r="AL9">
            <v>7.5</v>
          </cell>
          <cell r="AM9" t="str">
            <v>/</v>
          </cell>
          <cell r="AN9">
            <v>10</v>
          </cell>
          <cell r="AO9">
            <v>1</v>
          </cell>
          <cell r="AP9">
            <v>1340</v>
          </cell>
          <cell r="AQ9">
            <v>3230</v>
          </cell>
          <cell r="AR9">
            <v>4510</v>
          </cell>
          <cell r="AS9">
            <v>2400</v>
          </cell>
          <cell r="AT9">
            <v>3400</v>
          </cell>
        </row>
        <row r="11">
          <cell r="E11">
            <v>9</v>
          </cell>
          <cell r="F11">
            <v>180</v>
          </cell>
          <cell r="G11">
            <v>9</v>
          </cell>
          <cell r="H11">
            <v>150</v>
          </cell>
          <cell r="I11">
            <v>150</v>
          </cell>
          <cell r="J11">
            <v>32</v>
          </cell>
          <cell r="K11">
            <v>50</v>
          </cell>
          <cell r="L11">
            <v>25</v>
          </cell>
          <cell r="M11">
            <v>25</v>
          </cell>
          <cell r="N11">
            <v>1150</v>
          </cell>
          <cell r="O11">
            <v>5.5</v>
          </cell>
          <cell r="P11" t="str">
            <v>/</v>
          </cell>
          <cell r="Q11">
            <v>7.5</v>
          </cell>
          <cell r="R11">
            <v>1</v>
          </cell>
          <cell r="S11">
            <v>1280</v>
          </cell>
          <cell r="T11">
            <v>2080</v>
          </cell>
          <cell r="U11">
            <v>3510</v>
          </cell>
          <cell r="V11">
            <v>3340</v>
          </cell>
          <cell r="Y11">
            <v>9</v>
          </cell>
          <cell r="Z11">
            <v>350</v>
          </cell>
          <cell r="AA11">
            <v>4</v>
          </cell>
          <cell r="AB11">
            <v>100</v>
          </cell>
          <cell r="AC11">
            <v>4</v>
          </cell>
          <cell r="AD11">
            <v>200</v>
          </cell>
          <cell r="AE11">
            <v>1</v>
          </cell>
          <cell r="AF11">
            <v>80</v>
          </cell>
          <cell r="AG11">
            <v>1</v>
          </cell>
          <cell r="AH11">
            <v>80</v>
          </cell>
          <cell r="AI11">
            <v>40</v>
          </cell>
          <cell r="AJ11">
            <v>32</v>
          </cell>
          <cell r="AK11">
            <v>2000</v>
          </cell>
          <cell r="AL11">
            <v>5.5</v>
          </cell>
          <cell r="AM11" t="str">
            <v>/</v>
          </cell>
          <cell r="AN11">
            <v>7.5</v>
          </cell>
          <cell r="AO11">
            <v>2</v>
          </cell>
          <cell r="AP11">
            <v>1890</v>
          </cell>
          <cell r="AQ11">
            <v>4140</v>
          </cell>
          <cell r="AR11">
            <v>4010</v>
          </cell>
          <cell r="AS11">
            <v>3600</v>
          </cell>
          <cell r="AT11">
            <v>3350</v>
          </cell>
        </row>
        <row r="13">
          <cell r="E13">
            <v>11</v>
          </cell>
          <cell r="F13">
            <v>250</v>
          </cell>
          <cell r="G13">
            <v>11</v>
          </cell>
          <cell r="H13">
            <v>200</v>
          </cell>
          <cell r="I13">
            <v>200</v>
          </cell>
          <cell r="J13">
            <v>40</v>
          </cell>
          <cell r="K13">
            <v>80</v>
          </cell>
          <cell r="L13">
            <v>32</v>
          </cell>
          <cell r="M13">
            <v>32</v>
          </cell>
          <cell r="N13">
            <v>1750</v>
          </cell>
          <cell r="O13">
            <v>7.5</v>
          </cell>
          <cell r="P13" t="str">
            <v>/</v>
          </cell>
          <cell r="Q13">
            <v>10</v>
          </cell>
          <cell r="R13">
            <v>1</v>
          </cell>
          <cell r="S13">
            <v>1850</v>
          </cell>
          <cell r="T13">
            <v>3550</v>
          </cell>
          <cell r="U13">
            <v>4335</v>
          </cell>
          <cell r="V13">
            <v>3460</v>
          </cell>
          <cell r="Y13">
            <v>11</v>
          </cell>
          <cell r="Z13">
            <v>450</v>
          </cell>
          <cell r="AA13">
            <v>6</v>
          </cell>
          <cell r="AB13">
            <v>125</v>
          </cell>
          <cell r="AC13">
            <v>4</v>
          </cell>
          <cell r="AD13">
            <v>250</v>
          </cell>
          <cell r="AE13">
            <v>1</v>
          </cell>
          <cell r="AF13">
            <v>80</v>
          </cell>
          <cell r="AG13">
            <v>1</v>
          </cell>
          <cell r="AH13">
            <v>80</v>
          </cell>
          <cell r="AI13">
            <v>50</v>
          </cell>
          <cell r="AJ13">
            <v>40</v>
          </cell>
          <cell r="AK13">
            <v>2000</v>
          </cell>
          <cell r="AL13">
            <v>5.5</v>
          </cell>
          <cell r="AM13" t="str">
            <v>/</v>
          </cell>
          <cell r="AN13">
            <v>7.5</v>
          </cell>
          <cell r="AO13">
            <v>2</v>
          </cell>
          <cell r="AP13">
            <v>2480</v>
          </cell>
          <cell r="AQ13">
            <v>5910</v>
          </cell>
          <cell r="AR13">
            <v>4510</v>
          </cell>
          <cell r="AS13">
            <v>4800</v>
          </cell>
          <cell r="AT13">
            <v>3400</v>
          </cell>
        </row>
        <row r="15">
          <cell r="E15">
            <v>13</v>
          </cell>
          <cell r="F15">
            <v>350</v>
          </cell>
          <cell r="G15">
            <v>13</v>
          </cell>
          <cell r="H15">
            <v>200</v>
          </cell>
          <cell r="I15">
            <v>200</v>
          </cell>
          <cell r="J15">
            <v>40</v>
          </cell>
          <cell r="K15">
            <v>80</v>
          </cell>
          <cell r="L15">
            <v>32</v>
          </cell>
          <cell r="M15">
            <v>32</v>
          </cell>
          <cell r="N15">
            <v>2200</v>
          </cell>
          <cell r="O15">
            <v>7.5</v>
          </cell>
          <cell r="P15" t="str">
            <v>/</v>
          </cell>
          <cell r="Q15">
            <v>10</v>
          </cell>
          <cell r="R15">
            <v>1</v>
          </cell>
          <cell r="S15">
            <v>3945</v>
          </cell>
          <cell r="T15">
            <v>4150</v>
          </cell>
          <cell r="U15">
            <v>4750</v>
          </cell>
          <cell r="V15">
            <v>3945</v>
          </cell>
          <cell r="Y15">
            <v>13</v>
          </cell>
          <cell r="Z15">
            <v>600</v>
          </cell>
          <cell r="AA15">
            <v>8</v>
          </cell>
          <cell r="AB15">
            <v>125</v>
          </cell>
          <cell r="AC15">
            <v>6</v>
          </cell>
          <cell r="AD15">
            <v>200</v>
          </cell>
          <cell r="AE15">
            <v>2</v>
          </cell>
          <cell r="AF15">
            <v>80</v>
          </cell>
          <cell r="AG15">
            <v>2</v>
          </cell>
          <cell r="AH15">
            <v>80</v>
          </cell>
          <cell r="AI15">
            <v>40</v>
          </cell>
          <cell r="AJ15">
            <v>40</v>
          </cell>
          <cell r="AK15">
            <v>2000</v>
          </cell>
          <cell r="AL15">
            <v>5.5</v>
          </cell>
          <cell r="AM15" t="str">
            <v>/</v>
          </cell>
          <cell r="AN15">
            <v>7.5</v>
          </cell>
          <cell r="AO15">
            <v>3</v>
          </cell>
          <cell r="AP15">
            <v>3200</v>
          </cell>
          <cell r="AQ15">
            <v>7470</v>
          </cell>
          <cell r="AR15">
            <v>4210</v>
          </cell>
          <cell r="AS15">
            <v>6300</v>
          </cell>
          <cell r="AT15">
            <v>3400</v>
          </cell>
        </row>
        <row r="17">
          <cell r="E17">
            <v>15</v>
          </cell>
          <cell r="F17">
            <v>500</v>
          </cell>
          <cell r="G17">
            <v>15</v>
          </cell>
          <cell r="H17">
            <v>250</v>
          </cell>
          <cell r="I17">
            <v>250</v>
          </cell>
          <cell r="J17">
            <v>50</v>
          </cell>
          <cell r="K17">
            <v>80</v>
          </cell>
          <cell r="L17">
            <v>50</v>
          </cell>
          <cell r="M17">
            <v>50</v>
          </cell>
          <cell r="N17">
            <v>3300</v>
          </cell>
          <cell r="O17">
            <v>11</v>
          </cell>
          <cell r="P17" t="str">
            <v>/</v>
          </cell>
          <cell r="Q17">
            <v>15</v>
          </cell>
          <cell r="R17">
            <v>1</v>
          </cell>
          <cell r="S17">
            <v>4665</v>
          </cell>
          <cell r="T17">
            <v>7750</v>
          </cell>
          <cell r="U17">
            <v>5750</v>
          </cell>
          <cell r="V17">
            <v>4665</v>
          </cell>
          <cell r="Y17">
            <v>15</v>
          </cell>
          <cell r="Z17">
            <v>800</v>
          </cell>
          <cell r="AA17">
            <v>10</v>
          </cell>
          <cell r="AB17">
            <v>125</v>
          </cell>
          <cell r="AC17">
            <v>8</v>
          </cell>
          <cell r="AD17">
            <v>250</v>
          </cell>
          <cell r="AE17">
            <v>2</v>
          </cell>
          <cell r="AF17">
            <v>80</v>
          </cell>
          <cell r="AG17">
            <v>2</v>
          </cell>
          <cell r="AH17">
            <v>80</v>
          </cell>
          <cell r="AI17">
            <v>50</v>
          </cell>
          <cell r="AJ17">
            <v>50</v>
          </cell>
          <cell r="AK17">
            <v>2600</v>
          </cell>
          <cell r="AL17">
            <v>5.5</v>
          </cell>
          <cell r="AM17" t="str">
            <v>/</v>
          </cell>
          <cell r="AN17">
            <v>7.5</v>
          </cell>
          <cell r="AO17">
            <v>4</v>
          </cell>
          <cell r="AP17">
            <v>4200</v>
          </cell>
          <cell r="AQ17">
            <v>9660</v>
          </cell>
          <cell r="AR17">
            <v>4210</v>
          </cell>
          <cell r="AS17">
            <v>8400</v>
          </cell>
          <cell r="AT17">
            <v>3400</v>
          </cell>
        </row>
        <row r="19">
          <cell r="E19">
            <v>17</v>
          </cell>
          <cell r="F19">
            <v>700</v>
          </cell>
          <cell r="G19">
            <v>17</v>
          </cell>
          <cell r="H19">
            <v>250</v>
          </cell>
          <cell r="I19">
            <v>250</v>
          </cell>
          <cell r="J19">
            <v>50</v>
          </cell>
          <cell r="K19">
            <v>100</v>
          </cell>
          <cell r="L19">
            <v>50</v>
          </cell>
          <cell r="M19">
            <v>50</v>
          </cell>
          <cell r="N19">
            <v>4200</v>
          </cell>
          <cell r="O19">
            <v>15</v>
          </cell>
          <cell r="P19" t="str">
            <v>/</v>
          </cell>
          <cell r="Q19">
            <v>20</v>
          </cell>
          <cell r="R19">
            <v>1</v>
          </cell>
          <cell r="S19">
            <v>4805</v>
          </cell>
          <cell r="T19">
            <v>10900</v>
          </cell>
          <cell r="U19">
            <v>6760</v>
          </cell>
          <cell r="V19">
            <v>4805</v>
          </cell>
          <cell r="Y19">
            <v>17</v>
          </cell>
          <cell r="Z19">
            <v>1000</v>
          </cell>
          <cell r="AA19">
            <v>12</v>
          </cell>
          <cell r="AB19">
            <v>125</v>
          </cell>
          <cell r="AC19">
            <v>8</v>
          </cell>
          <cell r="AD19">
            <v>250</v>
          </cell>
          <cell r="AE19">
            <v>2</v>
          </cell>
          <cell r="AF19">
            <v>80</v>
          </cell>
          <cell r="AG19">
            <v>2</v>
          </cell>
          <cell r="AH19">
            <v>80</v>
          </cell>
          <cell r="AI19">
            <v>50</v>
          </cell>
          <cell r="AJ19">
            <v>50</v>
          </cell>
          <cell r="AK19">
            <v>3750</v>
          </cell>
          <cell r="AL19">
            <v>7.5</v>
          </cell>
          <cell r="AM19" t="str">
            <v>/</v>
          </cell>
          <cell r="AN19">
            <v>10</v>
          </cell>
          <cell r="AO19">
            <v>4</v>
          </cell>
          <cell r="AP19">
            <v>4920</v>
          </cell>
          <cell r="AQ19">
            <v>11780</v>
          </cell>
          <cell r="AR19">
            <v>4510</v>
          </cell>
          <cell r="AS19">
            <v>9600</v>
          </cell>
          <cell r="AT19">
            <v>3400</v>
          </cell>
        </row>
        <row r="21">
          <cell r="E21">
            <v>19</v>
          </cell>
          <cell r="F21">
            <v>1000</v>
          </cell>
          <cell r="G21">
            <v>19</v>
          </cell>
          <cell r="H21">
            <v>300</v>
          </cell>
          <cell r="I21">
            <v>300</v>
          </cell>
          <cell r="J21">
            <v>50</v>
          </cell>
          <cell r="K21">
            <v>100</v>
          </cell>
          <cell r="L21">
            <v>80</v>
          </cell>
          <cell r="M21">
            <v>80</v>
          </cell>
          <cell r="N21">
            <v>5400</v>
          </cell>
          <cell r="O21">
            <v>22</v>
          </cell>
          <cell r="P21" t="str">
            <v>/</v>
          </cell>
          <cell r="Q21">
            <v>30</v>
          </cell>
          <cell r="R21">
            <v>1</v>
          </cell>
          <cell r="S21">
            <v>5390</v>
          </cell>
          <cell r="T21">
            <v>14950</v>
          </cell>
          <cell r="U21">
            <v>8000</v>
          </cell>
          <cell r="V21">
            <v>5390</v>
          </cell>
        </row>
      </sheetData>
      <sheetData sheetId="20" refreshError="1">
        <row r="4">
          <cell r="A4">
            <v>80</v>
          </cell>
          <cell r="B4">
            <v>80</v>
          </cell>
          <cell r="C4">
            <v>92</v>
          </cell>
          <cell r="D4">
            <v>1.1499999999999999</v>
          </cell>
          <cell r="E4">
            <v>80.400000000000006</v>
          </cell>
          <cell r="F4">
            <v>87.6</v>
          </cell>
          <cell r="G4">
            <v>19.3</v>
          </cell>
          <cell r="H4" t="str">
            <v>RWBⅡ 60</v>
          </cell>
          <cell r="I4">
            <v>150</v>
          </cell>
          <cell r="J4">
            <v>100</v>
          </cell>
          <cell r="N4">
            <v>85</v>
          </cell>
          <cell r="R4">
            <v>71.400000000000006</v>
          </cell>
          <cell r="S4">
            <v>3607</v>
          </cell>
          <cell r="T4">
            <v>1423</v>
          </cell>
          <cell r="U4">
            <v>2032</v>
          </cell>
          <cell r="V4">
            <v>1</v>
          </cell>
          <cell r="W4">
            <v>1</v>
          </cell>
        </row>
        <row r="5">
          <cell r="A5">
            <v>90</v>
          </cell>
          <cell r="B5">
            <v>90</v>
          </cell>
          <cell r="C5">
            <v>105</v>
          </cell>
          <cell r="D5">
            <v>1.1499999999999999</v>
          </cell>
          <cell r="E5">
            <v>89</v>
          </cell>
          <cell r="F5">
            <v>96.3</v>
          </cell>
          <cell r="G5">
            <v>18.8</v>
          </cell>
          <cell r="H5" t="str">
            <v>RWBⅡ 60</v>
          </cell>
          <cell r="I5">
            <v>150</v>
          </cell>
          <cell r="J5">
            <v>100</v>
          </cell>
          <cell r="N5">
            <v>85</v>
          </cell>
          <cell r="R5">
            <v>71.400000000000006</v>
          </cell>
          <cell r="S5">
            <v>3607</v>
          </cell>
          <cell r="T5">
            <v>1423</v>
          </cell>
          <cell r="U5">
            <v>2032</v>
          </cell>
          <cell r="V5">
            <v>1</v>
          </cell>
          <cell r="W5">
            <v>1</v>
          </cell>
        </row>
        <row r="6">
          <cell r="A6">
            <v>100</v>
          </cell>
          <cell r="B6">
            <v>100</v>
          </cell>
          <cell r="C6">
            <v>115</v>
          </cell>
          <cell r="D6">
            <v>1.1499999999999999</v>
          </cell>
          <cell r="E6">
            <v>97.1</v>
          </cell>
          <cell r="F6">
            <v>105.2</v>
          </cell>
          <cell r="G6">
            <v>18.600000000000001</v>
          </cell>
          <cell r="H6" t="str">
            <v>RWBⅡ 60</v>
          </cell>
          <cell r="I6">
            <v>200</v>
          </cell>
          <cell r="J6">
            <v>100</v>
          </cell>
          <cell r="N6">
            <v>85</v>
          </cell>
          <cell r="R6">
            <v>71.400000000000006</v>
          </cell>
          <cell r="S6">
            <v>3607</v>
          </cell>
          <cell r="T6">
            <v>1423</v>
          </cell>
          <cell r="U6">
            <v>2032</v>
          </cell>
          <cell r="V6">
            <v>1</v>
          </cell>
          <cell r="W6">
            <v>1</v>
          </cell>
        </row>
        <row r="7">
          <cell r="A7">
            <v>110</v>
          </cell>
          <cell r="B7">
            <v>110</v>
          </cell>
          <cell r="C7">
            <v>126.5</v>
          </cell>
          <cell r="D7">
            <v>1.1499999999999999</v>
          </cell>
          <cell r="E7">
            <v>112.1</v>
          </cell>
          <cell r="F7">
            <v>120.4</v>
          </cell>
          <cell r="G7">
            <v>18.3</v>
          </cell>
          <cell r="H7" t="str">
            <v>RWBⅡ 76</v>
          </cell>
          <cell r="I7">
            <v>200</v>
          </cell>
          <cell r="J7">
            <v>100</v>
          </cell>
          <cell r="K7">
            <v>7.5</v>
          </cell>
          <cell r="M7">
            <v>1370</v>
          </cell>
          <cell r="N7">
            <v>85</v>
          </cell>
          <cell r="R7">
            <v>90</v>
          </cell>
          <cell r="S7">
            <v>3607</v>
          </cell>
          <cell r="T7">
            <v>1423</v>
          </cell>
          <cell r="U7">
            <v>2007</v>
          </cell>
          <cell r="V7">
            <v>1</v>
          </cell>
          <cell r="W7">
            <v>1</v>
          </cell>
        </row>
        <row r="8">
          <cell r="A8">
            <v>120</v>
          </cell>
          <cell r="B8">
            <v>120</v>
          </cell>
          <cell r="C8">
            <v>138</v>
          </cell>
          <cell r="D8">
            <v>1.1499999999999999</v>
          </cell>
          <cell r="E8">
            <v>120.6</v>
          </cell>
          <cell r="F8">
            <v>129.69999999999999</v>
          </cell>
          <cell r="G8">
            <v>18.3</v>
          </cell>
          <cell r="H8" t="str">
            <v>RWBⅡ 76</v>
          </cell>
          <cell r="I8">
            <v>200</v>
          </cell>
          <cell r="J8">
            <v>100</v>
          </cell>
          <cell r="K8">
            <v>7.5</v>
          </cell>
          <cell r="M8">
            <v>1370</v>
          </cell>
          <cell r="N8">
            <v>85</v>
          </cell>
          <cell r="R8">
            <v>90</v>
          </cell>
          <cell r="S8">
            <v>3607</v>
          </cell>
          <cell r="T8">
            <v>1423</v>
          </cell>
          <cell r="U8">
            <v>2007</v>
          </cell>
          <cell r="V8">
            <v>1</v>
          </cell>
          <cell r="W8">
            <v>1</v>
          </cell>
        </row>
        <row r="9">
          <cell r="A9">
            <v>130</v>
          </cell>
          <cell r="B9">
            <v>130</v>
          </cell>
          <cell r="C9">
            <v>149.5</v>
          </cell>
          <cell r="D9">
            <v>1.1499999999999999</v>
          </cell>
          <cell r="E9">
            <v>128.6</v>
          </cell>
          <cell r="F9">
            <v>137.69999999999999</v>
          </cell>
          <cell r="G9">
            <v>17.7</v>
          </cell>
          <cell r="H9" t="str">
            <v>RWBⅡ 76</v>
          </cell>
          <cell r="I9">
            <v>250</v>
          </cell>
          <cell r="J9">
            <v>100</v>
          </cell>
          <cell r="K9">
            <v>7.5</v>
          </cell>
          <cell r="M9">
            <v>1370</v>
          </cell>
          <cell r="N9">
            <v>85</v>
          </cell>
          <cell r="R9">
            <v>90</v>
          </cell>
          <cell r="S9">
            <v>3607</v>
          </cell>
          <cell r="T9">
            <v>1423</v>
          </cell>
          <cell r="U9">
            <v>2007</v>
          </cell>
          <cell r="V9">
            <v>1</v>
          </cell>
          <cell r="W9">
            <v>1</v>
          </cell>
        </row>
        <row r="15">
          <cell r="A15">
            <v>190</v>
          </cell>
          <cell r="B15">
            <v>190</v>
          </cell>
          <cell r="C15">
            <v>218.5</v>
          </cell>
          <cell r="D15">
            <v>1.1499999999999999</v>
          </cell>
          <cell r="E15">
            <v>175.8</v>
          </cell>
          <cell r="F15">
            <v>187.9</v>
          </cell>
          <cell r="G15">
            <v>17.8</v>
          </cell>
          <cell r="H15" t="str">
            <v>RWBⅡ 100E</v>
          </cell>
          <cell r="I15">
            <v>300</v>
          </cell>
          <cell r="J15">
            <v>200</v>
          </cell>
          <cell r="K15">
            <v>10</v>
          </cell>
          <cell r="M15">
            <v>1880</v>
          </cell>
          <cell r="N15">
            <v>147</v>
          </cell>
          <cell r="R15">
            <v>118.2</v>
          </cell>
          <cell r="S15">
            <v>3785</v>
          </cell>
          <cell r="T15">
            <v>1499</v>
          </cell>
          <cell r="U15">
            <v>2261</v>
          </cell>
          <cell r="V15">
            <v>2</v>
          </cell>
          <cell r="W15">
            <v>2</v>
          </cell>
        </row>
        <row r="16">
          <cell r="A16">
            <v>200</v>
          </cell>
          <cell r="B16">
            <v>200</v>
          </cell>
          <cell r="C16">
            <v>230</v>
          </cell>
          <cell r="D16">
            <v>1.1499999999999999</v>
          </cell>
          <cell r="E16">
            <v>180.8</v>
          </cell>
          <cell r="F16">
            <v>195.9</v>
          </cell>
          <cell r="G16">
            <v>18.8</v>
          </cell>
          <cell r="H16" t="str">
            <v>RWBⅡ 100E</v>
          </cell>
          <cell r="I16">
            <v>300</v>
          </cell>
          <cell r="J16">
            <v>200</v>
          </cell>
          <cell r="K16">
            <v>10</v>
          </cell>
          <cell r="M16">
            <v>1880</v>
          </cell>
          <cell r="N16">
            <v>147</v>
          </cell>
          <cell r="R16">
            <v>118.2</v>
          </cell>
          <cell r="S16">
            <v>3785</v>
          </cell>
          <cell r="T16">
            <v>1499</v>
          </cell>
          <cell r="U16">
            <v>2261</v>
          </cell>
          <cell r="V16">
            <v>2</v>
          </cell>
          <cell r="W16">
            <v>2</v>
          </cell>
        </row>
        <row r="17">
          <cell r="A17">
            <v>210</v>
          </cell>
          <cell r="B17">
            <v>210</v>
          </cell>
          <cell r="C17">
            <v>241.5</v>
          </cell>
          <cell r="D17">
            <v>1.1499999999999999</v>
          </cell>
          <cell r="E17">
            <v>204.2</v>
          </cell>
          <cell r="F17">
            <v>128.9</v>
          </cell>
          <cell r="G17">
            <v>18.399999999999999</v>
          </cell>
          <cell r="H17" t="str">
            <v>RWBⅡ 134</v>
          </cell>
          <cell r="I17">
            <v>350</v>
          </cell>
          <cell r="J17">
            <v>200</v>
          </cell>
          <cell r="K17">
            <v>15</v>
          </cell>
          <cell r="M17">
            <v>1880</v>
          </cell>
          <cell r="N17">
            <v>147</v>
          </cell>
          <cell r="R17">
            <v>169.9</v>
          </cell>
          <cell r="S17">
            <v>3785</v>
          </cell>
          <cell r="T17">
            <v>1499</v>
          </cell>
          <cell r="U17">
            <v>2210</v>
          </cell>
          <cell r="V17">
            <v>2</v>
          </cell>
          <cell r="W17">
            <v>2</v>
          </cell>
        </row>
        <row r="18">
          <cell r="A18">
            <v>220</v>
          </cell>
          <cell r="B18">
            <v>220</v>
          </cell>
          <cell r="C18">
            <v>253</v>
          </cell>
          <cell r="D18">
            <v>1.1499999999999999</v>
          </cell>
          <cell r="E18">
            <v>212</v>
          </cell>
          <cell r="F18">
            <v>227.5</v>
          </cell>
          <cell r="G18">
            <v>18.2</v>
          </cell>
          <cell r="H18" t="str">
            <v>RWBⅡ 134</v>
          </cell>
          <cell r="I18">
            <v>350</v>
          </cell>
          <cell r="J18">
            <v>200</v>
          </cell>
          <cell r="K18">
            <v>15</v>
          </cell>
          <cell r="M18">
            <v>1880</v>
          </cell>
          <cell r="N18">
            <v>147</v>
          </cell>
          <cell r="R18">
            <v>169.9</v>
          </cell>
          <cell r="S18">
            <v>3785</v>
          </cell>
          <cell r="T18">
            <v>1499</v>
          </cell>
          <cell r="U18">
            <v>2210</v>
          </cell>
          <cell r="V18">
            <v>2</v>
          </cell>
          <cell r="W18">
            <v>2</v>
          </cell>
        </row>
        <row r="19">
          <cell r="A19">
            <v>230</v>
          </cell>
          <cell r="B19">
            <v>230</v>
          </cell>
          <cell r="C19">
            <v>264.5</v>
          </cell>
          <cell r="D19">
            <v>1.1499999999999999</v>
          </cell>
          <cell r="E19">
            <v>220.4</v>
          </cell>
          <cell r="F19">
            <v>236</v>
          </cell>
          <cell r="G19">
            <v>18.100000000000001</v>
          </cell>
          <cell r="H19" t="str">
            <v>RWBⅡ 134</v>
          </cell>
          <cell r="I19">
            <v>400</v>
          </cell>
          <cell r="J19">
            <v>200</v>
          </cell>
          <cell r="K19">
            <v>15</v>
          </cell>
          <cell r="M19">
            <v>1880</v>
          </cell>
          <cell r="N19">
            <v>147</v>
          </cell>
          <cell r="R19">
            <v>169.9</v>
          </cell>
          <cell r="S19">
            <v>3785</v>
          </cell>
          <cell r="T19">
            <v>1499</v>
          </cell>
          <cell r="U19">
            <v>2210</v>
          </cell>
          <cell r="V19">
            <v>2</v>
          </cell>
          <cell r="W19">
            <v>2</v>
          </cell>
        </row>
        <row r="20">
          <cell r="A20">
            <v>240</v>
          </cell>
          <cell r="B20">
            <v>240</v>
          </cell>
          <cell r="C20">
            <v>276</v>
          </cell>
          <cell r="D20">
            <v>1.1499999999999999</v>
          </cell>
          <cell r="E20">
            <v>223.8</v>
          </cell>
          <cell r="F20">
            <v>239.3</v>
          </cell>
          <cell r="G20">
            <v>17.899999999999999</v>
          </cell>
          <cell r="H20" t="str">
            <v>RWBⅡ 134E</v>
          </cell>
          <cell r="I20">
            <v>400</v>
          </cell>
          <cell r="J20">
            <v>200</v>
          </cell>
          <cell r="K20">
            <v>15</v>
          </cell>
          <cell r="M20">
            <v>2290</v>
          </cell>
          <cell r="N20">
            <v>147</v>
          </cell>
          <cell r="R20">
            <v>169.9</v>
          </cell>
          <cell r="S20">
            <v>3785</v>
          </cell>
          <cell r="T20">
            <v>1499</v>
          </cell>
          <cell r="U20">
            <v>2210</v>
          </cell>
          <cell r="V20">
            <v>2</v>
          </cell>
          <cell r="W20">
            <v>2</v>
          </cell>
        </row>
        <row r="21">
          <cell r="A21">
            <v>250</v>
          </cell>
          <cell r="B21">
            <v>250</v>
          </cell>
          <cell r="C21">
            <v>287</v>
          </cell>
          <cell r="D21">
            <v>1.1499999999999999</v>
          </cell>
          <cell r="E21">
            <v>231</v>
          </cell>
          <cell r="F21">
            <v>247.5</v>
          </cell>
          <cell r="G21">
            <v>17.8</v>
          </cell>
          <cell r="H21" t="str">
            <v>RWBⅡ 134E</v>
          </cell>
          <cell r="I21">
            <v>400</v>
          </cell>
          <cell r="J21">
            <v>200</v>
          </cell>
          <cell r="K21">
            <v>15</v>
          </cell>
          <cell r="M21">
            <v>2290</v>
          </cell>
          <cell r="N21">
            <v>147</v>
          </cell>
          <cell r="R21">
            <v>169.9</v>
          </cell>
          <cell r="S21">
            <v>3785</v>
          </cell>
          <cell r="T21">
            <v>1499</v>
          </cell>
          <cell r="U21">
            <v>2210</v>
          </cell>
          <cell r="V21">
            <v>2</v>
          </cell>
          <cell r="W21">
            <v>2</v>
          </cell>
        </row>
        <row r="22">
          <cell r="A22">
            <v>260</v>
          </cell>
          <cell r="B22">
            <v>260</v>
          </cell>
          <cell r="C22">
            <v>299</v>
          </cell>
          <cell r="D22">
            <v>1.1499999999999999</v>
          </cell>
          <cell r="E22">
            <v>239</v>
          </cell>
          <cell r="F22">
            <v>255.6</v>
          </cell>
          <cell r="G22">
            <v>17.7</v>
          </cell>
          <cell r="H22" t="str">
            <v>RWBⅡ 134E</v>
          </cell>
          <cell r="I22">
            <v>400</v>
          </cell>
          <cell r="J22">
            <v>200</v>
          </cell>
          <cell r="K22">
            <v>20</v>
          </cell>
          <cell r="M22">
            <v>2290</v>
          </cell>
          <cell r="N22">
            <v>147</v>
          </cell>
          <cell r="R22">
            <v>169.9</v>
          </cell>
          <cell r="S22">
            <v>3785</v>
          </cell>
          <cell r="T22">
            <v>1499</v>
          </cell>
          <cell r="U22">
            <v>2210</v>
          </cell>
          <cell r="V22">
            <v>2</v>
          </cell>
          <cell r="W22">
            <v>2</v>
          </cell>
        </row>
        <row r="36">
          <cell r="A36">
            <v>400</v>
          </cell>
          <cell r="B36">
            <v>400</v>
          </cell>
          <cell r="C36">
            <v>460</v>
          </cell>
          <cell r="D36">
            <v>1.1499999999999999</v>
          </cell>
          <cell r="E36">
            <v>362.3</v>
          </cell>
          <cell r="F36">
            <v>389.8</v>
          </cell>
          <cell r="G36">
            <v>18.5</v>
          </cell>
          <cell r="H36" t="str">
            <v>RWBⅡ 222E</v>
          </cell>
          <cell r="I36">
            <v>600</v>
          </cell>
          <cell r="J36">
            <v>400</v>
          </cell>
          <cell r="K36">
            <v>25</v>
          </cell>
          <cell r="M36">
            <v>3220</v>
          </cell>
          <cell r="N36">
            <v>270</v>
          </cell>
          <cell r="R36">
            <v>282</v>
          </cell>
          <cell r="S36">
            <v>4598</v>
          </cell>
          <cell r="T36">
            <v>1626</v>
          </cell>
          <cell r="U36">
            <v>2540</v>
          </cell>
          <cell r="V36">
            <v>4</v>
          </cell>
          <cell r="W36">
            <v>4</v>
          </cell>
        </row>
        <row r="37">
          <cell r="A37">
            <v>410</v>
          </cell>
          <cell r="B37">
            <v>410</v>
          </cell>
          <cell r="C37">
            <v>471.5</v>
          </cell>
          <cell r="D37">
            <v>1.1499999999999999</v>
          </cell>
          <cell r="E37">
            <v>370</v>
          </cell>
          <cell r="F37">
            <v>397.4</v>
          </cell>
          <cell r="G37">
            <v>18.399999999999999</v>
          </cell>
          <cell r="H37" t="str">
            <v>RWBⅡ 222E</v>
          </cell>
          <cell r="I37">
            <v>600</v>
          </cell>
          <cell r="J37">
            <v>400</v>
          </cell>
          <cell r="K37">
            <v>25</v>
          </cell>
          <cell r="M37">
            <v>3220</v>
          </cell>
          <cell r="N37">
            <v>270</v>
          </cell>
          <cell r="R37">
            <v>282</v>
          </cell>
          <cell r="S37">
            <v>4598</v>
          </cell>
          <cell r="T37">
            <v>1626</v>
          </cell>
          <cell r="U37">
            <v>2540</v>
          </cell>
          <cell r="V37">
            <v>4</v>
          </cell>
          <cell r="W37">
            <v>4</v>
          </cell>
        </row>
        <row r="38">
          <cell r="A38">
            <v>420</v>
          </cell>
          <cell r="B38">
            <v>420</v>
          </cell>
          <cell r="C38">
            <v>483</v>
          </cell>
          <cell r="D38">
            <v>1.1499999999999999</v>
          </cell>
          <cell r="E38">
            <v>377.6</v>
          </cell>
          <cell r="F38">
            <v>405.2</v>
          </cell>
          <cell r="G38">
            <v>18.3</v>
          </cell>
          <cell r="H38" t="str">
            <v>RWBⅡ 222E</v>
          </cell>
          <cell r="I38">
            <v>650</v>
          </cell>
          <cell r="J38">
            <v>400</v>
          </cell>
          <cell r="K38">
            <v>25</v>
          </cell>
          <cell r="M38">
            <v>3220</v>
          </cell>
          <cell r="N38">
            <v>270</v>
          </cell>
          <cell r="R38">
            <v>282</v>
          </cell>
          <cell r="S38">
            <v>4598</v>
          </cell>
          <cell r="T38">
            <v>1626</v>
          </cell>
          <cell r="U38">
            <v>2540</v>
          </cell>
          <cell r="V38">
            <v>4</v>
          </cell>
          <cell r="W38">
            <v>4</v>
          </cell>
        </row>
        <row r="39">
          <cell r="A39">
            <v>430</v>
          </cell>
          <cell r="B39">
            <v>430</v>
          </cell>
          <cell r="C39">
            <v>494.5</v>
          </cell>
          <cell r="D39">
            <v>1.1499999999999999</v>
          </cell>
          <cell r="E39">
            <v>384.4</v>
          </cell>
          <cell r="F39">
            <v>412.9</v>
          </cell>
          <cell r="G39">
            <v>18.3</v>
          </cell>
          <cell r="H39" t="str">
            <v>RWBⅡ 222E</v>
          </cell>
          <cell r="I39">
            <v>650</v>
          </cell>
          <cell r="J39">
            <v>400</v>
          </cell>
          <cell r="K39">
            <v>25</v>
          </cell>
          <cell r="M39">
            <v>3220</v>
          </cell>
          <cell r="N39">
            <v>270</v>
          </cell>
          <cell r="R39">
            <v>282</v>
          </cell>
          <cell r="S39">
            <v>4598</v>
          </cell>
          <cell r="T39">
            <v>1626</v>
          </cell>
          <cell r="U39">
            <v>2540</v>
          </cell>
          <cell r="V39">
            <v>4</v>
          </cell>
          <cell r="W39">
            <v>4</v>
          </cell>
        </row>
        <row r="40">
          <cell r="A40">
            <v>440</v>
          </cell>
          <cell r="B40">
            <v>440</v>
          </cell>
          <cell r="C40">
            <v>506</v>
          </cell>
          <cell r="D40">
            <v>1.1499999999999999</v>
          </cell>
          <cell r="E40">
            <v>413.7</v>
          </cell>
          <cell r="F40">
            <v>441.7</v>
          </cell>
          <cell r="G40">
            <v>18.2</v>
          </cell>
          <cell r="H40" t="str">
            <v>RWBⅡ 270</v>
          </cell>
          <cell r="I40">
            <v>700</v>
          </cell>
          <cell r="J40">
            <v>400</v>
          </cell>
          <cell r="K40">
            <v>25</v>
          </cell>
          <cell r="M40">
            <v>3220</v>
          </cell>
          <cell r="N40">
            <v>270</v>
          </cell>
          <cell r="R40">
            <v>341.8</v>
          </cell>
          <cell r="S40">
            <v>4598</v>
          </cell>
          <cell r="T40">
            <v>1626</v>
          </cell>
          <cell r="U40">
            <v>2540</v>
          </cell>
          <cell r="V40">
            <v>4</v>
          </cell>
          <cell r="W40">
            <v>4</v>
          </cell>
        </row>
        <row r="41">
          <cell r="A41">
            <v>450</v>
          </cell>
          <cell r="B41">
            <v>450</v>
          </cell>
          <cell r="C41">
            <v>517.5</v>
          </cell>
          <cell r="D41">
            <v>1.1499999999999999</v>
          </cell>
          <cell r="E41">
            <v>421.7</v>
          </cell>
          <cell r="F41">
            <v>449.7</v>
          </cell>
          <cell r="G41">
            <v>18.100000000000001</v>
          </cell>
          <cell r="H41" t="str">
            <v>RWBⅡ 270</v>
          </cell>
          <cell r="I41">
            <v>700</v>
          </cell>
          <cell r="J41">
            <v>400</v>
          </cell>
          <cell r="K41">
            <v>25</v>
          </cell>
          <cell r="M41">
            <v>3220</v>
          </cell>
          <cell r="N41">
            <v>270</v>
          </cell>
          <cell r="R41">
            <v>341.8</v>
          </cell>
          <cell r="S41">
            <v>4598</v>
          </cell>
          <cell r="T41">
            <v>1626</v>
          </cell>
          <cell r="U41">
            <v>2540</v>
          </cell>
          <cell r="V41">
            <v>4</v>
          </cell>
          <cell r="W41">
            <v>4</v>
          </cell>
        </row>
        <row r="42">
          <cell r="A42">
            <v>460</v>
          </cell>
          <cell r="B42">
            <v>460</v>
          </cell>
          <cell r="C42">
            <v>529</v>
          </cell>
          <cell r="D42">
            <v>1.1499999999999999</v>
          </cell>
          <cell r="E42">
            <v>429</v>
          </cell>
          <cell r="F42" t="str">
            <v>467..7</v>
          </cell>
          <cell r="G42">
            <v>18.100000000000001</v>
          </cell>
          <cell r="H42" t="str">
            <v>RWBⅡ 270</v>
          </cell>
          <cell r="I42">
            <v>700</v>
          </cell>
          <cell r="J42">
            <v>400</v>
          </cell>
          <cell r="K42">
            <v>25</v>
          </cell>
          <cell r="M42">
            <v>3220</v>
          </cell>
          <cell r="N42">
            <v>270</v>
          </cell>
          <cell r="R42">
            <v>341.8</v>
          </cell>
          <cell r="S42">
            <v>4598</v>
          </cell>
          <cell r="T42">
            <v>1626</v>
          </cell>
          <cell r="U42">
            <v>2540</v>
          </cell>
          <cell r="V42">
            <v>4</v>
          </cell>
          <cell r="W42">
            <v>4</v>
          </cell>
        </row>
        <row r="43">
          <cell r="A43">
            <v>470</v>
          </cell>
          <cell r="B43">
            <v>470</v>
          </cell>
          <cell r="C43">
            <v>540.5</v>
          </cell>
          <cell r="D43">
            <v>1.1499999999999999</v>
          </cell>
          <cell r="E43">
            <v>436</v>
          </cell>
          <cell r="F43">
            <v>465.6</v>
          </cell>
          <cell r="G43">
            <v>18</v>
          </cell>
          <cell r="H43" t="str">
            <v>RWBⅡ 270</v>
          </cell>
          <cell r="I43">
            <v>700</v>
          </cell>
          <cell r="J43">
            <v>400</v>
          </cell>
          <cell r="K43">
            <v>25</v>
          </cell>
          <cell r="M43">
            <v>3220</v>
          </cell>
          <cell r="N43">
            <v>270</v>
          </cell>
          <cell r="R43">
            <v>341.8</v>
          </cell>
          <cell r="S43">
            <v>4598</v>
          </cell>
          <cell r="T43">
            <v>1626</v>
          </cell>
          <cell r="U43">
            <v>2540</v>
          </cell>
          <cell r="V43">
            <v>4</v>
          </cell>
          <cell r="W43">
            <v>4</v>
          </cell>
        </row>
        <row r="44">
          <cell r="A44">
            <v>480</v>
          </cell>
          <cell r="B44">
            <v>480</v>
          </cell>
          <cell r="C44">
            <v>552</v>
          </cell>
          <cell r="D44">
            <v>1.1499999999999999</v>
          </cell>
          <cell r="E44">
            <v>444.2</v>
          </cell>
          <cell r="F44">
            <v>473.6</v>
          </cell>
          <cell r="G44">
            <v>17.899999999999999</v>
          </cell>
          <cell r="H44" t="str">
            <v>RWBⅡ 270</v>
          </cell>
          <cell r="I44">
            <v>750</v>
          </cell>
          <cell r="J44">
            <v>400</v>
          </cell>
          <cell r="K44">
            <v>40</v>
          </cell>
          <cell r="M44">
            <v>3920</v>
          </cell>
          <cell r="N44">
            <v>270</v>
          </cell>
          <cell r="R44">
            <v>341.8</v>
          </cell>
          <cell r="S44">
            <v>4598</v>
          </cell>
          <cell r="T44">
            <v>1626</v>
          </cell>
          <cell r="U44">
            <v>2540</v>
          </cell>
          <cell r="V44">
            <v>4</v>
          </cell>
          <cell r="W44">
            <v>4</v>
          </cell>
        </row>
        <row r="45">
          <cell r="A45">
            <v>490</v>
          </cell>
          <cell r="B45">
            <v>490</v>
          </cell>
          <cell r="C45">
            <v>563.5</v>
          </cell>
          <cell r="D45">
            <v>1.1499999999999999</v>
          </cell>
          <cell r="E45">
            <v>444.3</v>
          </cell>
          <cell r="F45">
            <v>473.2</v>
          </cell>
          <cell r="G45">
            <v>17.8</v>
          </cell>
          <cell r="H45" t="str">
            <v>RWBⅡ 270E</v>
          </cell>
          <cell r="I45">
            <v>750</v>
          </cell>
          <cell r="J45">
            <v>400</v>
          </cell>
          <cell r="K45">
            <v>40</v>
          </cell>
          <cell r="M45">
            <v>3920</v>
          </cell>
          <cell r="N45">
            <v>270</v>
          </cell>
          <cell r="R45">
            <v>341.8</v>
          </cell>
          <cell r="S45">
            <v>4598</v>
          </cell>
          <cell r="T45">
            <v>1626</v>
          </cell>
          <cell r="U45">
            <v>2540</v>
          </cell>
          <cell r="V45">
            <v>4</v>
          </cell>
          <cell r="W45">
            <v>4</v>
          </cell>
        </row>
        <row r="46">
          <cell r="A46">
            <v>500</v>
          </cell>
          <cell r="B46">
            <v>500</v>
          </cell>
          <cell r="C46">
            <v>575</v>
          </cell>
          <cell r="D46">
            <v>1.1499999999999999</v>
          </cell>
          <cell r="E46">
            <v>451.3</v>
          </cell>
          <cell r="F46">
            <v>480.9</v>
          </cell>
          <cell r="G46">
            <v>17.8</v>
          </cell>
          <cell r="H46" t="str">
            <v>RWBⅡ 270E</v>
          </cell>
          <cell r="I46">
            <v>750</v>
          </cell>
          <cell r="J46">
            <v>400</v>
          </cell>
          <cell r="K46">
            <v>40</v>
          </cell>
          <cell r="M46">
            <v>3920</v>
          </cell>
          <cell r="N46">
            <v>270</v>
          </cell>
          <cell r="R46">
            <v>341.8</v>
          </cell>
          <cell r="S46">
            <v>4598</v>
          </cell>
          <cell r="T46">
            <v>1626</v>
          </cell>
          <cell r="U46">
            <v>2540</v>
          </cell>
          <cell r="V46">
            <v>4</v>
          </cell>
          <cell r="W46">
            <v>4</v>
          </cell>
        </row>
        <row r="47">
          <cell r="A47">
            <v>510</v>
          </cell>
          <cell r="B47">
            <v>510</v>
          </cell>
          <cell r="C47">
            <v>586.5</v>
          </cell>
          <cell r="D47">
            <v>1.1499999999999999</v>
          </cell>
          <cell r="E47">
            <v>458.9</v>
          </cell>
          <cell r="F47">
            <v>488.5</v>
          </cell>
          <cell r="G47">
            <v>17.7</v>
          </cell>
          <cell r="H47" t="str">
            <v>RWBⅡ 270E</v>
          </cell>
          <cell r="I47">
            <v>750</v>
          </cell>
          <cell r="J47">
            <v>400</v>
          </cell>
          <cell r="K47">
            <v>40</v>
          </cell>
          <cell r="M47">
            <v>3920</v>
          </cell>
          <cell r="N47">
            <v>270</v>
          </cell>
          <cell r="R47">
            <v>341.8</v>
          </cell>
          <cell r="S47">
            <v>4598</v>
          </cell>
          <cell r="T47">
            <v>1626</v>
          </cell>
          <cell r="U47">
            <v>2540</v>
          </cell>
          <cell r="V47">
            <v>4</v>
          </cell>
          <cell r="W47">
            <v>4</v>
          </cell>
        </row>
        <row r="48">
          <cell r="A48">
            <v>520</v>
          </cell>
          <cell r="B48">
            <v>520</v>
          </cell>
          <cell r="C48">
            <v>598</v>
          </cell>
          <cell r="D48">
            <v>1.1499999999999999</v>
          </cell>
          <cell r="E48">
            <v>466.4</v>
          </cell>
          <cell r="F48">
            <v>493.1</v>
          </cell>
          <cell r="G48">
            <v>17.600000000000001</v>
          </cell>
          <cell r="H48" t="str">
            <v>RWBⅡ 270E</v>
          </cell>
          <cell r="I48">
            <v>750</v>
          </cell>
          <cell r="J48">
            <v>400</v>
          </cell>
          <cell r="K48">
            <v>40</v>
          </cell>
          <cell r="M48">
            <v>3920</v>
          </cell>
          <cell r="N48">
            <v>270</v>
          </cell>
          <cell r="R48">
            <v>341.8</v>
          </cell>
          <cell r="S48">
            <v>4598</v>
          </cell>
          <cell r="T48">
            <v>1626</v>
          </cell>
          <cell r="U48">
            <v>2540</v>
          </cell>
          <cell r="V48">
            <v>4</v>
          </cell>
          <cell r="W48">
            <v>4</v>
          </cell>
        </row>
      </sheetData>
      <sheetData sheetId="21"/>
      <sheetData sheetId="22"/>
      <sheetData sheetId="2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산출내역"/>
      <sheetName val="토목"/>
      <sheetName val="품질관리비"/>
      <sheetName val="건축"/>
      <sheetName val="기계 "/>
      <sheetName val="수량산출서"/>
      <sheetName val="시운전비(계약직)"/>
      <sheetName val="#REF"/>
      <sheetName val="ELECTRIC"/>
      <sheetName val="CTEMCOST"/>
      <sheetName val="SCHEDULE"/>
      <sheetName val="침출배관"/>
      <sheetName val="일위목록"/>
      <sheetName val="기자재비"/>
      <sheetName val="공량산출서"/>
      <sheetName val="WORK"/>
      <sheetName val="내역"/>
      <sheetName val="견적서"/>
      <sheetName val="결과조달"/>
      <sheetName val="실행철강하도"/>
      <sheetName val="?????"/>
      <sheetName val="정부노임단가"/>
      <sheetName val="약품공급2"/>
      <sheetName val="설계"/>
      <sheetName val="3.공통공사대비"/>
      <sheetName val="손익분석"/>
      <sheetName val="해전배수"/>
      <sheetName val="연돌일위집계"/>
      <sheetName val="예산대비"/>
      <sheetName val="수로단위수량"/>
      <sheetName val="CIVIL4"/>
      <sheetName val="각종손료"/>
      <sheetName val="H腏ISTRAIL집계"/>
      <sheetName val="2공구도급_x0007_嘀塘塘塘_x0003_됁᳅ׁĀ기자재단가_x0004_、¼²֬Ā일위대"/>
      <sheetName val="밸브설치"/>
      <sheetName val="건축내역"/>
      <sheetName val="9-1차이내역."/>
      <sheetName val="지수결과표-3"/>
      <sheetName val="SEC 1-D850"/>
      <sheetName val="2000년1차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예정(3)"/>
      <sheetName val="동원(3)"/>
      <sheetName val="단가"/>
      <sheetName val="연습"/>
      <sheetName val="PRICE"/>
      <sheetName val="전기공사"/>
      <sheetName val="Sheet1"/>
      <sheetName val="IMP(MAIN)"/>
      <sheetName val="IMP (REACTOR)"/>
      <sheetName val="목표세부명세"/>
      <sheetName val="G2설비도급"/>
      <sheetName val="배관배선 단가조사"/>
      <sheetName val="일위대가집계"/>
      <sheetName val="일위대가(여기까지)"/>
      <sheetName val="EQT-ESTN"/>
      <sheetName val="대림경상68억"/>
      <sheetName val="물가자료"/>
      <sheetName val="1단계"/>
      <sheetName val="전기내역서(총계)"/>
      <sheetName val="노임"/>
      <sheetName val="품셈"/>
      <sheetName val="설계예산서"/>
      <sheetName val="오억미만"/>
      <sheetName val="금융"/>
      <sheetName val="소방"/>
      <sheetName val="코드표"/>
      <sheetName val="조건표"/>
      <sheetName val="물집"/>
      <sheetName val="배관단가조사서"/>
      <sheetName val="직재"/>
      <sheetName val="예가표"/>
      <sheetName val="단가산출"/>
      <sheetName val="철집"/>
      <sheetName val="삼원"/>
      <sheetName val="그린"/>
      <sheetName val="한창-을"/>
      <sheetName val="수량산출"/>
      <sheetName val="총괄내역서"/>
      <sheetName val="견적"/>
      <sheetName val="급여조견표"/>
      <sheetName val="집계"/>
      <sheetName val="데이타"/>
      <sheetName val="식재인부"/>
      <sheetName val="총괄표"/>
      <sheetName val="sheets"/>
      <sheetName val="Sheet2"/>
      <sheetName val="106C0300"/>
      <sheetName val="Baby일위대가"/>
      <sheetName val="설계개요"/>
      <sheetName val="공사개요(사업승인)"/>
      <sheetName val="공사비예산서(토목분)"/>
      <sheetName val="TR"/>
      <sheetName val="금융비용"/>
      <sheetName val="약품설비"/>
      <sheetName val="Macro2"/>
      <sheetName val="EP0618"/>
      <sheetName val="단면 (2)"/>
      <sheetName val="노임단가"/>
      <sheetName val="원가"/>
      <sheetName val="DATE"/>
      <sheetName val="하수급견적대비"/>
      <sheetName val="기성2"/>
      <sheetName val="조경"/>
      <sheetName val="산출조서1"/>
      <sheetName val="국내"/>
      <sheetName val="I一般比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품의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조건"/>
      <sheetName val="입력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공통비(전체)"/>
      <sheetName val="공사비집계"/>
      <sheetName val="내역서 (2)"/>
      <sheetName val="Supplement2"/>
      <sheetName val="충돌 내용"/>
      <sheetName val="프로젝트"/>
      <sheetName val="SG"/>
      <sheetName val="내역서1"/>
      <sheetName val="수지계산"/>
      <sheetName val="가스비열"/>
      <sheetName val="CB"/>
      <sheetName val="기기리스트"/>
      <sheetName val="기준FACTOR"/>
      <sheetName val="_____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조명투자및환수계획"/>
      <sheetName val="제조중간결과"/>
      <sheetName val="표지 (2)"/>
      <sheetName val="GI_LIST"/>
      <sheetName val="h-013211-2"/>
      <sheetName val="부하계산서"/>
      <sheetName val="9811"/>
      <sheetName val="DATA"/>
      <sheetName val="2월분"/>
      <sheetName val="공문"/>
      <sheetName val="1995년 섹터별 매출"/>
      <sheetName val="Sheet3"/>
      <sheetName val="설직재_1"/>
      <sheetName val="_REF"/>
      <sheetName val="N賃率_職"/>
      <sheetName val="경산"/>
      <sheetName val="교각1"/>
      <sheetName val="01"/>
      <sheetName val="아울렛박스"/>
      <sheetName val="COPING"/>
      <sheetName val="6호기"/>
      <sheetName val="차액보증"/>
      <sheetName val="제경비산출서"/>
      <sheetName val="초기화면"/>
      <sheetName val="참조 (2)"/>
      <sheetName val="참조"/>
      <sheetName val="6차2회변경내역서"/>
      <sheetName val="주소"/>
      <sheetName val="일위대가(1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기계도급공사비집계표"/>
      <sheetName val="사급자재비"/>
      <sheetName val="장비설치비"/>
      <sheetName val="배관자재비"/>
      <sheetName val="배관설치비"/>
      <sheetName val="관급자재비"/>
      <sheetName val="시운전비"/>
      <sheetName val="일위대가목차"/>
      <sheetName val="일위표"/>
      <sheetName val="장비단가비교표 "/>
      <sheetName val="단가조사서"/>
      <sheetName val="인건비"/>
      <sheetName val="1.전처리BM"/>
      <sheetName val="2. 1차처리BM"/>
      <sheetName val="3. 방류BM"/>
      <sheetName val="4.슬러지처리BM"/>
      <sheetName val="5.기타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예가표"/>
      <sheetName val="#REF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Sheet1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공문"/>
      <sheetName val="설계예산서"/>
      <sheetName val="집계표(int)"/>
      <sheetName val="설계예산서 (2)"/>
      <sheetName val="집계표 (3)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정부노임단가"/>
      <sheetName val="설산1.나"/>
      <sheetName val="본사S"/>
      <sheetName val="B"/>
      <sheetName val="차액보증"/>
      <sheetName val="증감대비"/>
      <sheetName val="금융"/>
      <sheetName val="PIPE"/>
      <sheetName val="FLANGE"/>
      <sheetName val="VALVE"/>
      <sheetName val="주요진행"/>
      <sheetName val="내역서"/>
      <sheetName val="대림경상68억"/>
      <sheetName val="수자재단위당"/>
      <sheetName val="공사비집계"/>
      <sheetName val="노임단가"/>
      <sheetName val="자재단가"/>
      <sheetName val="기초코드"/>
      <sheetName val="예가표"/>
      <sheetName val="준검 내역서"/>
      <sheetName val="토공집계표"/>
      <sheetName val="기성"/>
      <sheetName val="Sheet6"/>
      <sheetName val="기본단가"/>
      <sheetName val="고르기"/>
      <sheetName val="소업1교"/>
      <sheetName val="2000년1차"/>
      <sheetName val="내역갑지"/>
      <sheetName val="도로단위당"/>
      <sheetName val="3.공통공사대비"/>
      <sheetName val="기초단가"/>
      <sheetName val="공사비산출내역"/>
      <sheetName val="일위대가-1"/>
      <sheetName val="데이타"/>
      <sheetName val="식재인부"/>
      <sheetName val="일위대가표"/>
      <sheetName val="입찰내역서(율촌 )"/>
      <sheetName val="1.설계조건"/>
      <sheetName val="내역"/>
      <sheetName val="토공"/>
      <sheetName val="내역서(총)"/>
      <sheetName val="A-4"/>
      <sheetName val="해평견적"/>
      <sheetName val="가설건물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백호우계수"/>
      <sheetName val="일위대가"/>
      <sheetName val="건축공사"/>
      <sheetName val="J直材4"/>
      <sheetName val="ESC(K치)"/>
      <sheetName val="SG"/>
      <sheetName val="하부철근수량"/>
      <sheetName val="총괄표"/>
      <sheetName val="BSD (2)"/>
      <sheetName val="기초일위"/>
      <sheetName val="주관사업"/>
      <sheetName val="45,46"/>
      <sheetName val="방배동내역(리라)"/>
      <sheetName val="공통비총괄표"/>
      <sheetName val="시설일위"/>
      <sheetName val="조명일위"/>
      <sheetName val="중기사용료"/>
      <sheetName val="공량산출서"/>
      <sheetName val="2002하반기노임기준"/>
      <sheetName val="실행철강하도"/>
      <sheetName val="을"/>
      <sheetName val="타공종이기"/>
      <sheetName val="단면 (2)"/>
      <sheetName val="하수급견적대비"/>
      <sheetName val="기기리스트"/>
      <sheetName val="ITEM"/>
      <sheetName val="Piping"/>
      <sheetName val="부대대비"/>
      <sheetName val="부안일위"/>
      <sheetName val="Y-WORK"/>
      <sheetName val="경비"/>
      <sheetName val="금융비용"/>
      <sheetName val="관기성공.내"/>
      <sheetName val="9GNG운반"/>
      <sheetName val="말뚝지지력산정"/>
      <sheetName val="공사비예산서(토목분)"/>
      <sheetName val="5.품셈"/>
      <sheetName val="공사비증감"/>
      <sheetName val="장비"/>
      <sheetName val="인원"/>
      <sheetName val="총괄내역서"/>
      <sheetName val="INPUT"/>
      <sheetName val="양식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요율"/>
      <sheetName val="실적62"/>
      <sheetName val="일위대가(계측기설치)"/>
      <sheetName val="단지내역서"/>
      <sheetName val="0.갑지"/>
      <sheetName val="8.현장관리비"/>
      <sheetName val="7.안전관리비"/>
      <sheetName val="골조시행"/>
      <sheetName val="보차도경계석"/>
      <sheetName val="인력터파기"/>
      <sheetName val="장문교(대전)"/>
      <sheetName val="한강운반비"/>
      <sheetName val="ELECTRIC"/>
      <sheetName val="CTEMCOST"/>
      <sheetName val="SCHEDULE"/>
      <sheetName val="품셈TABLE"/>
      <sheetName val="실행대비"/>
      <sheetName val="실행내역서"/>
      <sheetName val="제경비"/>
      <sheetName val="s"/>
      <sheetName val="금액내역서"/>
      <sheetName val="6PILE  (돌출)"/>
      <sheetName val="자재대"/>
      <sheetName val="BID"/>
      <sheetName val="기둥"/>
      <sheetName val="저판(버림100)"/>
      <sheetName val="MAT"/>
      <sheetName val="매원개착터널총괄"/>
      <sheetName val="내역표지"/>
      <sheetName val="18개월기준"/>
      <sheetName val="집계(직접비)"/>
      <sheetName val="1.취수장"/>
      <sheetName val="기계경비(시간당)"/>
      <sheetName val="현장별"/>
      <sheetName val="일위대가(가설)"/>
      <sheetName val="구조물견적서"/>
      <sheetName val="아파트 "/>
      <sheetName val="기초자료입력"/>
      <sheetName val="가도공"/>
      <sheetName val="기본자료"/>
      <sheetName val="70%"/>
      <sheetName val="합의경상"/>
      <sheetName val="제잡비"/>
      <sheetName val="jobhist"/>
      <sheetName val="견적조건"/>
      <sheetName val="수량산출"/>
      <sheetName val="자재"/>
      <sheetName val="직원소요"/>
      <sheetName val="2.1  노무비 평균단가산출"/>
      <sheetName val="Sheet1 (2)"/>
      <sheetName val="코드표"/>
      <sheetName val="임대견적서"/>
      <sheetName val="5.전사투자계획종함안"/>
      <sheetName val="Sheet15"/>
      <sheetName val="IW-LIST"/>
      <sheetName val="전계가"/>
      <sheetName val="현황(3걵구)"/>
      <sheetName val="FCM"/>
      <sheetName val="연습"/>
      <sheetName val="일반공사"/>
      <sheetName val="적현로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WORK"/>
      <sheetName val="발생토"/>
      <sheetName val="냉천부속동"/>
      <sheetName val="단위중량"/>
      <sheetName val="결과조달"/>
      <sheetName val="송전재료비"/>
      <sheetName val="견적"/>
      <sheetName val="변경내역"/>
      <sheetName val="C3"/>
      <sheetName val="내역서(가로수)"/>
      <sheetName val="N賃率-職"/>
      <sheetName val="일위대가목차"/>
      <sheetName val="편입용지조서"/>
      <sheetName val="유동표"/>
      <sheetName val="중기조종사 단위단가"/>
      <sheetName val="Studio"/>
      <sheetName val="청산공사"/>
      <sheetName val="장비가동"/>
      <sheetName val="전기혼잡제경비(45)"/>
      <sheetName val="남양내역"/>
      <sheetName val="Eq. Mobilization"/>
      <sheetName val="청천내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입찰안"/>
      <sheetName val="면적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약품공급2"/>
      <sheetName val="DATA"/>
      <sheetName val="도면자료제출일정"/>
      <sheetName val="실행예산"/>
      <sheetName val="D01"/>
      <sheetName val="D02"/>
      <sheetName val="실행"/>
      <sheetName val="파일의이용"/>
      <sheetName val="새공통(96임금인상기준)"/>
      <sheetName val="수량산출서"/>
      <sheetName val="도급대비표_기계설비공사(전체_사전)"/>
      <sheetName val="물가정보지"/>
      <sheetName val="9.기타자금청구"/>
      <sheetName val="와동25-3(변경)"/>
      <sheetName val="DATE"/>
      <sheetName val="토목"/>
      <sheetName val="건축"/>
      <sheetName val="ilch"/>
      <sheetName val="Dae_Jiju"/>
      <sheetName val="Sikje_ingun"/>
      <sheetName val="TREE_D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품목"/>
      <sheetName val="토공(도하)"/>
      <sheetName val="철콘(도하)"/>
      <sheetName val="파일(도하)"/>
      <sheetName val="지표지질조사"/>
      <sheetName val="대로근거"/>
      <sheetName val="중로근거"/>
      <sheetName val="I.설계조건"/>
      <sheetName val="증감내역서"/>
      <sheetName val="I一般比"/>
      <sheetName val="PIPE내역(FCN)"/>
      <sheetName val="INPUT DATA"/>
      <sheetName val="9"/>
      <sheetName val="앉음벽 (2)"/>
      <sheetName val="동원인원"/>
      <sheetName val="평가데이터"/>
      <sheetName val="현장업무"/>
      <sheetName val="견적보고"/>
      <sheetName val="1차설계변경내역"/>
      <sheetName val="단  가  대  비  표"/>
      <sheetName val="일  위  대  가  목  록"/>
      <sheetName val="기둥(원형)"/>
      <sheetName val="수량산출서(7회)"/>
      <sheetName val="인부신상자료"/>
      <sheetName val="건축내역"/>
      <sheetName val="중기일위대가"/>
      <sheetName val="실행계"/>
      <sheetName val="P&amp;L01-02GR"/>
      <sheetName val="1.월별예산현황(개인)"/>
      <sheetName val="2.법인카드 사용"/>
      <sheetName val="GS건설 급여"/>
      <sheetName val="재료율"/>
      <sheetName val="표지-내역서"/>
      <sheetName val="배수내역"/>
      <sheetName val="수안보-MBR1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8.PILE  (돌출)"/>
      <sheetName val="갑지(추정)"/>
      <sheetName val="현장경비"/>
      <sheetName val="견적대비표"/>
      <sheetName val="재료비"/>
      <sheetName val="BS2"/>
      <sheetName val="용산1(해보)"/>
      <sheetName val="가격조사서"/>
      <sheetName val="고창방향"/>
      <sheetName val="소비자가"/>
      <sheetName val="201동 산출근거"/>
      <sheetName val="입력DATA"/>
      <sheetName val="바닥판"/>
      <sheetName val="데리네이타현황"/>
      <sheetName val="하도금액분계"/>
      <sheetName val="master(2차)"/>
      <sheetName val="JUCKEYK"/>
      <sheetName val="발파유용(3)"/>
      <sheetName val="을지"/>
      <sheetName val="내역(2000년)"/>
      <sheetName val="동해title"/>
      <sheetName val="TABLE"/>
      <sheetName val="물가시세"/>
      <sheetName val="추가및 공제(방파제)"/>
      <sheetName val="교각1"/>
      <sheetName val="점수계산1-2"/>
      <sheetName val="원가계산서"/>
      <sheetName val="플랜트 설치"/>
      <sheetName val="PW3"/>
      <sheetName val="PW4"/>
      <sheetName val="SC1"/>
      <sheetName val="PM"/>
      <sheetName val="주안3차A-A"/>
      <sheetName val="L-type"/>
      <sheetName val="98지급계획"/>
      <sheetName val="물량표"/>
      <sheetName val="최종"/>
      <sheetName val="COVER"/>
      <sheetName val="Macro3"/>
      <sheetName val="일위_파일"/>
      <sheetName val="1ST"/>
      <sheetName val="업무처리전"/>
      <sheetName val="부속동"/>
      <sheetName val="기초자료"/>
      <sheetName val="공사개요"/>
      <sheetName val="JJ"/>
      <sheetName val="토공산출(주차장)"/>
      <sheetName val="터파기및재료"/>
      <sheetName val="기타(2011.3) (2)"/>
      <sheetName val="날개벽(좌,우=60도-4개)"/>
      <sheetName val="기 타 공 (2)"/>
      <sheetName val="전기일위대가"/>
      <sheetName val="Sheet5"/>
      <sheetName val="자동제어"/>
      <sheetName val="공사_산출"/>
      <sheetName val="마산방향"/>
      <sheetName val="진주방향"/>
      <sheetName val="단위단가"/>
      <sheetName val="산출근거1"/>
      <sheetName val="기성조서(집계)"/>
      <sheetName val="수입"/>
      <sheetName val="P.M 별"/>
      <sheetName val="램머"/>
      <sheetName val="Baby일위대가"/>
      <sheetName val="10공구일위"/>
      <sheetName val="집행예산"/>
      <sheetName val="집 계 표"/>
      <sheetName val="건축집계"/>
      <sheetName val="토목공사"/>
      <sheetName val="조건표"/>
      <sheetName val="원가계산"/>
      <sheetName val="원가data"/>
      <sheetName val="품"/>
      <sheetName val="S003031"/>
      <sheetName val="BOX"/>
      <sheetName val="현황CODE"/>
      <sheetName val="X17-TOTAL"/>
      <sheetName val="항목"/>
      <sheetName val="WE'T"/>
      <sheetName val="BREAKDOWN(철거설치)"/>
      <sheetName val="뜃맟뭁돽띿맟?-BLDG"/>
      <sheetName val="CAT_5"/>
      <sheetName val="기준표"/>
      <sheetName val="A"/>
      <sheetName val="연결임시"/>
      <sheetName val="요약서"/>
      <sheetName val="충주"/>
      <sheetName val="자금운용표"/>
      <sheetName val="변경내역대비표(2)"/>
      <sheetName val="공사내역"/>
      <sheetName val="대비"/>
      <sheetName val="운반"/>
      <sheetName val="연돌일위집계"/>
      <sheetName val="조명시설"/>
      <sheetName val="UR2-Calculation"/>
      <sheetName val="집수정(600-700)"/>
      <sheetName val="Sheet4"/>
      <sheetName val="MOTOR"/>
      <sheetName val="완도-군외"/>
      <sheetName val="설계내역서"/>
      <sheetName val="밸브설치"/>
      <sheetName val="Recap"/>
      <sheetName val="Cash Flow"/>
      <sheetName val="부대tu"/>
      <sheetName val="신내택지내역서"/>
      <sheetName val="콘크리트"/>
      <sheetName val="입력"/>
      <sheetName val="D-623D"/>
      <sheetName val="단중표-ST"/>
      <sheetName val="기준액"/>
      <sheetName val="내역(전체)"/>
      <sheetName val="106C0300"/>
      <sheetName val="편성절차"/>
      <sheetName val="목표세부명세"/>
      <sheetName val="Sensitivity"/>
      <sheetName val="CONCRETE"/>
      <sheetName val="시운전연료비"/>
      <sheetName val="공종단가"/>
      <sheetName val=" 갑  지 "/>
      <sheetName val="ABUT수량-A1"/>
      <sheetName val="설계내역"/>
      <sheetName val="울산시산표"/>
      <sheetName val="기계경비"/>
      <sheetName val="(C)원내역"/>
      <sheetName val="96노임기준"/>
      <sheetName val="백분율"/>
      <sheetName val="DHEQSUPT"/>
      <sheetName val="데이터입력"/>
      <sheetName val="01"/>
      <sheetName val="원가서"/>
      <sheetName val="2000전체분"/>
      <sheetName val="날개벽(시점좌측)"/>
      <sheetName val="inputdata"/>
      <sheetName val="Summary Sheet"/>
      <sheetName val="도"/>
      <sheetName val="포장공수량집계"/>
      <sheetName val="개요"/>
      <sheetName val="설-원가"/>
      <sheetName val="원가"/>
      <sheetName val="사다리"/>
      <sheetName val="법인세신고자료"/>
      <sheetName val="제조부문배부"/>
      <sheetName val="신.분"/>
      <sheetName val="단가비교표"/>
      <sheetName val="공틀공사"/>
      <sheetName val="횡배위치"/>
      <sheetName val="예산대비"/>
      <sheetName val="5.ESC적용금액산출서(내화피복및단열뿜칠)"/>
      <sheetName val="낙석방지망현황"/>
      <sheetName val="수량산출서(터널종점)"/>
      <sheetName val="경영상태"/>
      <sheetName val="공사비_NDE"/>
      <sheetName val="일위대가표 (2)"/>
      <sheetName val="TOTAL"/>
      <sheetName val="LABTOTAL"/>
      <sheetName val="약품설비"/>
      <sheetName val="기계내역"/>
      <sheetName val="전등분전반"/>
      <sheetName val="직재"/>
      <sheetName val="부하(성남)"/>
      <sheetName val="부하계산서"/>
      <sheetName val="계정"/>
      <sheetName val="갑지1"/>
      <sheetName val="덕전리"/>
      <sheetName val="당초"/>
      <sheetName val="일위"/>
      <sheetName val="6호기"/>
      <sheetName val="기안"/>
      <sheetName val="개산공사비"/>
      <sheetName val="저"/>
      <sheetName val="관리,공감"/>
      <sheetName val="소야공정계획표"/>
      <sheetName val="계약변경요청서"/>
      <sheetName val="CODE"/>
      <sheetName val="현장관리비 산출내역"/>
      <sheetName val="가설공사비"/>
      <sheetName val="도로구조공사비"/>
      <sheetName val="도로토공공사비"/>
      <sheetName val="여수토공사비"/>
      <sheetName val="내역서 (총액)"/>
      <sheetName val="관리비"/>
      <sheetName val="사무용품비"/>
      <sheetName val="98수문일위"/>
      <sheetName val="총공사내역서"/>
      <sheetName val="작업금지"/>
      <sheetName val="착공계"/>
      <sheetName val="공사비"/>
      <sheetName val="유역면적"/>
      <sheetName val="유림골조"/>
      <sheetName val="1.1설계기준"/>
      <sheetName val="1련,2련"/>
      <sheetName val="변품8-37"/>
      <sheetName val="터널조도"/>
      <sheetName val="토공합계"/>
      <sheetName val="맨홀수량"/>
      <sheetName val="조명율"/>
      <sheetName val="SILICATE"/>
      <sheetName val="토목검측서"/>
      <sheetName val="원총괄(대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제출내역 (2)"/>
      <sheetName val="적점"/>
      <sheetName val="#REF"/>
      <sheetName val="변경집계표"/>
      <sheetName val="부대내역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연결임시"/>
      <sheetName val="SG"/>
      <sheetName val="부대tu"/>
      <sheetName val="내역"/>
      <sheetName val="unit 4"/>
      <sheetName val="공사비증감"/>
      <sheetName val="가격조사서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Macro1"/>
      <sheetName val="내역서"/>
      <sheetName val="자동제어"/>
      <sheetName val="일위대가(가설)"/>
      <sheetName val="토목주소"/>
      <sheetName val="프랜트면허"/>
      <sheetName val="건축-물가변동"/>
      <sheetName val="기계설비-물가변동"/>
      <sheetName val="공사개요"/>
      <sheetName val="신표지1"/>
      <sheetName val="파일의이용"/>
      <sheetName val="공종목록표"/>
      <sheetName val="poolupdate"/>
      <sheetName val="전계가"/>
      <sheetName val="대전-교대(A1-A2)"/>
      <sheetName val="갑지"/>
      <sheetName val="집계표"/>
      <sheetName val="전차선로 물량표"/>
      <sheetName val="현장경비"/>
      <sheetName val="전기혼잡제경비(45)"/>
      <sheetName val="덕소내역"/>
      <sheetName val="부안일위"/>
      <sheetName val="공문"/>
      <sheetName val="일위대가(계측기설치)"/>
      <sheetName val="제잡비"/>
      <sheetName val="내역표지"/>
      <sheetName val="BID"/>
      <sheetName val="입찰안"/>
      <sheetName val="재료비"/>
      <sheetName val="코드표"/>
      <sheetName val=" FURNACE현설"/>
      <sheetName val="정부노임단가"/>
      <sheetName val="DATA"/>
      <sheetName val="여과지동"/>
      <sheetName val="기초자료"/>
      <sheetName val="총괄-1"/>
      <sheetName val="일위대가"/>
      <sheetName val="노임단가"/>
      <sheetName val="포장수량"/>
      <sheetName val="갈현동"/>
      <sheetName val="결과조달"/>
      <sheetName val="차액보증"/>
      <sheetName val="A-4"/>
      <sheetName val="배수관산출"/>
      <sheetName val="웅진교-S2"/>
      <sheetName val="경상비"/>
      <sheetName val="일위_파일"/>
      <sheetName val="철콘공사"/>
      <sheetName val="TARGET"/>
      <sheetName val="노임이"/>
      <sheetName val="FAX"/>
      <sheetName val="산출내역서"/>
      <sheetName val="06년 학회협찬실적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D-3109"/>
      <sheetName val="수목표준대가"/>
      <sheetName val="견"/>
      <sheetName val="내2"/>
      <sheetName val="4.인력운영계획(업무별)"/>
      <sheetName val="1단계"/>
      <sheetName val="본선 토공 분배표"/>
      <sheetName val="금액"/>
      <sheetName val="약품설비"/>
      <sheetName val="Data&amp;Result"/>
      <sheetName val="전선 및 전선관"/>
      <sheetName val="변경내역대비표(2)"/>
      <sheetName val="6PILE  (돌출)"/>
      <sheetName val="DHEQSUPT"/>
      <sheetName val="아파트 "/>
      <sheetName val="토 적 표"/>
      <sheetName val="Cash"/>
      <sheetName val="현장관리비 산출내역"/>
      <sheetName val="SULKEA"/>
      <sheetName val="잔수량(작성)"/>
      <sheetName val="밸브설치"/>
      <sheetName val="FCM"/>
      <sheetName val="잡비"/>
      <sheetName val="archi(본사)"/>
      <sheetName val="LG제품"/>
      <sheetName val="S0"/>
      <sheetName val="자재단가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퇴직금(울산천상)"/>
      <sheetName val="실행철강하도"/>
      <sheetName val="구조물공"/>
      <sheetName val="부대공"/>
      <sheetName val="배수공"/>
      <sheetName val="토공"/>
      <sheetName val="포장공"/>
      <sheetName val="단가산출서"/>
      <sheetName val="관람석제출"/>
      <sheetName val="코드"/>
      <sheetName val="건축집계"/>
      <sheetName val="총괄표"/>
      <sheetName val="건축"/>
      <sheetName val="2.교량(신설)"/>
      <sheetName val="충주"/>
      <sheetName val="직재"/>
      <sheetName val="설계"/>
      <sheetName val="전력"/>
      <sheetName val="SCHE"/>
      <sheetName val="UPRI"/>
      <sheetName val="조도계산서 (도서)"/>
      <sheetName val="전기공사"/>
      <sheetName val="인덕원내역"/>
      <sheetName val="CTEMCOST"/>
      <sheetName val="CAT_5"/>
      <sheetName val="부표총괄"/>
      <sheetName val="내역(가지)"/>
      <sheetName val="금융"/>
      <sheetName val="가도공"/>
      <sheetName val="평가데이터"/>
      <sheetName val="ELECTRIC"/>
      <sheetName val="SCHEDULE"/>
      <sheetName val="대비"/>
      <sheetName val="일위대가목차"/>
      <sheetName val="Indirect Cost"/>
      <sheetName val="금액내역서"/>
      <sheetName val="공사비예산서(토목분)"/>
      <sheetName val="견적조건"/>
      <sheetName val="제조노임"/>
      <sheetName val="Y-WORK"/>
      <sheetName val="배열수식"/>
      <sheetName val="전신환매도율"/>
      <sheetName val="입찰결과보고"/>
      <sheetName val="단위세대물량"/>
      <sheetName val="I一般比"/>
      <sheetName val="상수도토공집계표"/>
      <sheetName val="이토변실(A3-LINE)"/>
      <sheetName val="매립"/>
      <sheetName val="cable-data"/>
      <sheetName val="출자한도"/>
      <sheetName val="경비"/>
      <sheetName val="골조시행"/>
      <sheetName val="청산공사"/>
      <sheetName val="AS포장복구 "/>
      <sheetName val="특수기호강도거푸집"/>
      <sheetName val="종배수관면벽신"/>
      <sheetName val="종배수관(신)"/>
      <sheetName val="상촌2교-일반수량집계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계장 공내역서"/>
      <sheetName val="을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방배동내역(리라)"/>
      <sheetName val="부대공사총괄"/>
      <sheetName val="건축공사집계표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제경비율"/>
      <sheetName val="01"/>
      <sheetName val="A"/>
      <sheetName val="Sheet17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뜃맟뭁돽띿맟?-BLDG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할증"/>
      <sheetName val="1차ESC-원가계산서"/>
      <sheetName val="2차ESC-원가계산서"/>
      <sheetName val="3차ESC-산출금액"/>
      <sheetName val="FB25JN"/>
      <sheetName val="TYPE A"/>
      <sheetName val="일위대가-1"/>
      <sheetName val="공종별집계표"/>
      <sheetName val="내역서2안"/>
      <sheetName val="준공평가"/>
      <sheetName val="단면 (2)"/>
      <sheetName val="안양동교 1안"/>
      <sheetName val=" 입력Ｉ 封Íೈ⃒⣌츀ÌÂ؀Ā복수예ఀ선정_x0000__x0001_ÿ尀⣔ﴀᢼࣂ샆"/>
      <sheetName val="일위목차"/>
      <sheetName val="YES-T"/>
      <sheetName val="DWG-CAB-I"/>
      <sheetName val="구역별 -작업"/>
      <sheetName val="설계개요"/>
      <sheetName val="하수급견적대비"/>
      <sheetName val="COVER"/>
      <sheetName val="Sheet1 (2)"/>
      <sheetName val="단가조사-2"/>
      <sheetName val="카렌스센터계량기설치공사"/>
      <sheetName val="배관 PANIT 물량"/>
      <sheetName val="도시가스현황"/>
      <sheetName val="MOTOR"/>
      <sheetName val="6공구(당초)"/>
      <sheetName val="교각계산"/>
      <sheetName val="__"/>
      <sheetName val=" 입력Ｉ_x0009_封Íೈ⃒⣌츀ÌÂ؀Ā복수예ఀ선정"/>
      <sheetName val=" 입력Ｉ 封Íೈ⃒⣌츀ÌÂ؀Ā복수예ఀ선정"/>
      <sheetName val="982월원안"/>
      <sheetName val="본부소개"/>
      <sheetName val="품셈표"/>
      <sheetName val="발생토"/>
      <sheetName val="장기차입금"/>
      <sheetName val="공종별집계표(총괄)"/>
      <sheetName val="실행갑지"/>
      <sheetName val="총괄집계표(건토기)"/>
      <sheetName val="인건비"/>
      <sheetName val="종료분석"/>
      <sheetName val="csdim"/>
      <sheetName val="cdsload"/>
      <sheetName val="chsload"/>
      <sheetName val="CLAMP"/>
      <sheetName val="cvsload"/>
      <sheetName val="pipe"/>
      <sheetName val="ITEM"/>
      <sheetName val="명단원자료(이전)"/>
      <sheetName val="날개벽(시점좌측)"/>
      <sheetName val="M-EQPT-Z"/>
      <sheetName val="Sheet5"/>
      <sheetName val="철거산출근거"/>
      <sheetName val="터파기및재료"/>
      <sheetName val="변경-C"/>
      <sheetName val="물가자료"/>
      <sheetName val="입찰내역서"/>
      <sheetName val="실행내역서 "/>
      <sheetName val="수목데이타 "/>
      <sheetName val="공통가설"/>
      <sheetName val="조건표"/>
      <sheetName val="관접합및부설"/>
      <sheetName val="CIVIL4"/>
      <sheetName val="200"/>
      <sheetName val="집계표(육상)"/>
      <sheetName val="변경현황"/>
      <sheetName val="총계"/>
      <sheetName val="조명시설"/>
      <sheetName val="우수공,맨홀,집수정"/>
      <sheetName val="7차변경1회내역서"/>
      <sheetName val="연돌일위집계"/>
      <sheetName val="적용단가"/>
      <sheetName val="정렬"/>
      <sheetName val="CM 1"/>
      <sheetName val="inter"/>
      <sheetName val="L형옹벽(key)"/>
      <sheetName val="시설물기초"/>
      <sheetName val="총괄"/>
      <sheetName val="외상매출금현황-수정분 A2"/>
      <sheetName val="내역_x0002_²বĀ원가계산서(남측)_x0003_²岬˔Ā일위_x0005_ᰁ責療ᢲ짂ҷ"/>
      <sheetName val="보차도및도로경계석수량집계"/>
      <sheetName val="Total 단위경유량집계"/>
      <sheetName val="총괄갑 "/>
      <sheetName val="조명투자및환수계획"/>
      <sheetName val="제조중간결과"/>
      <sheetName val="결재판(삭제하지말아주세요)"/>
      <sheetName val="손익차총괄2"/>
      <sheetName val="교통대책내역"/>
      <sheetName val="J형측구단위수량"/>
      <sheetName val="장비투입계획"/>
      <sheetName val="대치판정"/>
      <sheetName val="N賃率-職"/>
      <sheetName val="설계명세서"/>
      <sheetName val="자료입력"/>
      <sheetName val="총누계"/>
      <sheetName val="5.단가대비표"/>
      <sheetName val="2.냉난방설비공사"/>
      <sheetName val="7.자동제어공사"/>
      <sheetName val="96노임기준"/>
      <sheetName val="가중치"/>
      <sheetName val="공사내역"/>
      <sheetName val="본공사"/>
      <sheetName val="점수계산1-2"/>
      <sheetName val="구조물철거타공정이월"/>
      <sheetName val="공사비집계"/>
      <sheetName val="노임대장"/>
      <sheetName val="근로자명단"/>
      <sheetName val="인사자료총집계"/>
      <sheetName val="물량입력"/>
      <sheetName val="도"/>
      <sheetName val="노임단가(수배전반)"/>
      <sheetName val="공량산출서"/>
      <sheetName val="98수문일위"/>
      <sheetName val="경산"/>
      <sheetName val="투찰추정"/>
      <sheetName val="노무"/>
      <sheetName val="현장예산안"/>
      <sheetName val="2원료가나다."/>
      <sheetName val="3.공통공사대비"/>
      <sheetName val="견적대비표"/>
      <sheetName val="설계변경조서"/>
      <sheetName val="고용보험료(12년도)"/>
      <sheetName val="수리시설공정계획표(서식)"/>
      <sheetName val="상도내역"/>
      <sheetName val="품셈"/>
      <sheetName val="단가집계"/>
      <sheetName val="대가집계"/>
      <sheetName val="물가집계"/>
      <sheetName val="문학간접"/>
      <sheetName val="투입집계표"/>
      <sheetName val="배선DATA"/>
      <sheetName val="최적단면"/>
      <sheetName val="설계조건"/>
      <sheetName val="견적서"/>
      <sheetName val="개착내역서"/>
      <sheetName val="1"/>
      <sheetName val="용소리교"/>
      <sheetName val="역T형(H=6.0) (2)"/>
      <sheetName val="기전"/>
      <sheetName val="요율표"/>
      <sheetName val="주식"/>
      <sheetName val="제경비"/>
      <sheetName val="단가 및 재료비"/>
      <sheetName val="전기단가조사서"/>
      <sheetName val="오억미만"/>
      <sheetName val="도급"/>
      <sheetName val="설계예산서"/>
      <sheetName val="부속동"/>
      <sheetName val="지급자재"/>
      <sheetName val="1.공사개요(팬)"/>
      <sheetName val="포장복구집계"/>
      <sheetName val="UP"/>
      <sheetName val="중소기업"/>
      <sheetName val="당초"/>
      <sheetName val="환산표"/>
      <sheetName val="SPT vs PHI"/>
      <sheetName val="도로구조공사비"/>
      <sheetName val="도로토공공사비"/>
      <sheetName val="여수토공사비"/>
      <sheetName val="손익분석"/>
      <sheetName val="일위대가집계"/>
      <sheetName val="건축내역"/>
      <sheetName val="건축원가계산서"/>
      <sheetName val="총괄표 "/>
      <sheetName val="터널전기"/>
      <sheetName val="_REF"/>
      <sheetName val="일위대가_4층원격_"/>
      <sheetName val="일위대가목록"/>
      <sheetName val="N賃率_職"/>
      <sheetName val="노무비단가"/>
      <sheetName val="전화 (2)"/>
      <sheetName val="골재산출"/>
      <sheetName val="단가조사"/>
      <sheetName val="아파트_9"/>
      <sheetName val="재료율"/>
      <sheetName val="TOWER 12TON"/>
      <sheetName val="TOWER 10TON"/>
      <sheetName val="간접"/>
      <sheetName val="J直材4"/>
      <sheetName val="날개벽수량표"/>
      <sheetName val="수량산출"/>
      <sheetName val="수로단위수량"/>
      <sheetName val="1. 설계조건 2.단면가정 3. 하중계산"/>
      <sheetName val="DATA 입력란"/>
      <sheetName val="개요입력"/>
      <sheetName val="수량기준"/>
      <sheetName val="단가기준"/>
      <sheetName val="신규일위대가표"/>
      <sheetName val="단가산출"/>
      <sheetName val="설직재-1"/>
      <sheetName val="마감사양"/>
      <sheetName val="산출근거"/>
      <sheetName val="확정설계"/>
      <sheetName val="sum"/>
      <sheetName val="광통신 견적내역서1"/>
      <sheetName val="단가사정"/>
      <sheetName val="jobhist"/>
      <sheetName val="Chk"/>
      <sheetName val="Ass"/>
      <sheetName val=" 입력Ｉ 封Íೈ⃒⣌츀ÌÂ؀Ā복수예ఀ선정?_x0001_ÿ尀⣔ﴀᢼࣂ샆"/>
      <sheetName val="갑지1"/>
      <sheetName val="1공구 건정토건 토공"/>
      <sheetName val="우1입 (2)"/>
      <sheetName val="삼성전기"/>
      <sheetName val="단위수량"/>
      <sheetName val="기계(집계표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"/>
      <sheetName val="총괄표"/>
      <sheetName val="B-재료1"/>
      <sheetName val="㎡당도장비"/>
      <sheetName val="간재"/>
      <sheetName val="C-직노1"/>
      <sheetName val="간노율"/>
      <sheetName val="C-임금계"/>
      <sheetName val="D-경비1"/>
      <sheetName val="J-경배부"/>
      <sheetName val="경조정"/>
      <sheetName val="운반비"/>
      <sheetName val="L-일반비"/>
      <sheetName val="금화손익"/>
      <sheetName val="금화제조"/>
      <sheetName val="설직재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-3Υ-RAY"/>
      <sheetName val="3-4ARGON"/>
      <sheetName val="4보온공사"/>
      <sheetName val="4-1보온공사 물량집계"/>
      <sheetName val="4-2 보온 자재집계"/>
      <sheetName val="1화 자재산출근거"/>
      <sheetName val="2화 자재산출근거"/>
      <sheetName val="3화 자재산출근거"/>
      <sheetName val="4-3 보온 기본물량집계"/>
      <sheetName val="4-3-1보온 기본물량산출"/>
      <sheetName val="4-2-2철선"/>
      <sheetName val="4-2-3STS-BAND"/>
      <sheetName val="4-2-4FLANGE"/>
      <sheetName val="4-2-5GLOBE"/>
      <sheetName val="4-2-6GATE"/>
      <sheetName val="9기초공사"/>
      <sheetName val="1화성 기초"/>
      <sheetName val="2화성 기초"/>
      <sheetName val="3화성 기초"/>
      <sheetName val="DRAWING LIST (기계)"/>
      <sheetName val="DRAWING LIST (전기)"/>
      <sheetName val="Sheet1"/>
      <sheetName val="상세내역총괄"/>
      <sheetName val="설비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IO수량"/>
      <sheetName val="공사설계금액산출근거"/>
      <sheetName val="노무비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실행내역"/>
      <sheetName val="직노"/>
      <sheetName val="내역서2안"/>
      <sheetName val="패널"/>
      <sheetName val="기본일위"/>
      <sheetName val="집계"/>
      <sheetName val="Sheet1"/>
      <sheetName val="Sheet2"/>
      <sheetName val="Sheet3"/>
      <sheetName val="J直材4"/>
      <sheetName val="I一般比"/>
      <sheetName val="N賃率-職"/>
      <sheetName val="설직재-1"/>
      <sheetName val="제직재"/>
      <sheetName val="목록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Baby일위대가"/>
      <sheetName val="준검 내역서"/>
      <sheetName val="I一般比"/>
      <sheetName val="N賃率-職"/>
      <sheetName val="공정코드"/>
      <sheetName val="램머"/>
      <sheetName val="9.2단가산출서"/>
      <sheetName val="손료"/>
      <sheetName val="저"/>
      <sheetName val="단면 (2)"/>
      <sheetName val="예정(3)"/>
      <sheetName val="동원(3)"/>
      <sheetName val="Sheet1"/>
      <sheetName val="Sheet2"/>
      <sheetName val="Sheet3"/>
      <sheetName val="SG"/>
      <sheetName val="9GNG운반"/>
      <sheetName val="archi(본사)"/>
      <sheetName val="재료"/>
      <sheetName val="재료-CODE"/>
      <sheetName val="C-직노1"/>
      <sheetName val="철거산출근거"/>
      <sheetName val="1차사업FS"/>
      <sheetName val="양수장내역"/>
      <sheetName val="골조시행"/>
      <sheetName val="(포장)BOQ-실적공사"/>
      <sheetName val="부대"/>
      <sheetName val="일위CODE"/>
      <sheetName val="손익분석"/>
      <sheetName val="아파트기별"/>
      <sheetName val="공리일"/>
      <sheetName val="하조서"/>
      <sheetName val="물가"/>
      <sheetName val="목_xdc28_"/>
      <sheetName val="BOX 본체"/>
      <sheetName val="계화총괄"/>
      <sheetName val="계화배수(3대)"/>
      <sheetName val="금액내역서"/>
      <sheetName val="공사비예산서(토목분)"/>
      <sheetName val="장비"/>
      <sheetName val="노무"/>
      <sheetName val="U-TYPE(1)"/>
      <sheetName val="환경기계공정표 (3)"/>
      <sheetName val="공사비집계"/>
      <sheetName val="날개벽(시점좌측)"/>
      <sheetName val="96까지"/>
      <sheetName val="97년"/>
      <sheetName val="98이후"/>
      <sheetName val="Sheet1 (2)"/>
      <sheetName val="당진1,2호기전선관설치및접지4차공사내역서-을지"/>
      <sheetName val="#REF"/>
      <sheetName val="산출2-기기동력"/>
      <sheetName val="가격조사서"/>
      <sheetName val="연돌일위집계"/>
      <sheetName val="내역서"/>
      <sheetName val="관로토공집계표"/>
      <sheetName val="c_balju"/>
      <sheetName val="내역표지"/>
      <sheetName val="노임단가"/>
      <sheetName val="시설일위"/>
      <sheetName val="식재수량표"/>
      <sheetName val="식재일위"/>
      <sheetName val="자재단가"/>
      <sheetName val="BID"/>
      <sheetName val="단가산출_목록"/>
      <sheetName val="실적공사 단가"/>
      <sheetName val="일위대가_목록"/>
      <sheetName val="교각토공"/>
      <sheetName val="공통자료"/>
      <sheetName val="수목단가"/>
      <sheetName val="표지"/>
      <sheetName val="수량산출"/>
      <sheetName val="시설수량표"/>
      <sheetName val="일위목록"/>
      <sheetName val="토적표"/>
      <sheetName val="배수유공블럭"/>
      <sheetName val="40단가산출서"/>
      <sheetName val="40집계"/>
      <sheetName val="집계"/>
      <sheetName val="기본일위"/>
      <sheetName val="직노"/>
      <sheetName val="중기사용료"/>
      <sheetName val="양수장(기계)"/>
      <sheetName val="교각1"/>
      <sheetName val="출자한도"/>
      <sheetName val="공사비"/>
      <sheetName val="설비원가"/>
      <sheetName val="JUCKEYK"/>
      <sheetName val="대비"/>
    </sheetNames>
    <sheetDataSet>
      <sheetData sheetId="0" refreshError="1">
        <row r="732">
          <cell r="A732" t="str">
            <v>K02</v>
          </cell>
          <cell r="B732">
            <v>47</v>
          </cell>
          <cell r="C732" t="str">
            <v>단위</v>
          </cell>
          <cell r="D732" t="str">
            <v>제 47 호표</v>
          </cell>
          <cell r="E732" t="str">
            <v>프라임코팅</v>
          </cell>
          <cell r="F732" t="str">
            <v>금  액</v>
          </cell>
          <cell r="G732" t="str">
            <v>단  가</v>
          </cell>
          <cell r="H732" t="str">
            <v>MC-1</v>
          </cell>
          <cell r="I732" t="str">
            <v>단  가</v>
          </cell>
          <cell r="J732" t="str">
            <v>금  액</v>
          </cell>
          <cell r="K732" t="str">
            <v>계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 t="str">
            <v/>
          </cell>
          <cell r="C734" t="str">
            <v>인</v>
          </cell>
          <cell r="D734">
            <v>0.42</v>
          </cell>
          <cell r="E734">
            <v>0</v>
          </cell>
          <cell r="F734">
            <v>0</v>
          </cell>
          <cell r="G734">
            <v>81640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 t="str">
            <v>인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38">
          <cell r="A738" t="str">
            <v>비닐바인드선</v>
          </cell>
          <cell r="B738" t="str">
            <v>1.2mmIV</v>
          </cell>
          <cell r="C738" t="str">
            <v>m</v>
          </cell>
          <cell r="D738">
            <v>340</v>
          </cell>
          <cell r="E738">
            <v>45</v>
          </cell>
          <cell r="F738">
            <v>15300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15300</v>
          </cell>
          <cell r="M738">
            <v>15300</v>
          </cell>
          <cell r="N738">
            <v>0</v>
          </cell>
          <cell r="O738">
            <v>0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사용료"/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자재단가표"/>
      <sheetName val="물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K25">
            <v>2311</v>
          </cell>
        </row>
      </sheetData>
      <sheetData sheetId="45"/>
      <sheetData sheetId="46"/>
      <sheetData sheetId="4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견적대비 견적서"/>
      <sheetName val="중기일위대가"/>
      <sheetName val="2F 회의실견적(5_14 일대)"/>
      <sheetName val="MOTOR"/>
      <sheetName val="조도계산서 (도서)"/>
      <sheetName val="wall"/>
      <sheetName val="인건비"/>
      <sheetName val="정부노임단가"/>
      <sheetName val="사전공사"/>
      <sheetName val="Y-WORK"/>
      <sheetName val="225-5"/>
      <sheetName val="일반공사"/>
      <sheetName val="1"/>
      <sheetName val="수량산출"/>
      <sheetName val="설직재-1"/>
      <sheetName val="MACRO(MCC)"/>
      <sheetName val="__MAIN"/>
      <sheetName val="DATA"/>
      <sheetName val="ITEM"/>
      <sheetName val="Sheet1"/>
      <sheetName val="일위대가목록"/>
      <sheetName val="품셈기준"/>
      <sheetName val="단가산출1"/>
      <sheetName val="내역"/>
      <sheetName val="#REF"/>
      <sheetName val="발전기계산서"/>
      <sheetName val="102역사"/>
      <sheetName val="통합"/>
      <sheetName val="을"/>
      <sheetName val="WORK"/>
      <sheetName val="부안변전"/>
      <sheetName val="Macro1"/>
      <sheetName val="표지 (2)"/>
      <sheetName val="K1자재(3차등)"/>
      <sheetName val="BID"/>
      <sheetName val="98지급계획"/>
      <sheetName val="단"/>
      <sheetName val="giathanh1"/>
      <sheetName val="L_RPTA05_목록"/>
      <sheetName val="ⴭⴭⴭⴭ"/>
      <sheetName val="안정검토(온1)"/>
      <sheetName val="부하_성남_"/>
      <sheetName val="노임단가"/>
      <sheetName val="입력DATA"/>
      <sheetName val="바닥판"/>
      <sheetName val="방송(체육관)"/>
      <sheetName val="단가산출집계"/>
      <sheetName val="금액내역서"/>
      <sheetName val="EP0618"/>
      <sheetName val="펌프장수량산출(토)"/>
      <sheetName val="3련 BOX"/>
      <sheetName val="업무처리전"/>
      <sheetName val="총괄"/>
      <sheetName val="현장지지물물량"/>
      <sheetName val="원가계산서"/>
      <sheetName val="본체"/>
      <sheetName val="빌딩 안내"/>
      <sheetName val="방송노임"/>
      <sheetName val="Total"/>
      <sheetName val="일위대가"/>
      <sheetName val="입찰안"/>
      <sheetName val="하수급견적대비"/>
      <sheetName val="설계조건"/>
      <sheetName val="의왕F사"/>
      <sheetName val="가공사"/>
      <sheetName val="재노경"/>
      <sheetName val="BQ"/>
      <sheetName val="FB25JN"/>
      <sheetName val="합천내역"/>
      <sheetName val="명세서"/>
      <sheetName val="대가_"/>
      <sheetName val="2F_회의실견적(5_14_일대)"/>
      <sheetName val="조도계산서_(도서)"/>
      <sheetName val="토사(PE)"/>
      <sheetName val="표지"/>
      <sheetName val="공종별집계표"/>
      <sheetName val="공종별내역서"/>
      <sheetName val="대공종"/>
      <sheetName val="ABUT수량-A1"/>
      <sheetName val="조도계산서 _도서_"/>
      <sheetName val="9GNG운반"/>
      <sheetName val="목차"/>
      <sheetName val="을 2"/>
      <sheetName val="을 1"/>
      <sheetName val="개요"/>
      <sheetName val="설산1.나"/>
      <sheetName val="본사S"/>
      <sheetName val="뚝토공"/>
      <sheetName val="J直材4"/>
      <sheetName val="__"/>
      <sheetName val="자재단가비교표"/>
      <sheetName val="과천MAIN"/>
      <sheetName val="신우"/>
      <sheetName val="N賃率-職"/>
      <sheetName val="적용단가"/>
      <sheetName val="I一般比"/>
      <sheetName val="직재"/>
      <sheetName val="工완성공사율"/>
      <sheetName val="날개벽수량표"/>
      <sheetName val="단가산출"/>
      <sheetName val="전기일위목록"/>
      <sheetName val="요율"/>
      <sheetName val="DM 56"/>
      <sheetName val="TABLE"/>
      <sheetName val="간지"/>
      <sheetName val="조명시설"/>
      <sheetName val="횡배수관단위수량"/>
      <sheetName val="횡배수관단위수량1"/>
      <sheetName val="SRC-B3U2"/>
      <sheetName val="가로등기초"/>
      <sheetName val="HANDHOLE(2)"/>
      <sheetName val="Pier 3"/>
      <sheetName val="단면 (2)"/>
      <sheetName val="예가표"/>
      <sheetName val="갑지"/>
      <sheetName val="일위대가표"/>
      <sheetName val="3.일반설비"/>
      <sheetName val="대로근거"/>
      <sheetName val="우수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조도계산서 (도서)"/>
      <sheetName val="인건비"/>
      <sheetName val="FORM-0"/>
      <sheetName val="중기일위대가"/>
      <sheetName val="LOPCALC"/>
      <sheetName val="SD"/>
      <sheetName val="노임단가"/>
      <sheetName val="Sheet1"/>
      <sheetName val="공사비예산서(토목분)"/>
      <sheetName val="가도공"/>
      <sheetName val="중기사용료"/>
      <sheetName val="대로근거"/>
      <sheetName val="중로근거"/>
      <sheetName val="바닥판"/>
      <sheetName val="전차선로 물량표"/>
      <sheetName val="집수정(600-700)"/>
      <sheetName val="수질정화시설"/>
      <sheetName val="단면가정"/>
      <sheetName val="설계조건"/>
      <sheetName val="부재력정리"/>
      <sheetName val="정부노임단가"/>
      <sheetName val="금액내역서"/>
      <sheetName val="기기리스트"/>
      <sheetName val="제경비"/>
      <sheetName val="Sheet17"/>
      <sheetName val="현장지지물물량"/>
      <sheetName val="가설건물"/>
      <sheetName val="전기실및집수정"/>
      <sheetName val="Macro1"/>
      <sheetName val="목차"/>
      <sheetName val="내역"/>
      <sheetName val="BOJUNGGM"/>
      <sheetName val="96작생능"/>
      <sheetName val="설직재-1"/>
      <sheetName val="INPUT"/>
      <sheetName val="ABUT수량-A1"/>
      <sheetName val="2공구수량"/>
      <sheetName val="L-type"/>
      <sheetName val="UEC영화관본공사내역"/>
      <sheetName val="계약"/>
      <sheetName val="#REF"/>
      <sheetName val="토목주소"/>
      <sheetName val="프랜트면허"/>
      <sheetName val="MOTOR"/>
      <sheetName val="U-TYPE(1)"/>
      <sheetName val="부하LOAD"/>
      <sheetName val="수량산출"/>
      <sheetName val="별표총괄"/>
      <sheetName val="방송(체육관)"/>
      <sheetName val="단가비교"/>
      <sheetName val="Macro(전선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영창26"/>
      <sheetName val="다이꾸"/>
      <sheetName val="공통"/>
      <sheetName val="7.1유효폭"/>
      <sheetName val="처리단락"/>
      <sheetName val="일위대가"/>
      <sheetName val="조도계산서_(도서)"/>
      <sheetName val="PI"/>
      <sheetName val="내역표지"/>
      <sheetName val="아파트 "/>
      <sheetName val="자재단가"/>
      <sheetName val="주식"/>
      <sheetName val="Sheet1 (2)"/>
      <sheetName val="골조시행"/>
      <sheetName val="EQUIP LIST"/>
      <sheetName val="BOM(Elec)"/>
      <sheetName val="현황산출서"/>
      <sheetName val="Sheet3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역T형교대(말뚝기초)"/>
      <sheetName val="XXXXXX"/>
      <sheetName val="갑지"/>
      <sheetName val="총괄"/>
      <sheetName val="표지"/>
      <sheetName val="3"/>
      <sheetName val="Sheet5"/>
      <sheetName val="노임이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대치판정"/>
      <sheetName val="예가표"/>
      <sheetName val="내역대비표"/>
      <sheetName val="소비자가"/>
      <sheetName val="CC16-내역서"/>
      <sheetName val="일위대가(가설)"/>
      <sheetName val="개소별수량산출"/>
      <sheetName val="ITEM"/>
      <sheetName val="시중노임단가"/>
      <sheetName val="DATE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ⴭⴭⴭⴭ"/>
      <sheetName val="간선계산"/>
      <sheetName val="기별"/>
      <sheetName val="설계명세서"/>
      <sheetName val="단가표"/>
      <sheetName val="TABLE"/>
      <sheetName val="FB25JN"/>
      <sheetName val="전차선로_물량표"/>
      <sheetName val="TRE_TABLE"/>
      <sheetName val="소요자재"/>
      <sheetName val="노무산출서"/>
      <sheetName val="적용단위길이"/>
      <sheetName val="연돌일위집계"/>
      <sheetName val="99노임기준"/>
      <sheetName val="투찰"/>
      <sheetName val="조건표"/>
      <sheetName val="tggwan(mac)"/>
      <sheetName val="인사자료총집계"/>
      <sheetName val="설계개요"/>
      <sheetName val="입찰안"/>
      <sheetName val="철근단면적"/>
      <sheetName val="내역기준"/>
      <sheetName val="포장직선구간"/>
      <sheetName val="공통(20-91)"/>
      <sheetName val="한강운반비"/>
      <sheetName val="노임"/>
      <sheetName val="자재"/>
      <sheetName val="BEND LOSS"/>
      <sheetName val="SRC-B3U2"/>
      <sheetName val="항목등록"/>
      <sheetName val="입력값"/>
      <sheetName val="뚝토공"/>
      <sheetName val="001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0124"/>
      <sheetName val="전기일위대가"/>
      <sheetName val="처리장"/>
      <sheetName val="하수관로"/>
      <sheetName val="단가조사표"/>
      <sheetName val="수로단위수량"/>
      <sheetName val="TYPE1"/>
      <sheetName val="철근량"/>
      <sheetName val="시공여유율"/>
      <sheetName val="조명시설"/>
      <sheetName val="E01"/>
      <sheetName val="MVE02"/>
      <sheetName val="메서,변+증"/>
      <sheetName val="날개벽37.5。,82.5。"/>
      <sheetName val="말뚝지지력산정"/>
      <sheetName val="단가"/>
      <sheetName val="M1"/>
      <sheetName val="설계내역서"/>
      <sheetName val="Sheet6"/>
      <sheetName val="Total"/>
      <sheetName val="4-3 보온 기본물량집계"/>
      <sheetName val="Pack-3"/>
      <sheetName val="QUOTATION"/>
      <sheetName val="QUOTATION (2)"/>
      <sheetName val="특수기호강도거푸집"/>
      <sheetName val="종배수관면벽신"/>
      <sheetName val="종배수관(신)"/>
      <sheetName val="CTEMCOST"/>
      <sheetName val="건축공사 내역"/>
      <sheetName val="?????"/>
      <sheetName val="8.INTER CONNECTING"/>
      <sheetName val="2선재"/>
      <sheetName val="중동공구"/>
      <sheetName val="dg"/>
      <sheetName val="배수공"/>
      <sheetName val="간지"/>
      <sheetName val="우각부보강"/>
      <sheetName val="차선도색현황"/>
      <sheetName val="몰탈콘크리트"/>
      <sheetName val="단중표"/>
      <sheetName val="HX"/>
      <sheetName val="200"/>
      <sheetName val="요율표(전기)"/>
      <sheetName val="발신정보"/>
      <sheetName val="직노"/>
      <sheetName val="cable산출"/>
      <sheetName val="Man Power &amp; Comp"/>
      <sheetName val="노무비"/>
      <sheetName val="상세내역총괄"/>
      <sheetName val="화전내"/>
      <sheetName val="수량"/>
      <sheetName val="단면 (2)"/>
      <sheetName val="Sheet13"/>
      <sheetName val="간선"/>
      <sheetName val="P-J"/>
      <sheetName val="Sheet14"/>
      <sheetName val="표지 (2)"/>
      <sheetName val="경영상태"/>
      <sheetName val="__"/>
      <sheetName val="아파트_"/>
      <sheetName val="기성금내역서"/>
      <sheetName val="EP0618"/>
      <sheetName val="조도계산"/>
      <sheetName val="수량이동"/>
      <sheetName val="신우"/>
      <sheetName val="과천MAIN"/>
      <sheetName val="6PILE  (돌출)"/>
      <sheetName val="CALCULATION"/>
      <sheetName val="방배동내역(리라)"/>
      <sheetName val="현장경비"/>
      <sheetName val="건축공사집계표"/>
      <sheetName val="부대공사총괄"/>
      <sheetName val="을지"/>
      <sheetName val="B053 (990701)공정실적PP%계산"/>
      <sheetName val="B053 (990701)공정능력PC%계산"/>
      <sheetName val="총괄집계표 "/>
      <sheetName val="내역서(철콘)"/>
      <sheetName val="현장식당(1)"/>
      <sheetName val="M3산출"/>
      <sheetName val="BAND(200)"/>
      <sheetName val="EL 표면적"/>
      <sheetName val="Detail"/>
      <sheetName val="수리결과"/>
      <sheetName val="steam table"/>
      <sheetName val="INPUT(덕도방향-시점)"/>
      <sheetName val="1-1"/>
      <sheetName val="방음벽기초"/>
      <sheetName val="1.설계조건"/>
      <sheetName val="슬래브"/>
      <sheetName val="GTG TR PIT"/>
      <sheetName val="설계예산내역서"/>
      <sheetName val="관리사무소"/>
      <sheetName val="Pier 3"/>
      <sheetName val="1,2,3,4,5단위수량"/>
      <sheetName val="설계가"/>
      <sheetName val="토목품셈"/>
      <sheetName val="계수시트"/>
      <sheetName val="원가계산서"/>
      <sheetName val="#매송휴게소 전체사원#"/>
      <sheetName val="토목변경"/>
      <sheetName val="APT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1.수인터널"/>
      <sheetName val="F4-F7"/>
      <sheetName val="Sheet2"/>
      <sheetName val="산출근거"/>
      <sheetName val="품셈기준"/>
      <sheetName val="주형"/>
      <sheetName val="Ring"/>
      <sheetName val="L형옹벽단위수량(35)"/>
      <sheetName val="L형옹벽단위수량(25)"/>
      <sheetName val="기성신청"/>
      <sheetName val="원가"/>
      <sheetName val="공종별집계표"/>
      <sheetName val="공종별내역서"/>
      <sheetName val="수량산출서"/>
      <sheetName val="일위대가목록"/>
      <sheetName val="단가대비표"/>
      <sheetName val="공사설정"/>
      <sheetName val="참조"/>
      <sheetName val="입적표"/>
      <sheetName val="별표"/>
      <sheetName val="자재조사표"/>
      <sheetName val="BOX(1.5X1.5)"/>
      <sheetName val="BID"/>
      <sheetName val="SPEC"/>
      <sheetName val="설산1.나"/>
      <sheetName val="본사S"/>
      <sheetName val="철근총괄집계표"/>
      <sheetName val="터파기및재료"/>
      <sheetName val="빗물받이(910-510-410)"/>
      <sheetName val="우수"/>
      <sheetName val="입상내역"/>
      <sheetName val="사업수지"/>
      <sheetName val="Up &amp; bhn"/>
      <sheetName val="Man Power"/>
      <sheetName val="도"/>
      <sheetName val="COVER"/>
      <sheetName val="CB"/>
      <sheetName val="POL6차-PIPING"/>
      <sheetName val="물량"/>
      <sheetName val="산#2-1 (2)"/>
      <sheetName val="산#3-1"/>
      <sheetName val="WEIGHT LIST"/>
      <sheetName val="계약ITEM"/>
      <sheetName val="도면자료제출일정"/>
      <sheetName val="PROCURE"/>
      <sheetName val="단위수량"/>
      <sheetName val="차액보증"/>
      <sheetName val="집계"/>
      <sheetName val="기본일위"/>
      <sheetName val="내역서2안"/>
      <sheetName val="갑지1"/>
      <sheetName val="일위산출근거"/>
      <sheetName val="제-노임"/>
      <sheetName val="제직재"/>
      <sheetName val="95D"/>
      <sheetName val="94D"/>
      <sheetName val="견적서세부내용"/>
      <sheetName val="총괄내역서"/>
      <sheetName val="일년TOTAL"/>
      <sheetName val="신웅시공예정안,문티교제외(제출)"/>
      <sheetName val="문티교 직영시행(안)"/>
      <sheetName val="DHEQSUPT"/>
      <sheetName val="CAL1"/>
      <sheetName val="UTCW"/>
      <sheetName val="UTMBPL"/>
      <sheetName val="93D"/>
      <sheetName val="06 ~ 07 PLANT 별"/>
      <sheetName val="진행상태 03, 04 상태(2008.01.02)"/>
      <sheetName val="일위대가(계측기설치)"/>
      <sheetName val="40총괄"/>
      <sheetName val="40집계"/>
      <sheetName val="실행"/>
      <sheetName val="LINE_LIST"/>
      <sheetName val="경비"/>
      <sheetName val="펌프장수량산출(토)"/>
      <sheetName val="주방환기"/>
      <sheetName val="단"/>
      <sheetName val="ELECTRIC"/>
      <sheetName val="SCHEDULE"/>
      <sheetName val="교대"/>
      <sheetName val="기초일위"/>
      <sheetName val="시설일위"/>
      <sheetName val="조명일위"/>
      <sheetName val="현장"/>
      <sheetName val="손익분석"/>
      <sheetName val="6호기"/>
      <sheetName val="3.공통공사대비"/>
      <sheetName val="PROJECT BRIEF"/>
      <sheetName val="3련 BOX"/>
      <sheetName val="작성"/>
      <sheetName val="FOOTING단면력"/>
      <sheetName val="역공종"/>
      <sheetName val="수량산출(2공구)"/>
      <sheetName val="수량산출 (3공구)"/>
      <sheetName val="AH-1 "/>
      <sheetName val="OHU"/>
      <sheetName val="차선도색변경"/>
      <sheetName val="JUCK"/>
      <sheetName val="01"/>
      <sheetName val="연결원본-절대지우지말것"/>
      <sheetName val="견적"/>
      <sheetName val="3.바닥판설계"/>
      <sheetName val="Sheet4"/>
      <sheetName val="계산기준"/>
      <sheetName val="조명율데이타"/>
      <sheetName val="조도계산(가로등NEW)"/>
      <sheetName val="단기,중기,장기 기준"/>
      <sheetName val="9.온실가스 에너지"/>
      <sheetName val="장비"/>
      <sheetName val="노무"/>
      <sheetName val="산근1"/>
      <sheetName val="견적집계표"/>
      <sheetName val="DJ1"/>
      <sheetName val="결과조달"/>
      <sheetName val="견적내용입력"/>
      <sheetName val="기성집계"/>
      <sheetName val="조도계산서_(도서)1"/>
      <sheetName val="전차선로_물량표1"/>
      <sheetName val="TRE_TABLE1"/>
      <sheetName val="7_1유효폭"/>
      <sheetName val="아파트_1"/>
      <sheetName val="Sheet1_(2)"/>
      <sheetName val="EQUIP_LIST"/>
      <sheetName val="BEND_LOSS"/>
      <sheetName val="4-3_보온_기본물량집계"/>
      <sheetName val="8_INTER_CONNECTING"/>
      <sheetName val="Man_Power_&amp;_Comp"/>
      <sheetName val="날개벽37_5。,82_5。"/>
      <sheetName val="QUOTATION_(2)"/>
      <sheetName val="건축공사_내역"/>
      <sheetName val="단면_(2)"/>
      <sheetName val="steam_table"/>
      <sheetName val="#매송휴게소_전체사원#"/>
      <sheetName val="표지_(2)"/>
      <sheetName val="Pier_3"/>
      <sheetName val="EL_표면적"/>
      <sheetName val="1_설계조건"/>
      <sheetName val="GTG_TR_PIT"/>
      <sheetName val="B053_(990701)공정실적PP%계산"/>
      <sheetName val="B053_(990701)공정능력PC%계산"/>
      <sheetName val="총괄집계표_"/>
      <sheetName val="6PILE__(돌출)"/>
      <sheetName val="남단_RAMP-A_상부공_수량_집계표"/>
      <sheetName val="남단_RAMP-A_상부철근수량_집계표_"/>
      <sheetName val="SAS1_수량_집계표"/>
      <sheetName val="SAS2_수량_집계표"/>
      <sheetName val="SAS3_수량_집계표"/>
      <sheetName val="SAS4_수량_집계표"/>
      <sheetName val="남단_RAMP-A_강재_수량_집계표"/>
      <sheetName val="남단_RAMP-A_하부공_수량_집계표"/>
      <sheetName val="남단_RAMP-A_교대수량_집계표"/>
      <sheetName val="남단_RAMP-A_교대철근수량_집계표"/>
      <sheetName val="남단_RAMP-A_교각수량_집계표"/>
      <sheetName val="남단_RAMP-A_교각철근수량집계표_"/>
      <sheetName val="남단_RAMP-A_옹벽수량집계표"/>
      <sheetName val="남단_RAMP-A_옹벽철근수량_집계표"/>
      <sheetName val="남단_RAMP-A_U-TYPE_옹벽수량집계표"/>
      <sheetName val="남단_RAMP-A_우물통_수량_집계표"/>
      <sheetName val="남단_RAMP-A_우물통_철근수량_집계표"/>
      <sheetName val="남단_RAMP-A_현장_타설_말뚝_수량_집계표"/>
      <sheetName val="남단_RAMP-A_RCD_철근수량_집계표"/>
      <sheetName val="남단_RAMP-A_교대_현장_타설_말뚝_수량_집계표"/>
      <sheetName val="남단_RAMP-A_RCD_철근수량_집계표(교대)"/>
      <sheetName val="남단_RAMP-A_교각_현장_타설_말뚝_수량_집계표"/>
      <sheetName val="남단_RAMP-A_교각_RCD_철근수량집계표"/>
      <sheetName val="남단_RAMP-A_토공수량_집계표"/>
      <sheetName val="남단_RAMP-A_교대_토공수량_집계표"/>
      <sheetName val="남단_RAMP-A_교각_토공수량_집계표"/>
      <sheetName val="남단_RAMP-A_우물통_토공수량_집계표"/>
      <sheetName val="남단_RAMP-A_현장타설말뚝_토공수량_집계표"/>
      <sheetName val="남단_RAMP-A_교대_현장타설말뚝_토공수량_집계표"/>
      <sheetName val="남단_RAMP-A_교각_현장타설말뚝_토공수량_집계표"/>
      <sheetName val="남단_RAMP-A_가시설_집계표"/>
      <sheetName val="상부공(RAMP-A)_수량_집계표"/>
      <sheetName val="NAS1_수량_집계표"/>
      <sheetName val="NAS2_수량_집계표"/>
      <sheetName val="북단(RAMP-A)교각수량_집계표"/>
      <sheetName val="북단(RAMP-A)교대수량_집계표"/>
      <sheetName val="북단(RAMP-A)_하부일반수량_집계표"/>
      <sheetName val="북단(RAMP-A)_U-TYPE_수량_집계표"/>
      <sheetName val="북단(RAMP-A)우물통_수량_집계표"/>
      <sheetName val="북단(RAMP-A)현장_타설_말뚝_수량_집계표"/>
      <sheetName val="교각_현장_타설_말뚝_수량_집계표(북단RAMP-A)"/>
      <sheetName val="교대_현장_타설_말뚝_수량_집계표(북단RAMP-A)"/>
      <sheetName val="북단(RAMP-A)강재_수량_집계표"/>
      <sheetName val="본선_철근수량_집계표"/>
      <sheetName val="북단(PL_GIRDER)철근수량_집계표_"/>
      <sheetName val="본선(PL_GIRDER)토공수량_집계표"/>
      <sheetName val="북단(PL_GIRDER)토공수량_집계표"/>
      <sheetName val="1_수인터널"/>
      <sheetName val="설산1_나"/>
      <sheetName val="Up_&amp;_bhn"/>
      <sheetName val="Man_Power"/>
      <sheetName val="산#2-1_(2)"/>
      <sheetName val="WEIGHT_LIST"/>
      <sheetName val="BOX(1_5X1_5)"/>
      <sheetName val="1차변경내역"/>
      <sheetName val="시운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LOPCALC"/>
      <sheetName val="공통(20-91)"/>
      <sheetName val="부하LOAD"/>
      <sheetName val="인허가수행 Schedule"/>
      <sheetName val="노임단가"/>
      <sheetName val="요율"/>
      <sheetName val="Sheet2"/>
      <sheetName val="BID"/>
      <sheetName val="외천교"/>
      <sheetName val="조도계산서 (도서)"/>
      <sheetName val="부하계산서"/>
      <sheetName val="MOTOR"/>
      <sheetName val="바닥판"/>
      <sheetName val="적용단위길이"/>
      <sheetName val="가설건물"/>
      <sheetName val="관리사무소"/>
      <sheetName val="소비자가"/>
      <sheetName val="7.1유효폭"/>
      <sheetName val="SUNGNAM1"/>
      <sheetName val="산출2-기기동력"/>
      <sheetName val="#REF"/>
      <sheetName val="토목변경"/>
      <sheetName val="목차"/>
      <sheetName val="정렬"/>
      <sheetName val="list"/>
      <sheetName val="예산내역서"/>
      <sheetName val="설계예산서"/>
      <sheetName val="DATA"/>
      <sheetName val="조명율표"/>
      <sheetName val="데이타"/>
      <sheetName val="자재테이블"/>
      <sheetName val="전차선로 물량표"/>
      <sheetName val="기타유틸리티설비"/>
      <sheetName val="1"/>
      <sheetName val="BSD (2)"/>
      <sheetName val="J直材4"/>
      <sheetName val="결선list"/>
      <sheetName val="전기실및집수정"/>
      <sheetName val="설계조건"/>
      <sheetName val="원가"/>
      <sheetName val="Sheet17"/>
      <sheetName val="한강운반비"/>
      <sheetName val="자재"/>
      <sheetName val="여흥"/>
      <sheetName val="단가정보"/>
      <sheetName val="INPUT DATA"/>
      <sheetName val="CSTSUM"/>
      <sheetName val="TRE TABLE"/>
      <sheetName val="BQ"/>
      <sheetName val="L_RPTA05_목록"/>
      <sheetName val="정부노임단가"/>
      <sheetName val="토공및부대2차"/>
      <sheetName val="자재단가"/>
      <sheetName val="WORK"/>
      <sheetName val="L-type"/>
      <sheetName val="ⴭⴭⴭⴭ"/>
      <sheetName val="3련 BOX"/>
      <sheetName val="발신정보"/>
      <sheetName val="일위대가내역"/>
      <sheetName val="품셈기준"/>
      <sheetName val="c_balju"/>
      <sheetName val="중기사용료"/>
      <sheetName val="U-TYPE(1)"/>
      <sheetName val="안정검토"/>
      <sheetName val="3BL공동구 수량"/>
      <sheetName val="표지 (2)"/>
      <sheetName val="1공구(을)"/>
      <sheetName val="품목납기"/>
      <sheetName val="Macro1"/>
      <sheetName val="Macro2"/>
      <sheetName val="금긋기 및 절단"/>
      <sheetName val="토사(PE)"/>
      <sheetName val="MACRO(MCC)"/>
      <sheetName val="1.설계조건"/>
      <sheetName val="인건비"/>
      <sheetName val="공정표"/>
      <sheetName val="공사원가계산서"/>
      <sheetName val="ABUT수량-A1"/>
      <sheetName val="cost"/>
      <sheetName val="수질정화시설"/>
      <sheetName val="입찰안"/>
      <sheetName val="주간기성"/>
      <sheetName val="적용토목"/>
      <sheetName val="전력구구조물산근"/>
      <sheetName val="산출내역서집계표"/>
      <sheetName val="단가대비표 (3)"/>
      <sheetName val="일위대가"/>
      <sheetName val="총괄"/>
      <sheetName val="횡배수관단위수량"/>
      <sheetName val="조명율데이타"/>
      <sheetName val="단중표"/>
      <sheetName val="환율"/>
      <sheetName val="부안변전"/>
      <sheetName val="96작생능"/>
      <sheetName val="wall"/>
      <sheetName val="원가계산서"/>
      <sheetName val="인건-측정"/>
      <sheetName val="Code"/>
      <sheetName val="Import"/>
      <sheetName val="맨홀토공수량"/>
      <sheetName val="수량산출서"/>
      <sheetName val="001"/>
      <sheetName val="교각계산"/>
      <sheetName val="주형"/>
      <sheetName val="ITEM"/>
      <sheetName val="오산갈곳"/>
      <sheetName val="노임"/>
      <sheetName val="소요자재"/>
      <sheetName val="제잡비계산"/>
      <sheetName val="식재총괄"/>
      <sheetName val="시설물총괄"/>
      <sheetName val="건축총괄"/>
      <sheetName val="식재"/>
      <sheetName val="Sheet3"/>
      <sheetName val="품의서"/>
      <sheetName val="위치조서"/>
      <sheetName val="MEXICO-C"/>
      <sheetName val="노무비"/>
      <sheetName val="FOOTING단면력"/>
      <sheetName val="중기일위대가"/>
      <sheetName val="타공종이기"/>
      <sheetName val="첨부"/>
      <sheetName val="부대내역"/>
      <sheetName val="GTG TR PIT"/>
      <sheetName val="조도계산서 _도서_"/>
      <sheetName val="CalcuSheet"/>
      <sheetName val="예정공정표"/>
      <sheetName val="총계"/>
      <sheetName val="환율-LIBOR"/>
      <sheetName val="공사비집계"/>
      <sheetName val="CRF"/>
      <sheetName val="현장지지물물량"/>
      <sheetName val="발전기계산서"/>
      <sheetName val="guard(mac)"/>
      <sheetName val="공사비예산서(토목분)"/>
      <sheetName val="전기일위대가"/>
      <sheetName val="금액내역서"/>
      <sheetName val="차액보증"/>
      <sheetName val="내역표지"/>
      <sheetName val="날개벽수량표"/>
      <sheetName val="입력DATA"/>
      <sheetName val="단"/>
      <sheetName val="내역"/>
      <sheetName val="양식"/>
      <sheetName val="견적시담(송포2공구)"/>
      <sheetName val="방배동내역(리라)"/>
      <sheetName val="Proposal"/>
      <sheetName val="TABLE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FEXS"/>
      <sheetName val="횡배위치"/>
      <sheetName val="ilch"/>
      <sheetName val="다이꾸"/>
      <sheetName val="일반공사"/>
      <sheetName val="추가및 공제(방파제)"/>
      <sheetName val="49단가"/>
      <sheetName val="부대대비"/>
      <sheetName val="냉연집계"/>
      <sheetName val="HRSG SMALL07220"/>
      <sheetName val="토적계산"/>
      <sheetName val="Param"/>
      <sheetName val="포장공"/>
      <sheetName val="Y-WORK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기자재비"/>
      <sheetName val="직공비"/>
      <sheetName val="Sheet1 (2)"/>
      <sheetName val="COVER"/>
      <sheetName val="1.우편집중내역서"/>
      <sheetName val="참조"/>
      <sheetName val="일위대가목록"/>
      <sheetName val="실행품의서"/>
      <sheetName val="W-현원가"/>
      <sheetName val="보차도경계석"/>
      <sheetName val="EQUIP LIST"/>
      <sheetName val="목록"/>
      <sheetName val="mesc"/>
      <sheetName val="cable-data"/>
      <sheetName val="처리단락"/>
      <sheetName val="LD"/>
      <sheetName val="약전닥트"/>
      <sheetName val="건축부하"/>
      <sheetName val="일지-H"/>
      <sheetName val="FA설치명세"/>
      <sheetName val="김포IO"/>
      <sheetName val="철거산출근거"/>
      <sheetName val="배수관공"/>
      <sheetName val="일위대가(계측기설치)"/>
      <sheetName val="프랜트면허"/>
      <sheetName val="현황산출서"/>
      <sheetName val="철근단면적"/>
      <sheetName val="내역서1"/>
      <sheetName val="자단"/>
      <sheetName val="SRC-B3U2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기성집계"/>
      <sheetName val="hvac(제어동)"/>
      <sheetName val="경비"/>
      <sheetName val="주식"/>
      <sheetName val="SILICATE"/>
      <sheetName val="배관BM(일반)"/>
      <sheetName val="효율&amp;역율"/>
      <sheetName val="BEND LOSS"/>
      <sheetName val="토목주소"/>
      <sheetName val="Total"/>
      <sheetName val="분뇨"/>
      <sheetName val="GTG_TR_PIT"/>
      <sheetName val="조도계산서__도서_"/>
      <sheetName val="123"/>
      <sheetName val="Oper Amount"/>
      <sheetName val="토공"/>
      <sheetName val="기초대가"/>
      <sheetName val="D-3503"/>
      <sheetName val="L형옹벽측구"/>
      <sheetName val="CNC810M"/>
      <sheetName val="지진시"/>
      <sheetName val="CC16-내역서"/>
      <sheetName val="일위대가표"/>
      <sheetName val="방음벽기초(H=4m)"/>
      <sheetName val="변화치수"/>
      <sheetName val="터파기및재료"/>
      <sheetName val="당초"/>
      <sheetName val="Sheet1"/>
      <sheetName val="말뚝지지력산정"/>
      <sheetName val="안정검토(온1)"/>
      <sheetName val="대로근거"/>
      <sheetName val="b_balju_cho"/>
      <sheetName val="단가조사표"/>
      <sheetName val="CALCULATION"/>
      <sheetName val="금액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원형1호맨홀토공수량"/>
      <sheetName val="단위중량"/>
      <sheetName val="간선"/>
      <sheetName val="1차변경내역"/>
      <sheetName val="도"/>
      <sheetName val="일위대가(원본)"/>
      <sheetName val="횡배수관집현황(2공구)"/>
      <sheetName val="교각1"/>
      <sheetName val="종배수관(신)"/>
      <sheetName val="MW-BM"/>
      <sheetName val="A포공위"/>
      <sheetName val="견적대비표"/>
      <sheetName val="조경일람"/>
      <sheetName val="RE9604"/>
      <sheetName val="옹벽기초자료"/>
      <sheetName val="자재일람"/>
      <sheetName val="단가조사"/>
      <sheetName val="공통비"/>
      <sheetName val="N賃率-職"/>
      <sheetName val="경산"/>
      <sheetName val="접속도로1"/>
      <sheetName val="횡날개수집"/>
      <sheetName val="단면가정"/>
      <sheetName val="부재력정리"/>
      <sheetName val="일위대가표(DEEP)"/>
      <sheetName val="plan&amp;section of foundation"/>
      <sheetName val="LINE_LIST"/>
      <sheetName val="M3산출"/>
      <sheetName val="O-단가조사서"/>
      <sheetName val="SUMMARY"/>
      <sheetName val="세금자료"/>
      <sheetName val="조명시설"/>
      <sheetName val="Sheet13"/>
      <sheetName val="Sheet14"/>
      <sheetName val="발전기"/>
      <sheetName val="물가시세"/>
      <sheetName val="??(??)"/>
      <sheetName val="부대tu"/>
      <sheetName val="Currency Rate"/>
      <sheetName val="DATE"/>
      <sheetName val="____"/>
      <sheetName val="보안등"/>
      <sheetName val="일위대가(가설)"/>
      <sheetName val="조건표"/>
      <sheetName val="FB25JN"/>
      <sheetName val="9GNG운반"/>
      <sheetName val="일위대가목차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TYPE1"/>
      <sheetName val="철근량"/>
      <sheetName val="자재단가비교표"/>
      <sheetName val="설명서"/>
      <sheetName val="자재대"/>
      <sheetName val="표지1"/>
      <sheetName val="감가상각"/>
      <sheetName val="PIPE"/>
      <sheetName val="역T형교대(말뚝기초)"/>
      <sheetName val="일위대가총괄표"/>
      <sheetName val="단가산출총괄표"/>
      <sheetName val="J형측구단위수량"/>
      <sheetName val="개소별수량산출"/>
      <sheetName val="총괄집계표"/>
      <sheetName val="설계명세서"/>
      <sheetName val="4-3 보온 기본물량집계"/>
      <sheetName val="내역서 "/>
      <sheetName val="총괄표"/>
      <sheetName val="두앙"/>
      <sheetName val="2"/>
      <sheetName val="토공정보"/>
      <sheetName val="건축기성"/>
      <sheetName val="토목검측서"/>
      <sheetName val="단가입력창"/>
      <sheetName val="공종단가표 "/>
      <sheetName val="적용기준"/>
      <sheetName val="02 SLAB"/>
      <sheetName val="05 BOX"/>
      <sheetName val="집계표(육상)"/>
      <sheetName val="K1자재(3차등)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전기"/>
      <sheetName val="OZ049E"/>
      <sheetName val="명단"/>
      <sheetName val="2000년1차"/>
      <sheetName val="2000전체분"/>
      <sheetName val="수량집계표M1"/>
      <sheetName val="수량산출 M1"/>
      <sheetName val="토공A"/>
      <sheetName val="수목표준대가"/>
      <sheetName val="세목별"/>
      <sheetName val="Process"/>
      <sheetName val="INPUT"/>
      <sheetName val="특수기호강도거푸집"/>
      <sheetName val="종배수관면벽신"/>
      <sheetName val="Sheet4"/>
      <sheetName val="작성방법"/>
      <sheetName val="2선재"/>
      <sheetName val="Macro(전선)"/>
      <sheetName val="지수조정율(총괄)"/>
      <sheetName val="소각장스케줄"/>
      <sheetName val="Ⅴ-2.공종별내역"/>
      <sheetName val="단면 (2)"/>
      <sheetName val="직노"/>
      <sheetName val="기기리스트"/>
      <sheetName val="공종별집계표"/>
      <sheetName val="공종별내역서"/>
      <sheetName val="공사설정"/>
      <sheetName val="코드표"/>
      <sheetName val="안성방향(시점)"/>
      <sheetName val="단가산출1"/>
      <sheetName val="단가 및 재료비"/>
      <sheetName val="card1"/>
      <sheetName val="집계"/>
      <sheetName val="재료비"/>
      <sheetName val="보건노"/>
      <sheetName val="기본일위"/>
      <sheetName val="가공비"/>
      <sheetName val="LCS-SEAT"/>
      <sheetName val="FD"/>
      <sheetName val="99관저"/>
      <sheetName val="LOAD-AY"/>
      <sheetName val="설직재-1"/>
      <sheetName val="Man Power"/>
      <sheetName val="영업소실적"/>
      <sheetName val="방송(체육관)"/>
      <sheetName val="설계서"/>
      <sheetName val="³ë¹«ºñÁ¶Á¤__x0000__x0000_Ԁ"/>
      <sheetName val="12용지"/>
      <sheetName val="출근부"/>
      <sheetName val="토목내역"/>
      <sheetName val="원가도공_(3)1"/>
      <sheetName val="원가도공_(2)1"/>
      <sheetName val="일위대가_1"/>
      <sheetName val="노무비조정_(%)1"/>
      <sheetName val="내역서_(2)1"/>
      <sheetName val="101방송기초_1"/>
      <sheetName val="102자탐기초_1"/>
      <sheetName val="내역서_(상가)1"/>
      <sheetName val="분전반일위대가_(상가)1"/>
      <sheetName val="일위대가__(상가)1"/>
      <sheetName val="인공산출서_(상가)1"/>
      <sheetName val="수량산출_(상가)1"/>
      <sheetName val="단가조사서_(상가)1"/>
      <sheetName val="인허가수행_Schedule1"/>
      <sheetName val="조도계산서_(도서)1"/>
      <sheetName val="7_1유효폭1"/>
      <sheetName val="전차선로_물량표1"/>
      <sheetName val="BSD_(2)1"/>
      <sheetName val="단가대비표_(3)1"/>
      <sheetName val="추가및_공제(방파제)"/>
      <sheetName val="산#2-1_(2)1"/>
      <sheetName val="_견적서"/>
      <sheetName val="HRSG_SMALL07220"/>
      <sheetName val="Sheet1_(2)"/>
      <sheetName val="1_우편집중내역서"/>
      <sheetName val="EQUIP_LIST"/>
      <sheetName val="원가도공_(3)2"/>
      <sheetName val="원가도공_(2)2"/>
      <sheetName val="일위대가_2"/>
      <sheetName val="노무비조정_(%)2"/>
      <sheetName val="내역서_(2)2"/>
      <sheetName val="101방송기초_2"/>
      <sheetName val="102자탐기초_2"/>
      <sheetName val="내역서_(상가)2"/>
      <sheetName val="분전반일위대가_(상가)2"/>
      <sheetName val="일위대가__(상가)2"/>
      <sheetName val="인공산출서_(상가)2"/>
      <sheetName val="수량산출_(상가)2"/>
      <sheetName val="단가조사서_(상가)2"/>
      <sheetName val="설계개요"/>
      <sheetName val="단가비교"/>
      <sheetName val="CAL1"/>
      <sheetName val="을부담운반비"/>
      <sheetName val="당진1,2호기전선관설치및접지4차공사내역서-을지"/>
      <sheetName val="도담구내 개소별 명세"/>
      <sheetName val="준공정산"/>
      <sheetName val="기성신청"/>
      <sheetName val="공용시설내역"/>
      <sheetName val="102역사"/>
      <sheetName val="지하"/>
      <sheetName val="플랜트 설치"/>
      <sheetName val="인허가수행_Schedule2"/>
      <sheetName val="조도계산서_(도서)2"/>
      <sheetName val="7_1유효폭2"/>
      <sheetName val="3련_BOX1"/>
      <sheetName val="전차선로_물량표2"/>
      <sheetName val="BSD_(2)2"/>
      <sheetName val="INPUT_DATA1"/>
      <sheetName val="TRE_TABLE1"/>
      <sheetName val="금긋기_및_절단1"/>
      <sheetName val="1_설계조건1"/>
      <sheetName val="표지_(2)1"/>
      <sheetName val="단가대비표_(3)2"/>
      <sheetName val="3BL공동구_수량1"/>
      <sheetName val="GTG_TR_PIT1"/>
      <sheetName val="조도계산서__도서_1"/>
      <sheetName val="추가및_공제(방파제)1"/>
      <sheetName val="산#2-1_(2)2"/>
      <sheetName val="_견적서1"/>
      <sheetName val="ÀÎÇã°¡¼öÇà_Schedule1"/>
      <sheetName val="7_1À¯È¿Æø1"/>
      <sheetName val="¿ø°¡µµ°ø_(3)1"/>
      <sheetName val="¿ø°¡µµ°ø_(2)1"/>
      <sheetName val="ÀÏÀ§´ë°¡_1"/>
      <sheetName val="³ë¹«ºñÁ¶Á¤_(%)1"/>
      <sheetName val="³»¿ª¼­_(2)1"/>
      <sheetName val="101¹æ¼Û±âÃÊ_1"/>
      <sheetName val="102ÀÚÅ½±âÃÊ_1"/>
      <sheetName val="³»¿ª¼­_(»ó°¡)1"/>
      <sheetName val="ºÐÀü¹ÝÀÏÀ§´ë°¡_(»ó°¡)1"/>
      <sheetName val="ÀÏÀ§´ë°¡__(»ó°¡)1"/>
      <sheetName val="ÀÎ°ø»êÃâ¼­_(»ó°¡)1"/>
      <sheetName val="¼ö·®»êÃâ_(»ó°¡)1"/>
      <sheetName val="´Ü°¡Á¶»ç¼­_(»ó°¡)1"/>
      <sheetName val="Á¶µµ°è»ê¼­_(µµ¼­)1"/>
      <sheetName val="SG"/>
      <sheetName val="HRSG_SMALL072201"/>
      <sheetName val="Sheet1_(2)1"/>
      <sheetName val="1_우편집중내역서1"/>
      <sheetName val="EQUIP_LIST1"/>
      <sheetName val="BEND_LOSS"/>
      <sheetName val="Oper_Amount"/>
      <sheetName val="plan&amp;section_of_foundation"/>
      <sheetName val="Currency_Rate"/>
      <sheetName val="02_SLAB"/>
      <sheetName val="05_BOX"/>
      <sheetName val="BOJUNGGM"/>
      <sheetName val="방음벽기초"/>
      <sheetName val="적현로"/>
      <sheetName val="건축원가계산서"/>
      <sheetName val="6PILE  (돌출)"/>
      <sheetName val="2F 회의실견적(5_14 일대)"/>
      <sheetName val="순환펌프"/>
      <sheetName val="저수조"/>
      <sheetName val="급,배기팬"/>
      <sheetName val="급탕순환펌프"/>
      <sheetName val="본체"/>
      <sheetName val="C1ㅇ"/>
      <sheetName val="Customer Databas"/>
      <sheetName val="BAND(200)"/>
      <sheetName val="EL 표면적"/>
      <sheetName val="CB"/>
      <sheetName val="³ë¹«ºñÁ¶Á¤_"/>
      <sheetName val="CBL_OD"/>
      <sheetName val="4-3_보온_기본물량집계"/>
      <sheetName val="내역서_"/>
      <sheetName val="수량산출_M1"/>
      <sheetName val="을_2"/>
      <sheetName val="4_4_해변조명_3_산출"/>
      <sheetName val="3_2_갓바위1_산출서"/>
      <sheetName val="3_4_갓바위2_산출서"/>
      <sheetName val="1_2_시민의탑_투광조명-집계"/>
      <sheetName val="공종단가표_"/>
      <sheetName val="단면_(2)"/>
      <sheetName val="Ⅴ-2_공종별내역"/>
      <sheetName val="단가_및_재료비"/>
      <sheetName val="플랜트_설치"/>
      <sheetName val="Man_Power"/>
      <sheetName val="조도계산(가로등NEW)"/>
      <sheetName val="공량산출서"/>
      <sheetName val="단가표 "/>
      <sheetName val="type-F"/>
      <sheetName val="ÀÎÇã°¡¼öÇà_Sc灈ᯊ_x0000__x0000__x0000__x0000_"/>
      <sheetName val="ÀÎÇã°¡¼öÇà_Sc琈ᯊ_x0000__x0000_"/>
      <sheetName val="ÀÎÇã°¡¼öÇà_Sc櫰᳅_x0000__x0000__x0000__x0000_"/>
      <sheetName val="ÀÎÇã°¡¼öÇà_Sc员ᯓ_x0000__x0000__x0000__x0000_"/>
      <sheetName val="ÀÎÇã°¡¼öÇà_Sc簘ᯓ_x0000__x0000_"/>
      <sheetName val="ÀÎÇã°¡¼öÇà_Sc쮘ᯓ_x0000__x0000__x0000__x0000_"/>
      <sheetName val="ÀÎÇã°¡¼öÇà_Sc_xdd58_ᯓ_x0000__x0000__x0000__x0000_"/>
      <sheetName val="4.4 해변조명 3 산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원가"/>
      <sheetName val="표지"/>
      <sheetName val="인제내역"/>
      <sheetName val="96갑지"/>
      <sheetName val="노임단가"/>
      <sheetName val="#REF"/>
      <sheetName val="설직재-1"/>
      <sheetName val="제직재"/>
      <sheetName val="직노"/>
      <sheetName val="패널"/>
      <sheetName val="I一般比"/>
      <sheetName val="실행내역"/>
      <sheetName val="집계"/>
      <sheetName val="부하계산서"/>
      <sheetName val="기본일위"/>
      <sheetName val="조명시설"/>
      <sheetName val="장비"/>
      <sheetName val="내역서"/>
      <sheetName val="일위대가(계측기설치)"/>
      <sheetName val="원가"/>
      <sheetName val="단가대비표"/>
      <sheetName val="부표2일위목록"/>
      <sheetName val="물량산출서(장기간공사-1안)"/>
      <sheetName val="상도내역"/>
      <sheetName val="금액내역서"/>
      <sheetName val="신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__MAIN"/>
      <sheetName val="과천MAIN"/>
      <sheetName val="I一般比"/>
      <sheetName val="견적"/>
      <sheetName val="9903모빌랙및이중마루설치"/>
      <sheetName val="Sheet1"/>
      <sheetName val="갑지(추정)"/>
      <sheetName val="인건-측정"/>
      <sheetName val="갑지"/>
      <sheetName val="견적-내역"/>
      <sheetName val="OSM0809"/>
      <sheetName val="외자배분"/>
      <sheetName val="재1"/>
      <sheetName val="단가비교표"/>
      <sheetName val="N賃率-職"/>
      <sheetName val="내역서"/>
      <sheetName val="MOTOR"/>
      <sheetName val="MDL"/>
      <sheetName val="012803"/>
      <sheetName val="노임"/>
      <sheetName val="구성비"/>
      <sheetName val="IMPEADENCE MAP 취수장"/>
      <sheetName val="설비"/>
      <sheetName val="합천내역"/>
      <sheetName val="수량산출"/>
      <sheetName val="장비 (2)"/>
      <sheetName val="Sheet1 (2)"/>
      <sheetName val="NOMUBI"/>
      <sheetName val="sw1"/>
      <sheetName val="공통(20-91)"/>
      <sheetName val="정부노임단가"/>
      <sheetName val="2F 회의실견적(5_14 일대)"/>
      <sheetName val="소계정"/>
      <sheetName val="공사원가계산서"/>
      <sheetName val="J直材4"/>
      <sheetName val="가공비"/>
      <sheetName val="부하계산서"/>
      <sheetName val="Project Brief"/>
      <sheetName val="TYPE-A"/>
      <sheetName val="Pier 3"/>
      <sheetName val="9GNG운반"/>
      <sheetName val="EP0618"/>
      <sheetName val="부하(성남)"/>
      <sheetName val="동원(3)"/>
      <sheetName val="예정(3)"/>
      <sheetName val="TEST1"/>
      <sheetName val="내역"/>
      <sheetName val="터널조도"/>
      <sheetName val="연부97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도"/>
      <sheetName val="상세내역총괄"/>
      <sheetName val="설비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IO수량"/>
      <sheetName val="공사설계금액산출근거"/>
      <sheetName val="노무비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  <sheetName val="산출목록표"/>
      <sheetName val="N賃率-職"/>
      <sheetName val="工완성공사율"/>
      <sheetName val="__"/>
      <sheetName val="젖지"/>
      <sheetName val="일위대가"/>
      <sheetName val="기계"/>
      <sheetName val="설비원가"/>
      <sheetName val="단가표 "/>
      <sheetName val="도"/>
      <sheetName val="내역서(실)"/>
      <sheetName val="D-경비1"/>
      <sheetName val="총괄"/>
      <sheetName val="공정집계_국별"/>
      <sheetName val="날개벽(좌,우=60도-4개)"/>
      <sheetName val="1-1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명서"/>
      <sheetName val="주요자재"/>
      <sheetName val="예정(3)"/>
      <sheetName val="동원(3)"/>
      <sheetName val="예정공정표 (2)"/>
      <sheetName val="동원인원 (2)"/>
      <sheetName val="예정공정표"/>
      <sheetName val="동원인원"/>
      <sheetName val="가설공사"/>
      <sheetName val="가설울타리"/>
      <sheetName val="경고테이프"/>
      <sheetName val="포장절단"/>
      <sheetName val="FM공법 (2)"/>
      <sheetName val="FM공법"/>
      <sheetName val="인수공지수판"/>
      <sheetName val="양수작업"/>
      <sheetName val="상수도이설"/>
      <sheetName val="포장복구(AS,CO)"/>
      <sheetName val="압입공법"/>
      <sheetName val="GR보호몰탈"/>
      <sheetName val="교량첨가"/>
      <sheetName val="피스표(수정)"/>
      <sheetName val="피스표(수도)"/>
      <sheetName val="피스표(4pe)"/>
      <sheetName val="목차"/>
      <sheetName val="소요노력"/>
      <sheetName val="SK-SUL"/>
      <sheetName val="9GNG운반"/>
      <sheetName val="J直材4"/>
      <sheetName val="노임"/>
      <sheetName val="터널조도"/>
      <sheetName val="DATA"/>
      <sheetName val="투찰"/>
      <sheetName val="ABUT수량-A1"/>
      <sheetName val="S0"/>
      <sheetName val="전체"/>
      <sheetName val="Graph (LGEN)"/>
      <sheetName val="out_prog"/>
      <sheetName val="선적schedule (2)"/>
      <sheetName val="고창방향"/>
      <sheetName val="TYPE-A"/>
      <sheetName val="수안보-MBR1"/>
      <sheetName val="설비"/>
      <sheetName val="도장수량(하1)"/>
      <sheetName val="주형"/>
      <sheetName val="GI-LIST"/>
      <sheetName val="Sheet3"/>
      <sheetName val="Macro(MCC)"/>
      <sheetName val="SG"/>
      <sheetName val=" 상부공통집계(총괄)"/>
      <sheetName val="하수급견적대비"/>
      <sheetName val="기기리스트"/>
      <sheetName val="입찰내역서"/>
      <sheetName val="Sheet1"/>
      <sheetName val="배수내역 (2)"/>
      <sheetName val="노임단가"/>
      <sheetName val="MOTOR"/>
      <sheetName val="원형1호맨홀토공수량"/>
      <sheetName val="대치판정"/>
      <sheetName val="소상 &quot;1&quot;"/>
      <sheetName val="부속동"/>
      <sheetName val="99.12"/>
      <sheetName val="DATE"/>
      <sheetName val="제출내역 (2)"/>
      <sheetName val="유동표"/>
      <sheetName val="전체내역 (2)"/>
      <sheetName val="BID"/>
      <sheetName val="상 부"/>
      <sheetName val="단면치수"/>
      <sheetName val="내역서(전기)"/>
      <sheetName val="조명율표"/>
      <sheetName val="집계표"/>
      <sheetName val="부하(성남)"/>
      <sheetName val="내역"/>
      <sheetName val="CALCULATION"/>
      <sheetName val="단가산출"/>
      <sheetName val="맨홀수량산출"/>
      <sheetName val="단위수량"/>
      <sheetName val="48일위(기존)"/>
      <sheetName val="실행철강하도"/>
      <sheetName val="지급자재"/>
      <sheetName val="입찰안"/>
      <sheetName val="1.동력공사"/>
      <sheetName val="집수정(600-700)"/>
      <sheetName val="견"/>
      <sheetName val="SCH"/>
      <sheetName val="우각부보강"/>
      <sheetName val="COPING"/>
      <sheetName val="fs"/>
      <sheetName val="입출재고현황 (2)"/>
      <sheetName val="CONCRETE"/>
      <sheetName val="가도공"/>
      <sheetName val="산근"/>
      <sheetName val="작성"/>
      <sheetName val="일위대가(가설)"/>
      <sheetName val="충주"/>
      <sheetName val="JUCK"/>
      <sheetName val="물가시세"/>
      <sheetName val="대림경상68억"/>
      <sheetName val="밸브설치"/>
      <sheetName val="배수공 주요자재 집계표"/>
      <sheetName val="NOMUBI"/>
      <sheetName val="#REF"/>
      <sheetName val="연습"/>
      <sheetName val="터파기및재료"/>
      <sheetName val="기계경비"/>
      <sheetName val="부대내역"/>
      <sheetName val="일반공사"/>
      <sheetName val="한강운반비"/>
      <sheetName val="내역서"/>
      <sheetName val="BEND LOSS"/>
      <sheetName val="일위"/>
      <sheetName val="70%"/>
      <sheetName val="眞비상(진주)"/>
      <sheetName val="1.설계조건"/>
      <sheetName val="현장지지물물량"/>
      <sheetName val="member design"/>
      <sheetName val="design criteria"/>
      <sheetName val="working load at the btm ft."/>
      <sheetName val="plan&amp;section of foundation"/>
      <sheetName val="soil bearing check"/>
      <sheetName val="설계조건"/>
      <sheetName val="DATA-UPS"/>
      <sheetName val="2000년1차"/>
      <sheetName val="일위(PN)"/>
      <sheetName val="제-노임"/>
      <sheetName val="3.하중산정4.지지력"/>
      <sheetName val="1경간당 상부수량"/>
      <sheetName val="자압"/>
      <sheetName val="수입"/>
      <sheetName val="sw1"/>
      <sheetName val="전차선로 물량표"/>
      <sheetName val="Macro(차단기)"/>
      <sheetName val="양수장(기계)"/>
      <sheetName val="loading"/>
      <sheetName val="BSD (2)"/>
      <sheetName val="단열-자재"/>
      <sheetName val="Apt내역"/>
      <sheetName val="96보완계획7.12"/>
      <sheetName val="Ⅴ-2.공종별내역"/>
      <sheetName val="INPUT"/>
      <sheetName val="남양구조시험동"/>
      <sheetName val="설계"/>
      <sheetName val="단가"/>
      <sheetName val="본선 토공 분배표"/>
      <sheetName val="BQ(실행)"/>
      <sheetName val="1SPAN"/>
      <sheetName val="실행단가철(ems코드적용)"/>
      <sheetName val="Total"/>
      <sheetName val="Baby일위대가"/>
      <sheetName val="원가산출서"/>
      <sheetName val="가중치"/>
      <sheetName val="주경기-오배수"/>
      <sheetName val="개요입력"/>
      <sheetName val="수량기준"/>
      <sheetName val="단가기준"/>
      <sheetName val="PI"/>
      <sheetName val="정부노임단가"/>
      <sheetName val="예정공정표_(2)"/>
      <sheetName val="동원인원_(2)"/>
      <sheetName val="FM공법_(2)"/>
      <sheetName val="Graph_(LGEN)"/>
      <sheetName val="선적schedule_(2)"/>
      <sheetName val="_상부공통집계(총괄)"/>
      <sheetName val="배수내역_(2)"/>
      <sheetName val="소상_&quot;1&quot;"/>
      <sheetName val="제출내역_(2)"/>
      <sheetName val="99_12"/>
      <sheetName val="상_부"/>
      <sheetName val="전체내역_(2)"/>
      <sheetName val="1_동력공사"/>
      <sheetName val="중기사용료"/>
      <sheetName val="J형측구단위수량"/>
      <sheetName val="갑지"/>
      <sheetName val="c_balju"/>
      <sheetName val="일위대가"/>
      <sheetName val="단면가정"/>
      <sheetName val="97 사업추정(WEKI)"/>
      <sheetName val="ITEM"/>
      <sheetName val="공사"/>
      <sheetName val="수량산출"/>
      <sheetName val="소비자가"/>
      <sheetName val="제수변수량"/>
      <sheetName val="woo(mac)"/>
      <sheetName val="설계명세서"/>
      <sheetName val="예산명세서"/>
      <sheetName val="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</sheetNames>
    <sheetDataSet>
      <sheetData sheetId="0"/>
      <sheetData sheetId="1"/>
      <sheetData sheetId="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설비"/>
      <sheetName val="인건비"/>
      <sheetName val="일위대가(가설)"/>
      <sheetName val="일위대가"/>
      <sheetName val="중기비"/>
      <sheetName val="기기"/>
      <sheetName val="내역서"/>
      <sheetName val="예정(3)"/>
      <sheetName val="동원(3)"/>
      <sheetName val="일위대가표"/>
      <sheetName val="삼원"/>
      <sheetName val="그린"/>
      <sheetName val="한창-을"/>
      <sheetName val="내역"/>
      <sheetName val="품셈"/>
      <sheetName val="단가"/>
      <sheetName val="수량산출"/>
      <sheetName val="총괄내역서"/>
      <sheetName val="금액내역서"/>
      <sheetName val="9902"/>
      <sheetName val="집계표"/>
      <sheetName val="갑지"/>
      <sheetName val="#REF"/>
      <sheetName val="단가1"/>
      <sheetName val="Y-WORK"/>
      <sheetName val="교각계산"/>
      <sheetName val="부하계산서"/>
      <sheetName val="부하(성남)"/>
      <sheetName val="청천내"/>
      <sheetName val="경산"/>
      <sheetName val="TYPE1"/>
      <sheetName val="적격분석"/>
      <sheetName val="토량산출서"/>
      <sheetName val="진주방향"/>
      <sheetName val="k-103경고문"/>
      <sheetName val="일위산출"/>
      <sheetName val="기계경비(시간당)"/>
      <sheetName val="램머"/>
      <sheetName val="비교견적_(2)"/>
      <sheetName val="주현(해보)"/>
      <sheetName val="주현(영광)"/>
      <sheetName val="갑지(추정)"/>
      <sheetName val="Baby일위대가"/>
      <sheetName val="01"/>
      <sheetName val="조명율표"/>
      <sheetName val="자재단가표"/>
      <sheetName val="8.PILE  (돌출)"/>
      <sheetName val="증감대비"/>
      <sheetName val="법면"/>
      <sheetName val="토공"/>
      <sheetName val="구조물공"/>
      <sheetName val="배수공1"/>
      <sheetName val="포장공"/>
      <sheetName val="부대공"/>
      <sheetName val="중기일위대가"/>
      <sheetName val="노임단가"/>
      <sheetName val="자재단가"/>
      <sheetName val="기초일위"/>
      <sheetName val="날개벽"/>
      <sheetName val="단중표"/>
      <sheetName val="밸브설치"/>
      <sheetName val="9GNG운반"/>
      <sheetName val="96보완계획7.12"/>
      <sheetName val="당초토량산출서"/>
      <sheetName val="변경토량산출서"/>
      <sheetName val="기자재비"/>
      <sheetName val="입출재고현황 (2)"/>
      <sheetName val="6PILE  (돌출)"/>
      <sheetName val="기기리스트"/>
      <sheetName val="개요입력"/>
      <sheetName val="단가기준"/>
      <sheetName val="수량기준"/>
      <sheetName val="일위대가_목록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GNG운반"/>
      <sheetName val="선로수량집계"/>
      <sheetName val="장비수량집계"/>
      <sheetName val="지장수량집계"/>
      <sheetName val="철거"/>
      <sheetName val="SUN 2000. 10 가격"/>
      <sheetName val="교각계산"/>
      <sheetName val="노임근거"/>
      <sheetName val="견적대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기기리스트"/>
      <sheetName val="약품공급2"/>
      <sheetName val="밸브설치"/>
      <sheetName val="1단계"/>
      <sheetName val="삼원"/>
      <sheetName val="그린"/>
      <sheetName val="한창-을"/>
      <sheetName val="내역"/>
      <sheetName val="품셈"/>
      <sheetName val="단가"/>
      <sheetName val="수량산출"/>
      <sheetName val="샘플표지"/>
      <sheetName val="VXXXXX"/>
      <sheetName val="Legend"/>
      <sheetName val="1회기성갑"/>
      <sheetName val="1회기성을"/>
      <sheetName val="Sheet3"/>
      <sheetName val="을 (2)"/>
      <sheetName val="설계변경갑"/>
      <sheetName val="설계변경을"/>
      <sheetName val="Sheet1"/>
      <sheetName val="AS-YONG"/>
      <sheetName val="가도공"/>
      <sheetName val="정보매체A동"/>
      <sheetName val="대치판정"/>
      <sheetName val="내역서"/>
      <sheetName val="집계표"/>
      <sheetName val="AS포장복구 "/>
      <sheetName val="자단"/>
      <sheetName val="인공산출"/>
      <sheetName val="노임"/>
      <sheetName val="일위대가(가설)"/>
      <sheetName val="JUCKEYK"/>
      <sheetName val="합의경상"/>
      <sheetName val="산출근거"/>
      <sheetName val="1. 설계조건 2.단면가정 3. 하중계산"/>
      <sheetName val="DATA 입력란"/>
      <sheetName val="총괄집계표"/>
      <sheetName val="잡비"/>
      <sheetName val="대로근거"/>
      <sheetName val="중로근거"/>
      <sheetName val="N賃率-職"/>
      <sheetName val="내역(정지)"/>
      <sheetName val="전기"/>
      <sheetName val="경상비"/>
      <sheetName val="#REF"/>
      <sheetName val="일위대가(1)"/>
      <sheetName val="에너지동"/>
      <sheetName val="부안일위"/>
      <sheetName val="계약용량(서포)"/>
      <sheetName val="부속동"/>
      <sheetName val="공내역"/>
      <sheetName val="토량산출서"/>
      <sheetName val="을"/>
      <sheetName val="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GODO"/>
      <sheetName val="일위대가-1"/>
      <sheetName val="1단계"/>
      <sheetName val="N賃率-職"/>
      <sheetName val="단가조사"/>
      <sheetName val="단가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-103SIDE (2)"/>
      <sheetName val="k-103표지"/>
      <sheetName val="k-103경고문"/>
      <sheetName val="k-103목차"/>
      <sheetName val="k-103공사설명"/>
      <sheetName val="k-103예정공정"/>
      <sheetName val="동원인원"/>
      <sheetName val="1. 설계조건 2.단면가정 3. 하중계산"/>
      <sheetName val="DATA 입력란"/>
      <sheetName val="일위대가"/>
      <sheetName val="일위"/>
      <sheetName val="S1"/>
    </sheetNames>
    <sheetDataSet>
      <sheetData sheetId="0" refreshError="1"/>
      <sheetData sheetId="1" refreshError="1"/>
      <sheetData sheetId="2" refreshError="1">
        <row r="13">
          <cell r="C13" t="str">
            <v xml:space="preserve">  ▣ 이책자 문의시는 지휘통신참모부 정보통신사업처에 연락바람.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352"/>
      <sheetName val="부하LOAD"/>
      <sheetName val="Sheet1"/>
      <sheetName val="FD"/>
      <sheetName val="LD"/>
      <sheetName val="소비자가"/>
      <sheetName val="부하(성남)"/>
      <sheetName val="민속촌메뉴"/>
      <sheetName val="Galaxy 소비자가격표"/>
      <sheetName val="공사원가계산서"/>
      <sheetName val="I一般比"/>
      <sheetName val="LOPCALC"/>
      <sheetName val="기초대가"/>
      <sheetName val="하조서"/>
      <sheetName val="신우"/>
      <sheetName val="정산"/>
      <sheetName val="단가조사"/>
      <sheetName val="차액보증"/>
      <sheetName val="Macro1"/>
      <sheetName val="일위대가목록"/>
      <sheetName val="산출목록표"/>
      <sheetName val="Macro(차단기)"/>
      <sheetName val="수량산출"/>
      <sheetName val="부하계산서"/>
      <sheetName val="정부노임단가"/>
      <sheetName val="일위(설)"/>
      <sheetName val="N賃率-職"/>
      <sheetName val="건축내역"/>
      <sheetName val="개요"/>
      <sheetName val="내역"/>
      <sheetName val="관음목장(제출용)자105인97.5"/>
      <sheetName val="설직재-1"/>
      <sheetName val="공사비예산서(토목분)"/>
      <sheetName val="적용기준표(98년상반기)"/>
      <sheetName val="DATA"/>
      <sheetName val="인건-측정"/>
      <sheetName val="표지 (2)"/>
      <sheetName val="9GNG운반"/>
      <sheetName val="구천"/>
      <sheetName val="청천내"/>
      <sheetName val="Sheet6"/>
      <sheetName val="수량산출서"/>
      <sheetName val="Sheet2"/>
      <sheetName val="전기일위대가"/>
      <sheetName val="제-노임"/>
      <sheetName val="제직재"/>
      <sheetName val="아파트기별"/>
      <sheetName val="공리일"/>
      <sheetName val="재집"/>
      <sheetName val="직재"/>
      <sheetName val="금액집계"/>
      <sheetName val="일위대가"/>
      <sheetName val="일위대가(4층원격)"/>
      <sheetName val="간선계산"/>
      <sheetName val="노임단가"/>
      <sheetName val="경비_원본"/>
      <sheetName val="구조물공1"/>
      <sheetName val="배수및구조물공1"/>
      <sheetName val="1안"/>
      <sheetName val="단가산출"/>
      <sheetName val="4원가계산"/>
      <sheetName val="AS복구"/>
      <sheetName val="중기터파기"/>
      <sheetName val="변수값"/>
      <sheetName val="중기상차"/>
      <sheetName val="CT "/>
      <sheetName val="물가대비표"/>
      <sheetName val="Total"/>
      <sheetName val="공통(20-91)"/>
      <sheetName val="20관리비율"/>
      <sheetName val="전차선로 물량표"/>
      <sheetName val="J直材4"/>
      <sheetName val="DB단가"/>
      <sheetName val="직노"/>
      <sheetName val="danga"/>
      <sheetName val="ilch"/>
      <sheetName val="을"/>
      <sheetName val="견적대비 견적서"/>
      <sheetName val="외주가공"/>
      <sheetName val="매크로"/>
      <sheetName val="설계조건"/>
      <sheetName val="집수정(600-700)"/>
      <sheetName val="공사내역"/>
      <sheetName val="별표집계"/>
      <sheetName val="대가_"/>
      <sheetName val="관음목장(제출용)자105인97_5"/>
      <sheetName val="Galaxy_소비자가격표"/>
      <sheetName val="부대내역"/>
      <sheetName val="패널"/>
      <sheetName val="입찰안"/>
      <sheetName val="FANDBS"/>
      <sheetName val="GRDATA"/>
      <sheetName val="SHAFTDBSE"/>
      <sheetName val="단가"/>
      <sheetName val="Cost bd-&quot;A&quot;"/>
      <sheetName val="갑지1"/>
      <sheetName val="ETC"/>
      <sheetName val="Tender Summary"/>
      <sheetName val="FRP내역서"/>
      <sheetName val="실행내역"/>
      <sheetName val="Baby일위대가"/>
      <sheetName val="내역서-CCTV"/>
      <sheetName val="계수시트"/>
      <sheetName val="원가계산서"/>
      <sheetName val="우수공"/>
      <sheetName val="수량산출1"/>
      <sheetName val="자재단가표"/>
      <sheetName val="Y-WORK"/>
      <sheetName val="데이타"/>
      <sheetName val="인건비"/>
      <sheetName val="과천MAIN"/>
      <sheetName val="점검총괄"/>
      <sheetName val="급수 (LPM)"/>
      <sheetName val=" 냉각수펌프"/>
      <sheetName val="기본일위"/>
      <sheetName val="말뚝지지력산정"/>
      <sheetName val="잡비"/>
      <sheetName val="EACT10"/>
      <sheetName val="Sheet5"/>
      <sheetName val="일위"/>
      <sheetName val="#REF"/>
      <sheetName val="금액내역서"/>
      <sheetName val="공량산출근거서"/>
      <sheetName val="음료실행"/>
      <sheetName val="원가계산"/>
      <sheetName val="포장절단"/>
      <sheetName val="중기사용료"/>
      <sheetName val="공사현황"/>
      <sheetName val="기본DATA"/>
      <sheetName val="조도"/>
      <sheetName val="현장관리비"/>
      <sheetName val="공사개요"/>
      <sheetName val="전선 및 전선관"/>
      <sheetName val="총괄집계표"/>
      <sheetName val="외자배분"/>
      <sheetName val="외자내역"/>
      <sheetName val="기성금내역서"/>
      <sheetName val="적용단가"/>
      <sheetName val="INDEX"/>
      <sheetName val="MOTOR"/>
      <sheetName val="전선"/>
      <sheetName val="표지_(2)"/>
      <sheetName val="CT_"/>
      <sheetName val="전차선로_물량표"/>
      <sheetName val="Cost_bd-&quot;A&quot;"/>
      <sheetName val="Tender_Summary"/>
      <sheetName val="BQ(실행)"/>
      <sheetName val="계약내력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일위_파일"/>
      <sheetName val="k-103경고문"/>
      <sheetName val="일위대가-1"/>
      <sheetName val="2F 회의실견적(5_14 일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EADENCE MAP 취수장"/>
      <sheetName val="관급단가"/>
      <sheetName val="입찰안"/>
      <sheetName val="개소별수량산출"/>
      <sheetName val="조명율표"/>
      <sheetName val="원가"/>
      <sheetName val="KA"/>
      <sheetName val="설계명세서"/>
      <sheetName val="노임"/>
      <sheetName val="흄관기초"/>
      <sheetName val="말뚝물량"/>
      <sheetName val="횡배수관토공수량"/>
      <sheetName val="손익분석"/>
      <sheetName val="단가표"/>
      <sheetName val="평균높이산출근거"/>
      <sheetName val="횡배수관위치조서"/>
      <sheetName val="일위대가(계측기설치)"/>
      <sheetName val="위치조서"/>
      <sheetName val="매립"/>
      <sheetName val="내역서"/>
      <sheetName val="일위대가서식"/>
      <sheetName val="D25"/>
      <sheetName val="D16"/>
      <sheetName val="D22"/>
      <sheetName val="자재단가"/>
      <sheetName val="노무비"/>
      <sheetName val="토사(PE)"/>
      <sheetName val="구조물공집계"/>
      <sheetName val="설 계"/>
      <sheetName val="기존단가 (2)"/>
      <sheetName val="#REF"/>
      <sheetName val="금액"/>
      <sheetName val="적현로"/>
      <sheetName val="노면반사율"/>
      <sheetName val="직사조명율"/>
      <sheetName val="22인공"/>
      <sheetName val="영창26"/>
      <sheetName val="FB25JN"/>
      <sheetName val="공사개요"/>
      <sheetName val="매입세율"/>
      <sheetName val="BOX"/>
      <sheetName val="내역"/>
      <sheetName val="일위대가-1"/>
      <sheetName val="49수량"/>
      <sheetName val="48수량"/>
      <sheetName val="22수량"/>
      <sheetName val="9GNG운반"/>
      <sheetName val="재료표"/>
      <sheetName val="k-103경고문"/>
      <sheetName val="적용토목"/>
      <sheetName val="직노"/>
      <sheetName val="2003.4.1."/>
      <sheetName val="부하(성남)"/>
      <sheetName val="접속도로1"/>
      <sheetName val="일위대가"/>
      <sheetName val="XL4Poppy"/>
      <sheetName val="J直材4"/>
      <sheetName val="경비_원본"/>
      <sheetName val="노임단가"/>
      <sheetName val="손익"/>
      <sheetName val="DATA"/>
      <sheetName val="종배수관(신)"/>
      <sheetName val="적용단위길이"/>
      <sheetName val="sw1"/>
      <sheetName val="총괄-1"/>
      <sheetName val="시중노임단가"/>
      <sheetName val="N賃率-職"/>
      <sheetName val="I一般比"/>
      <sheetName val="용수지선토적"/>
      <sheetName val="토목"/>
      <sheetName val="탑(을지)"/>
      <sheetName val="품셈총괄표"/>
      <sheetName val="산근터빈"/>
      <sheetName val="경산"/>
      <sheetName val="전신환매도율"/>
      <sheetName val="자재"/>
      <sheetName val="수량산출"/>
      <sheetName val="옹벽철근"/>
      <sheetName val="총체보활공정표"/>
      <sheetName val="9811"/>
      <sheetName val="노임단가(0.3)"/>
      <sheetName val="조인트"/>
      <sheetName val="옥외"/>
      <sheetName val="인사자료총집계"/>
      <sheetName val="JUCKEYK"/>
      <sheetName val="원가계산서"/>
      <sheetName val="일위대가표"/>
      <sheetName val="품셈TABLE"/>
      <sheetName val="순공사비"/>
      <sheetName val="단가산출"/>
      <sheetName val="날개벽"/>
      <sheetName val="AS복구"/>
      <sheetName val="중기터파기"/>
      <sheetName val="변수값"/>
      <sheetName val="중기상차"/>
      <sheetName val="포장복구집계"/>
      <sheetName val="일위대가-2"/>
      <sheetName val="일위"/>
      <sheetName val="지급자재"/>
      <sheetName val="변경내역서"/>
      <sheetName val="9.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NTAGON"/>
      <sheetName val="POL6차-PIPING"/>
      <sheetName val="#REF"/>
      <sheetName val="물량"/>
      <sheetName val="WEIGHT LIST"/>
      <sheetName val="산#3-1"/>
      <sheetName val="산#2-1 (2)"/>
      <sheetName val="#2-1"/>
      <sheetName val="도"/>
      <sheetName val="IMPEADENCE MAP 취수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산"/>
      <sheetName val="총갑지"/>
      <sheetName val="합숙소"/>
      <sheetName val="골재"/>
      <sheetName val="자재"/>
      <sheetName val="창고"/>
      <sheetName val="골재-창고"/>
      <sheetName val="자재-창고"/>
      <sheetName val="바닥"/>
      <sheetName val="골재-바닥"/>
      <sheetName val="자재-바닥"/>
      <sheetName val="담장"/>
      <sheetName val="자재-담장"/>
      <sheetName val="골재-담장"/>
      <sheetName val="폐기물"/>
      <sheetName val="관급"/>
      <sheetName val="운반"/>
      <sheetName val="일위"/>
      <sheetName val="예산-1"/>
      <sheetName val="일위대가"/>
      <sheetName val="내역서"/>
      <sheetName val="단가표 (2)"/>
      <sheetName val="내역"/>
      <sheetName val="정문내역"/>
      <sheetName val="목차"/>
      <sheetName val="노임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입찰안"/>
      <sheetName val="공사원가계산서"/>
      <sheetName val="I一般比"/>
      <sheetName val="일위대가(계측기설치)"/>
      <sheetName val="165-1"/>
      <sheetName val="IMPEADENCE MAP 취수장"/>
      <sheetName val="설계명세서"/>
      <sheetName val="공리공제"/>
      <sheetName val="전선"/>
      <sheetName val="노무비"/>
      <sheetName val="Sheet2"/>
      <sheetName val="DATA"/>
      <sheetName val="ABUT수량-A1"/>
      <sheetName val="건축내역"/>
      <sheetName val="상수도토공집계표"/>
      <sheetName val="NEYOK"/>
      <sheetName val="손익분석"/>
      <sheetName val="매립"/>
      <sheetName val="수량산출"/>
      <sheetName val="N賃率-職"/>
      <sheetName val="별표집계"/>
      <sheetName val="EQUIPMENT -2"/>
      <sheetName val="工완성공사율"/>
      <sheetName val="VENT"/>
      <sheetName val="일위대가"/>
      <sheetName val="횡배수관토공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48일위(기존)"/>
      <sheetName val="평가데이터"/>
      <sheetName val="2000년1차"/>
      <sheetName val="갑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LOPCALC"/>
      <sheetName val="내역서"/>
      <sheetName val="IMPEADENCE MAP 취수장"/>
      <sheetName val="입찰안"/>
      <sheetName val="제수"/>
      <sheetName val="공기"/>
      <sheetName val="19상가"/>
      <sheetName val="직노"/>
      <sheetName val="TABLE"/>
      <sheetName val="LEGEND"/>
      <sheetName val="PARAMETER"/>
      <sheetName val="처리단락"/>
      <sheetName val="XZLC004_PART2"/>
      <sheetName val="증감대비"/>
      <sheetName val="FB25JN"/>
      <sheetName val="환율"/>
      <sheetName val="LOAD"/>
      <sheetName val="상수도토공집계표"/>
      <sheetName val="교각계산"/>
      <sheetName val="일위대가(계측기설치)"/>
      <sheetName val="원가"/>
      <sheetName val="BOX형 교대"/>
      <sheetName val="내역"/>
      <sheetName val="대조표(0108)"/>
      <sheetName val="조도계산서 (도서)"/>
      <sheetName val="원가계산서"/>
      <sheetName val="별표집계"/>
      <sheetName val="입출재고현황 (2)"/>
      <sheetName val="GAEYO"/>
      <sheetName val="I一般比"/>
      <sheetName val="LD"/>
      <sheetName val="약전닥트"/>
      <sheetName val="건축부하"/>
      <sheetName val="일지-H"/>
      <sheetName val="FA설치명세"/>
      <sheetName val="#REF"/>
      <sheetName val="김포IO"/>
      <sheetName val="98수문일위"/>
      <sheetName val="위치조서"/>
      <sheetName val="Curves"/>
      <sheetName val="Tables"/>
      <sheetName val="양수장(기계)"/>
      <sheetName val="분석가정"/>
      <sheetName val="평가내역"/>
      <sheetName val="설계개요"/>
      <sheetName val="갑지(추정)"/>
      <sheetName val="계산중"/>
      <sheetName val="횡배위치"/>
      <sheetName val="시중노임단가"/>
      <sheetName val="예비품"/>
      <sheetName val="공통(20-91)"/>
      <sheetName val="전차선로 물량표"/>
      <sheetName val="한강운반비"/>
      <sheetName val="노임"/>
      <sheetName val="자재"/>
      <sheetName val="ABUT수량-A1"/>
      <sheetName val="기본DATA"/>
      <sheetName val="MOTOR"/>
      <sheetName val="일위대가목록"/>
      <sheetName val="단가표"/>
      <sheetName val="피벗테이블데이터분석"/>
      <sheetName val="평균높이산출근거"/>
      <sheetName val="횡배수관위치조서"/>
      <sheetName val="박병권"/>
      <sheetName val="설계조건"/>
      <sheetName val="품셈"/>
      <sheetName val="INPUT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검사조서"/>
      <sheetName val="검사원"/>
      <sheetName val="집계표"/>
      <sheetName val="집계(총괄)"/>
      <sheetName val="구성비"/>
      <sheetName val="내역서"/>
      <sheetName val="실적보고"/>
      <sheetName val="표지"/>
      <sheetName val="표준안전집계"/>
      <sheetName val="표준안전내역"/>
      <sheetName val="일위"/>
      <sheetName val="피벗테이블데이터분석"/>
      <sheetName val="적용단위길이"/>
      <sheetName val="wall"/>
      <sheetName val="일위대가서식"/>
      <sheetName val="단가조사"/>
      <sheetName val="구리토평1전기"/>
      <sheetName val="수량산출"/>
      <sheetName val="부하계산서"/>
      <sheetName val="ELECTRIC"/>
      <sheetName val="원가계산서"/>
      <sheetName val="J형측구단위수량"/>
      <sheetName val="일위대가"/>
      <sheetName val="노임단가"/>
      <sheetName val="Y-WORK"/>
      <sheetName val="부대공"/>
      <sheetName val="토공"/>
      <sheetName val="포장공"/>
      <sheetName val="front"/>
      <sheetName val="FB25JN"/>
      <sheetName val="현장관리비"/>
      <sheetName val="실행철강하도"/>
      <sheetName val="A갑지"/>
      <sheetName val="일위대가표"/>
      <sheetName val="N賃率-職"/>
      <sheetName val="단가"/>
      <sheetName val="가로등내역서"/>
      <sheetName val="XL4Poppy"/>
      <sheetName val="DATA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98지급계획"/>
      <sheetName val="남양시작동자105노65기1.3화1.2"/>
      <sheetName val="일반공사"/>
      <sheetName val="제-노임"/>
      <sheetName val="제직재"/>
      <sheetName val="노무비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단가산출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Macro1"/>
      <sheetName val="노무비단가"/>
      <sheetName val="STORAGE"/>
      <sheetName val="설계예산서"/>
      <sheetName val="수량집계"/>
      <sheetName val="토목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목차"/>
      <sheetName val="손익분석"/>
      <sheetName val="수량"/>
      <sheetName val="금리계산"/>
      <sheetName val="우배수"/>
      <sheetName val="001"/>
      <sheetName val="산출내역서집계표"/>
      <sheetName val="총계"/>
      <sheetName val="총괄표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설계서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변경비교-을"/>
      <sheetName val="공사비"/>
      <sheetName val="가드레일산근"/>
      <sheetName val="수량집계표"/>
      <sheetName val="단가비교"/>
      <sheetName val="적용2002"/>
      <sheetName val="중기"/>
      <sheetName val="부안일위"/>
      <sheetName val="BLOCK(1)"/>
      <sheetName val="소업1교"/>
      <sheetName val="변화치수"/>
      <sheetName val="90.03실행 "/>
      <sheetName val="조명시설"/>
      <sheetName val="SCHEDULE"/>
      <sheetName val="맨홀"/>
      <sheetName val="설비내역서"/>
      <sheetName val="건축내역서"/>
      <sheetName val="전기내역서"/>
      <sheetName val="적용공정"/>
      <sheetName val="L_RPTB02_01"/>
      <sheetName val="지진시"/>
      <sheetName val="Sheet17"/>
      <sheetName val="금호"/>
      <sheetName val="설계명세서"/>
      <sheetName val="예산명세서"/>
      <sheetName val="지급자재"/>
      <sheetName val="99총공사내역서"/>
      <sheetName val="계산식"/>
      <sheetName val="가도공"/>
      <sheetName val="DATE"/>
      <sheetName val="공종별내역서"/>
      <sheetName val="98NS-N"/>
      <sheetName val="1공구(을)"/>
      <sheetName val="6PILE  (돌출)"/>
      <sheetName val="토량산출서"/>
      <sheetName val="L_RPTA05_목록"/>
      <sheetName val="철거집계"/>
      <sheetName val="전차선로 물량표"/>
      <sheetName val="한강운반비"/>
      <sheetName val="자재"/>
      <sheetName val="공통(20-91)"/>
      <sheetName val="유첨#2"/>
      <sheetName val="유동표(변경)"/>
      <sheetName val="TOT"/>
      <sheetName val="품셈"/>
      <sheetName val="1공구 건정토건 토공"/>
      <sheetName val="역T형교대(말뚝기초)"/>
      <sheetName val="고등학교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총괄내역서"/>
      <sheetName val="45,46"/>
      <sheetName val="교대(A1)"/>
      <sheetName val="교대(A1-A2)"/>
      <sheetName val="부대시설"/>
      <sheetName val="Apt내역"/>
      <sheetName val="빌딩 안내"/>
      <sheetName val="데리네이타현황"/>
      <sheetName val="EQUIPMENT -2"/>
      <sheetName val="MBR9"/>
      <sheetName val="3련 BOX"/>
      <sheetName val="하도급변경대비표"/>
      <sheetName val="2000용수잠관-수량집계"/>
      <sheetName val="대림경상68억"/>
      <sheetName val="공사내역"/>
      <sheetName val="COVER"/>
      <sheetName val="공비대비"/>
      <sheetName val="적상기초자료"/>
      <sheetName val="화재 탐지 설비"/>
      <sheetName val="기초코드"/>
      <sheetName val="기계경비일람"/>
      <sheetName val="토목주소"/>
      <sheetName val="철거산출근거"/>
      <sheetName val="접지수량"/>
      <sheetName val="보합"/>
      <sheetName val="대가단최종"/>
      <sheetName val="적용기준표(98년상반기)"/>
      <sheetName val="소요자재명세서"/>
      <sheetName val="아파트기별"/>
      <sheetName val="공리일"/>
      <sheetName val="U-TYPE(1)"/>
      <sheetName val="비용적자료"/>
      <sheetName val="기계설비"/>
      <sheetName val="설 Á"/>
      <sheetName val="처리단락"/>
      <sheetName val="LD"/>
      <sheetName val="약전닥트"/>
      <sheetName val="건축부하"/>
      <sheetName val="일지-H"/>
      <sheetName val="FA설치명세"/>
      <sheetName val="김포IO"/>
      <sheetName val="실행예산"/>
      <sheetName val="도근좌표"/>
      <sheetName val="납부서"/>
      <sheetName val="호표(수)"/>
      <sheetName val="설︀"/>
      <sheetName val="설ﺵ"/>
      <sheetName val="기본DATA"/>
      <sheetName val=""/>
      <sheetName val="보안등"/>
      <sheetName val="도로단위당"/>
      <sheetName val="문학간접"/>
      <sheetName val="36신설수량"/>
      <sheetName val="단가목록"/>
      <sheetName val="물량표"/>
      <sheetName val="1단계"/>
      <sheetName val="9811"/>
      <sheetName val="투찰내역"/>
      <sheetName val="기자재대비표"/>
      <sheetName val="70%"/>
      <sheetName val="1,2공구원가계산서"/>
      <sheetName val="2공구산출내역"/>
      <sheetName val="1공구산출내역서"/>
      <sheetName val="단면"/>
      <sheetName val="입출재고현황 (2)"/>
      <sheetName val="1SPAN"/>
      <sheetName val="제품별"/>
      <sheetName val="수로교총재료집계"/>
      <sheetName val="약품설비"/>
      <sheetName val="공사별 가중치 산출근거(토목)"/>
      <sheetName val="가중치근거(조경)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8. 안정검토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수로단위수량"/>
      <sheetName val="부표총괄"/>
      <sheetName val="GAEYO"/>
      <sheetName val="현장관리비 "/>
      <sheetName val="관로"/>
      <sheetName val="22단가(철거)"/>
      <sheetName val="49단가"/>
      <sheetName val="49단가(철거)"/>
      <sheetName val="22단가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프랜트면허"/>
      <sheetName val="인건비 "/>
      <sheetName val="하도급선정의뢰서(습식공사)"/>
      <sheetName val="집수정(600-700)"/>
      <sheetName val="노원열병합  건축공사기성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선"/>
      <sheetName val="CABLE"/>
      <sheetName val="고창터널(고창방향)"/>
      <sheetName val="주사무실종합"/>
      <sheetName val="본부소개"/>
      <sheetName val="기초자료"/>
      <sheetName val="여과지동"/>
      <sheetName val="내역표지"/>
      <sheetName val="현관"/>
      <sheetName val="단"/>
      <sheetName val="플랜트 설치"/>
      <sheetName val="총수량집계표"/>
      <sheetName val="견적"/>
      <sheetName val="내역서(전체)"/>
      <sheetName val="96정변2"/>
      <sheetName val="대림산업"/>
      <sheetName val="전기"/>
      <sheetName val="설산1.나"/>
      <sheetName val="본사S"/>
      <sheetName val="전압강하계산"/>
      <sheetName val="D-3503"/>
      <sheetName val="과천MAIN"/>
      <sheetName val="조건"/>
      <sheetName val="여흥"/>
      <sheetName val="기성"/>
      <sheetName val="관급자재변경(원본)"/>
      <sheetName val="사급자재변경(원본)"/>
      <sheetName val="청천내"/>
      <sheetName val="수량산출1"/>
      <sheetName val="EQ"/>
      <sheetName val="OPGW기별"/>
      <sheetName val="설계가"/>
      <sheetName val="할증 "/>
      <sheetName val="총집계표"/>
      <sheetName val="plan&amp;section of foundation"/>
      <sheetName val="COVER-P"/>
      <sheetName val="기본단가"/>
      <sheetName val="영업소실적"/>
      <sheetName val="일반수량총괄"/>
      <sheetName val="BOQ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방송노임"/>
      <sheetName val="sw1"/>
      <sheetName val="NOMUBI"/>
      <sheetName val="일용노임단가"/>
      <sheetName val="일집"/>
      <sheetName val="계산근거"/>
      <sheetName val="단면치수"/>
      <sheetName val="sum1 (2)"/>
      <sheetName val="관람석제출"/>
      <sheetName val="Testing"/>
      <sheetName val="IP좌표"/>
      <sheetName val="NEYOK"/>
      <sheetName val="계화배수"/>
      <sheetName val="건축원가계산서"/>
      <sheetName val="지장물C"/>
      <sheetName val="General Data"/>
      <sheetName val="방음벽 기초 일반수량"/>
      <sheetName val="I.설계조건"/>
      <sheetName val="대창(함평)-창열"/>
      <sheetName val="대창(장성)"/>
      <sheetName val="일위대가 집계표"/>
      <sheetName val="9GNG운반"/>
      <sheetName val="횡배수관토공수량"/>
      <sheetName val="단가산출집계"/>
      <sheetName val="제원.설계조건"/>
      <sheetName val="type-F"/>
      <sheetName val="SLAB"/>
      <sheetName val="전체"/>
      <sheetName val="TYPE-A"/>
      <sheetName val="공사비집계"/>
      <sheetName val="단위세대"/>
      <sheetName val="2002계약현황"/>
      <sheetName val="기초공"/>
      <sheetName val="노무"/>
      <sheetName val="Site Expenses"/>
      <sheetName val="TEL"/>
      <sheetName val="연령현황"/>
      <sheetName val="결합부검토"/>
      <sheetName val="工완성공사율"/>
      <sheetName val="수안보-MBR1"/>
      <sheetName val="시공계획"/>
      <sheetName val="인사자료총집계"/>
      <sheetName val="대비내역"/>
      <sheetName val="탑(을지)"/>
      <sheetName val="부서현황"/>
      <sheetName val="AS복구"/>
      <sheetName val="중기터파기"/>
      <sheetName val="변수값"/>
      <sheetName val="중기상차"/>
      <sheetName val="MACRO(MCC)"/>
      <sheetName val="노무비 근거"/>
      <sheetName val="담장산출"/>
      <sheetName val="Data&amp;Result"/>
      <sheetName val="일위대가(출입)"/>
      <sheetName val="감액총괄표"/>
      <sheetName val="KMT물량"/>
      <sheetName val="현장지지물물량"/>
      <sheetName val="신공항A-9(원가수정)"/>
      <sheetName val="전기혼잡제경비(45)"/>
      <sheetName val="교통대책내역"/>
      <sheetName val="보할공정"/>
      <sheetName val="BOQ(전체)"/>
      <sheetName val="대공종"/>
      <sheetName val="차종별"/>
      <sheetName val="구동"/>
      <sheetName val="별표"/>
      <sheetName val="기자재비"/>
      <sheetName val="3.내역서"/>
      <sheetName val="PIPE"/>
      <sheetName val="VALVE"/>
      <sheetName val="변경내역을"/>
      <sheetName val="전기2005"/>
      <sheetName val="통신2005"/>
      <sheetName val=" 견적서"/>
      <sheetName val="합천내역"/>
      <sheetName val="노무비산출"/>
      <sheetName val="사전공사"/>
      <sheetName val="Customer Databas"/>
      <sheetName val="금액내역서"/>
      <sheetName val="12월31일"/>
      <sheetName val="5.공종별예산내역서"/>
      <sheetName val="대외공문"/>
      <sheetName val="개요"/>
      <sheetName val="9."/>
      <sheetName val="1차 내역서"/>
      <sheetName val="관접합및부설"/>
      <sheetName val="실행간접비용"/>
      <sheetName val="2002하반기노임기준"/>
      <sheetName val="본부장"/>
      <sheetName val="세부내역"/>
      <sheetName val="220 (2)"/>
      <sheetName val="NYS"/>
      <sheetName val="세목전체"/>
      <sheetName val="BJJIN"/>
      <sheetName val="DWPM"/>
      <sheetName val="백암비스타내역"/>
      <sheetName val="DB"/>
      <sheetName val="단  가  대  비  표"/>
      <sheetName val="일  위  대  가  목  록"/>
      <sheetName val="단가 "/>
      <sheetName val="관리,공감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4)유동표"/>
      <sheetName val="1._x0018_변전설비"/>
      <sheetName val="표층포설및다짐"/>
      <sheetName val="5."/>
      <sheetName val="11"/>
      <sheetName val="12."/>
      <sheetName val="14."/>
      <sheetName val="13"/>
      <sheetName val="7."/>
      <sheetName val="8."/>
      <sheetName val="10."/>
      <sheetName val="복구량산정_및_전용회선_사용"/>
      <sheetName val="4월_실적추정(건축+토목)"/>
      <sheetName val="4월_실적추정(건축)"/>
      <sheetName val="2F_회의실견적(5_14_일대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부하LOAD"/>
      <sheetName val="전기단가조사서"/>
      <sheetName val="MIJIBI"/>
      <sheetName val="건축직"/>
      <sheetName val="노임이"/>
      <sheetName val="1"/>
      <sheetName val="HRSG SMALL07220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b_balju_cho"/>
      <sheetName val="공내역"/>
      <sheetName val="백호우계수"/>
      <sheetName val="접속도로1"/>
      <sheetName val="LD일"/>
      <sheetName val="효성CB 1P기초"/>
      <sheetName val="EQ-R1"/>
      <sheetName val="품목"/>
      <sheetName val="FD"/>
      <sheetName val="몰탈재료산출"/>
      <sheetName val="단위목록"/>
      <sheetName val="기계경비목록"/>
      <sheetName val="관급"/>
      <sheetName val="주차구획선수량"/>
      <sheetName val="영구청"/>
      <sheetName val="영구청이설"/>
      <sheetName val="사당2"/>
      <sheetName val="진주방향"/>
      <sheetName val="마산방향"/>
      <sheetName val="48수량"/>
      <sheetName val="22수량"/>
      <sheetName val="49일위"/>
      <sheetName val="22일위"/>
      <sheetName val="49수량"/>
      <sheetName val="공사별 가중치 산출근거(건축)"/>
      <sheetName val="집수A"/>
      <sheetName val="FAX"/>
      <sheetName val="건축개요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노임,재료비"/>
      <sheetName val="명세서"/>
      <sheetName val="시멘트"/>
      <sheetName val="15"/>
      <sheetName val="단가산출서"/>
      <sheetName val="교통량조사"/>
      <sheetName val="버스운행안내"/>
      <sheetName val="예방접종계획"/>
      <sheetName val="근태계획서"/>
      <sheetName val="DATA 입력란"/>
      <sheetName val="1. 설계조건 2.단면가정 3. 하중계산"/>
      <sheetName val="경산(을)"/>
      <sheetName val="소방사항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위치조서"/>
      <sheetName val="차도조도계산"/>
      <sheetName val="기초자료입력"/>
      <sheetName val="역집계1"/>
      <sheetName val="단위가격"/>
      <sheetName val="정화조동내역"/>
      <sheetName val="단위수량"/>
      <sheetName val="관리사무소"/>
      <sheetName val="입력DATA"/>
      <sheetName val="건축"/>
      <sheetName val="단가산출서 (2)"/>
      <sheetName val=" 총괄표"/>
      <sheetName val="제진기"/>
      <sheetName val="메서,변+증"/>
      <sheetName val="단면설계"/>
      <sheetName val="자  재"/>
      <sheetName val="연동내역서"/>
      <sheetName val="조명일위"/>
      <sheetName val="결과조달"/>
      <sheetName val="건축내역"/>
      <sheetName val="정공공사"/>
      <sheetName val="실행대비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도급금액"/>
      <sheetName val="재노경"/>
      <sheetName val="적현로"/>
      <sheetName val="배수공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장비"/>
      <sheetName val="자압"/>
      <sheetName val="106C0300"/>
      <sheetName val="접속슬라브"/>
      <sheetName val="선정요령"/>
      <sheetName val="주방환기"/>
      <sheetName val="하중산정"/>
      <sheetName val="정화조방수미장"/>
      <sheetName val="과세표준율-2"/>
      <sheetName val="면적분양가"/>
      <sheetName val="분양면적(1123)"/>
      <sheetName val="출력소스"/>
      <sheetName val="설계예시"/>
      <sheetName val="통합내역"/>
      <sheetName val="기기리스트"/>
      <sheetName val="목동1절주.bh01"/>
      <sheetName val="전체내역서"/>
      <sheetName val="입적표"/>
      <sheetName val="MANUFACTORY"/>
      <sheetName val="강북라우터"/>
      <sheetName val="Option"/>
      <sheetName val="tggwan(mac)"/>
      <sheetName val="물량집계"/>
      <sheetName val="평교-내역"/>
      <sheetName val="간선"/>
      <sheetName val="전압"/>
      <sheetName val="조도"/>
      <sheetName val="동력"/>
      <sheetName val="진접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약품공급2"/>
      <sheetName val="노임(1차)"/>
      <sheetName val="1호인버트수량"/>
      <sheetName val="석축설면"/>
      <sheetName val="법면단"/>
      <sheetName val="기준비용"/>
      <sheetName val="계약표지"/>
      <sheetName val="LEGEND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P-산#1-1(WOWA1)"/>
      <sheetName val="간접"/>
      <sheetName val="BEND LOSS"/>
      <sheetName val="견적율"/>
      <sheetName val="basic"/>
      <sheetName val="진우+대광"/>
      <sheetName val="본선토량운반계산서(1)0"/>
      <sheetName val="cost"/>
      <sheetName val="01"/>
      <sheetName val="전기공사"/>
      <sheetName val="조경"/>
      <sheetName val="인수공총괄"/>
      <sheetName val="loading"/>
      <sheetName val="준공평가"/>
      <sheetName val="광혁기성"/>
      <sheetName val="Working(wo WTs)"/>
      <sheetName val="주조정실"/>
      <sheetName val="Requirements"/>
      <sheetName val="화해(함평)"/>
      <sheetName val="화해(장성)"/>
      <sheetName val="날개벽수량표"/>
      <sheetName val="CIVIL"/>
      <sheetName val="공통가설"/>
      <sheetName val="건축내역서 (경제상무실)"/>
      <sheetName val="IMPEADENCE MAP 취수장"/>
      <sheetName val="갑지(추정)"/>
      <sheetName val="금액"/>
      <sheetName val="도로경계블럭단위수량"/>
      <sheetName val="도로경계블럭단위토공"/>
      <sheetName val="L형측구단위수량"/>
      <sheetName val="L형측구연장조서"/>
      <sheetName val="1-1"/>
      <sheetName val="실행(표지,갑,을)"/>
      <sheetName val="신표지1"/>
      <sheetName val="개보수공사BM"/>
      <sheetName val="출력X"/>
      <sheetName val="건공실"/>
      <sheetName val="가격조사서"/>
      <sheetName val="1안"/>
      <sheetName val="품종별-이름"/>
      <sheetName val=" 갑  지 "/>
      <sheetName val="Y_WORK"/>
      <sheetName val="전력"/>
      <sheetName val="노임변동률"/>
      <sheetName val="COMPRESSOR"/>
      <sheetName val="기흥하도용"/>
      <sheetName val="설계산출표지"/>
      <sheetName val="산근"/>
      <sheetName val="관리,부대비"/>
      <sheetName val="이토변실(A3-LINE)"/>
      <sheetName val="대,유,램"/>
      <sheetName val="중간부"/>
      <sheetName val="내역서01"/>
      <sheetName val="장문교(대전)"/>
      <sheetName val="덕소내역"/>
      <sheetName val="집수정"/>
      <sheetName val="설계기준"/>
      <sheetName val="내역1"/>
      <sheetName val="합의경상"/>
      <sheetName val="소포내역 (2)"/>
      <sheetName val="암거단위"/>
      <sheetName val="건축내역(진해석동)"/>
      <sheetName val="통로box전기"/>
      <sheetName val="토사(PE)"/>
      <sheetName val="교육종류"/>
      <sheetName val="기성내역서표지"/>
      <sheetName val="물가"/>
      <sheetName val="경산"/>
      <sheetName val="★도급내역"/>
      <sheetName val="단면별연장"/>
      <sheetName val="분수공별 면적"/>
      <sheetName val="관로조직표"/>
      <sheetName val="내역(중앙)"/>
      <sheetName val="내역(창신)"/>
      <sheetName val="기초자료입력및 K치 확인"/>
      <sheetName val="eq_data"/>
      <sheetName val="전기설계변경"/>
      <sheetName val="실행내역서 "/>
      <sheetName val="SKETCH"/>
      <sheetName val="9509"/>
      <sheetName val="일위목차"/>
      <sheetName val="견적사양비교표"/>
      <sheetName val="시설물기초"/>
      <sheetName val="송전재료비"/>
      <sheetName val="CALCULATION"/>
      <sheetName val="working load at the btm ft."/>
      <sheetName val="stability check"/>
      <sheetName val="design criteria"/>
      <sheetName val="Main"/>
      <sheetName val="2000년 공정표"/>
      <sheetName val="교각별철근수량집계표"/>
      <sheetName val="4차원가계산서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도급양식"/>
      <sheetName val="MW-BM"/>
      <sheetName val="가설공사"/>
      <sheetName val="단가결정"/>
      <sheetName val="내역아"/>
      <sheetName val="울타리"/>
      <sheetName val="총괄서"/>
      <sheetName val="물가대비표"/>
      <sheetName val="J"/>
      <sheetName val="단위_xdc00_ὗ␀"/>
      <sheetName val="화설내"/>
      <sheetName val="웅진교-S2"/>
      <sheetName val="Macro3"/>
      <sheetName val="송우내역서"/>
      <sheetName val="배수관토공"/>
      <sheetName val="차수공개요"/>
      <sheetName val="01AC"/>
      <sheetName val="인공(100P,배선반)"/>
      <sheetName val="설내역서 "/>
      <sheetName val="입력"/>
      <sheetName val="수성페인트도장 내역서"/>
      <sheetName val="Rates"/>
      <sheetName val="저리조양"/>
      <sheetName val="일위대가(여기까지)"/>
      <sheetName val="의჉_x0000_쀀"/>
      <sheetName val="적용기준"/>
      <sheetName val="가공비"/>
      <sheetName val="지수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배수문수량산출(3)"/>
      <sheetName val="전력구구조물산근"/>
      <sheetName val="(A)내역서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내역서(총)"/>
      <sheetName val="첨부1"/>
      <sheetName val="3.하중산정4.지지력"/>
      <sheetName val="지입집계"/>
      <sheetName val="사급자재총괄"/>
      <sheetName val="공종별 집계"/>
      <sheetName val="중기사용료"/>
      <sheetName val="CC16-내역서"/>
      <sheetName val="기타시설"/>
      <sheetName val="판매시설"/>
      <sheetName val="아파트"/>
      <sheetName val="주민복지관"/>
      <sheetName val="지하주차장"/>
      <sheetName val="용역비내역-진짜"/>
      <sheetName val="인원"/>
      <sheetName val="접속도로"/>
      <sheetName val="예산서"/>
      <sheetName val="입찰견적보고서"/>
      <sheetName val="계림(함평)"/>
      <sheetName val="계림(장성)"/>
      <sheetName val="FOOTING단면력"/>
      <sheetName val="Man Power &amp; Comp"/>
      <sheetName val="const."/>
      <sheetName val="내역서 (2)"/>
      <sheetName val="가설공사내역"/>
      <sheetName val="내역전기"/>
      <sheetName val="설계명세서(선로)"/>
      <sheetName val="DATA(BAC)"/>
      <sheetName val="암거날개벽재료집계"/>
      <sheetName val="11+040(통로)"/>
      <sheetName val="시중노임단가"/>
      <sheetName val="일별1"/>
      <sheetName val="집행(2-1)"/>
      <sheetName val="내역서(토목)"/>
      <sheetName val="WEON"/>
      <sheetName val="경상"/>
      <sheetName val="가설"/>
      <sheetName val="건축공사실행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기본단가표"/>
      <sheetName val="원형맨홀수량"/>
      <sheetName val="투자효율분석"/>
      <sheetName val="c_balju"/>
      <sheetName val="공통부대비"/>
      <sheetName val="토공(완충)"/>
      <sheetName val="골조시행"/>
      <sheetName val="mcc일위대가"/>
      <sheetName val="원본"/>
      <sheetName val="단중표"/>
      <sheetName val="ATS단가"/>
      <sheetName val="내역(전체)"/>
      <sheetName val="96수출"/>
      <sheetName val="횡배수관"/>
      <sheetName val="협조전"/>
      <sheetName val="견적내용입력"/>
      <sheetName val="견적서세부내용"/>
      <sheetName val="설계내역(2001)"/>
      <sheetName val="단가표 "/>
      <sheetName val="공사비 내역 (가)"/>
      <sheetName val="실행"/>
      <sheetName val="단가조사-1"/>
      <sheetName val="단가조사-2"/>
      <sheetName val="WING3"/>
      <sheetName val="조명율데이타"/>
      <sheetName val="기술자료 (연수)"/>
      <sheetName val="날개벽(시점좌측)"/>
      <sheetName val="가CP"/>
      <sheetName val="UNIT"/>
      <sheetName val="APT"/>
      <sheetName val="기초일위"/>
      <sheetName val="시설일위"/>
      <sheetName val="DATA 입력부"/>
      <sheetName val="매매"/>
      <sheetName val="전신"/>
      <sheetName val="계획금액"/>
      <sheetName val="공용시설내역"/>
      <sheetName val="단가비교표_공통1"/>
      <sheetName val="BabyÀÏÀ§´ë°¡"/>
      <sheetName val="NìüëÒ-òÅ"/>
      <sheetName val="°£¼±°è»ê"/>
      <sheetName val="승용"/>
      <sheetName val="펌프장수량산출(토)"/>
      <sheetName val="사급자재"/>
      <sheetName val="지주설치제원"/>
      <sheetName val="인상효1"/>
      <sheetName val="밧데리"/>
      <sheetName val="CB"/>
      <sheetName val="CS2"/>
      <sheetName val="교량하부공"/>
      <sheetName val="지불내역1"/>
      <sheetName val="동해title"/>
      <sheetName val="바닥판"/>
      <sheetName val="s"/>
      <sheetName val="참조M"/>
      <sheetName val="in"/>
      <sheetName val="EP0618"/>
      <sheetName val="안정검토(온1)"/>
      <sheetName val="공제구간조서"/>
      <sheetName val="설명"/>
      <sheetName val="단위량당중기"/>
      <sheetName val="견"/>
      <sheetName val="상가지급현황"/>
      <sheetName val="시운전연료"/>
      <sheetName val="D-3109"/>
      <sheetName val="부하"/>
      <sheetName val="도체종-상수표"/>
      <sheetName val="aa"/>
      <sheetName val="현금흐름"/>
      <sheetName val="현장예산"/>
      <sheetName val="3.자재비(총괄)"/>
      <sheetName val="평가데이터"/>
      <sheetName val="연결관암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기간등록"/>
      <sheetName val="유림골조"/>
      <sheetName val="과세내역(세부)"/>
      <sheetName val="1공구(입찰내역)"/>
      <sheetName val="연돌일위집계"/>
      <sheetName val="Piping(Methanol)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공내ᰖ"/>
      <sheetName val="수량이동"/>
      <sheetName val="열린교실"/>
      <sheetName val="1.우편집중내역서"/>
      <sheetName val="경산锼_x0013_閄"/>
      <sheetName val="단면瑌)"/>
      <sheetName val="22단"/>
      <sheetName val="22단锼"/>
      <sheetName val="AS_x0005__x0000_"/>
      <sheetName val="8.현장관리비"/>
      <sheetName val="7.안전관리비"/>
      <sheetName val="내역서비교"/>
      <sheetName val="LAB"/>
      <sheetName val="Inquiry"/>
      <sheetName val="진주䈀ᅪ"/>
      <sheetName val="2공구수량"/>
      <sheetName val="별표 "/>
      <sheetName val="매입세"/>
      <sheetName val="신공"/>
      <sheetName val="사원등록"/>
      <sheetName val="호봉 (2)"/>
      <sheetName val="균열"/>
      <sheetName val="단가및재료비"/>
      <sheetName val="노᠀⁷"/>
      <sheetName val="교각별수량"/>
      <sheetName val="원가산출서"/>
      <sheetName val="Dae_Jiju"/>
      <sheetName val="Sikje_ingun"/>
      <sheetName val="TREE_D"/>
      <sheetName val="공종"/>
      <sheetName val="오동"/>
      <sheetName val="대조"/>
      <sheetName val="나한"/>
      <sheetName val="INPUT(덕도방향-시점)"/>
      <sheetName val="실행예산서"/>
      <sheetName val="급명"/>
      <sheetName val="L형옹벽측구"/>
      <sheetName val="남양구조시험동"/>
      <sheetName val="CHITIET VL-NC-TT -1p"/>
      <sheetName val="TDTKP1"/>
      <sheetName val="bearing"/>
      <sheetName val="통신물량"/>
      <sheetName val="기본설계도급항목"/>
      <sheetName val="BOX(1.5X1.5)"/>
      <sheetName val="자재집계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현금"/>
      <sheetName val="경비"/>
      <sheetName val="명단원자료(이전)"/>
      <sheetName val="영동(D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2.주요계수총괄"/>
      <sheetName val="단가견적조사표"/>
      <sheetName val="조도계산서1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Sheet1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5호광장_(만점)"/>
      <sheetName val="인천국제_(만점)_(2)"/>
      <sheetName val="CABLE_SIZE-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1_설계조건"/>
      <sheetName val="3-1_CB"/>
      <sheetName val="조도계산서_(도서)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AS포장복구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IMP_(REACTOR)"/>
      <sheetName val="1_설계기준"/>
      <sheetName val="3_바닥판설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8__안정검토"/>
      <sheetName val="단가산출서_(2)"/>
      <sheetName val="3_공통공사대비"/>
      <sheetName val="90_03실행_"/>
      <sheetName val="96보완계획7_12"/>
      <sheetName val="6PILE__(돌출)"/>
      <sheetName val="AIR_SHOWER(3인용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차선도색현황"/>
      <sheetName val="예산M6-B"/>
      <sheetName val="총괄분 설계서용지"/>
      <sheetName val="내역총괄"/>
      <sheetName val="내역총괄2"/>
      <sheetName val="내역총괄3"/>
      <sheetName val="총인원"/>
      <sheetName val="직급인원"/>
      <sheetName val="세부견적서(DAS Call Back)"/>
      <sheetName val="예산조서(무선)"/>
      <sheetName val="건설장비기초단가"/>
      <sheetName val="기계경비및산출근거서"/>
      <sheetName val="토적표"/>
      <sheetName val="³ëÀÓ"/>
      <sheetName val="변경총괄지(1)"/>
      <sheetName val="내역(토목)"/>
      <sheetName val="PROJECT BRIEF"/>
      <sheetName val="우각부보강"/>
      <sheetName val="토공정보"/>
      <sheetName val="2"/>
      <sheetName val="두앙"/>
      <sheetName val="단가대비"/>
      <sheetName val="내역서(삼호)"/>
      <sheetName val="샘플표지"/>
      <sheetName val="지하1층"/>
      <sheetName val="교대"/>
      <sheetName val="TYPE-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케이블"/>
      <sheetName val="산#2-1 (2)"/>
      <sheetName val="골재산출"/>
      <sheetName val="일위산출근거"/>
      <sheetName val="Vari by Vendor"/>
      <sheetName val="경율산정"/>
      <sheetName val="등록자료"/>
      <sheetName val="입력정보"/>
      <sheetName val="일(4)"/>
      <sheetName val="기본일위"/>
      <sheetName val="제품"/>
      <sheetName val="BOX 본체"/>
      <sheetName val="102역사"/>
      <sheetName val="공사비증감"/>
      <sheetName val="2.대외공문"/>
      <sheetName val="ATM기초철가"/>
      <sheetName val="실행(1)"/>
      <sheetName val="세동별비상"/>
      <sheetName val="시화점실행"/>
      <sheetName val="위성"/>
      <sheetName val="식재일위대가"/>
      <sheetName val="단중표-ST"/>
      <sheetName val="EKOG10건축"/>
      <sheetName val="입고장부 (4)"/>
      <sheetName val="Oper Amount"/>
      <sheetName val="공조기"/>
      <sheetName val="다이꾸"/>
      <sheetName val="REACTION芨.헾⿁_x0005__x0000_"/>
      <sheetName val="REACTION鴘E鵜E헾⼼_x0005_"/>
      <sheetName val="공사내역서(을)실행"/>
      <sheetName val="직원동원SCH"/>
      <sheetName val="97 사업추정(WEKI)"/>
      <sheetName val="우수"/>
      <sheetName val="MEXICO-C"/>
      <sheetName val="7단가"/>
      <sheetName val="용산1(해보)"/>
      <sheetName val="정산내역"/>
      <sheetName val="#3_일위대가목록"/>
      <sheetName val="#2_일위대가목록"/>
      <sheetName val="횡배수관집현황(2공구)"/>
      <sheetName val="역T형"/>
      <sheetName val="Factor"/>
      <sheetName val="w't table"/>
      <sheetName val="UR2-Calculation"/>
      <sheetName val="예산M12A"/>
      <sheetName val="환율-LIBOR"/>
      <sheetName val="토공집계표"/>
      <sheetName val="COL"/>
      <sheetName val="Param"/>
      <sheetName val="Personnaliser..."/>
      <sheetName val="Takt Time"/>
      <sheetName val="pbs_lambda"/>
      <sheetName val="Matériel embarqué PVC"/>
      <sheetName val="토공 total"/>
      <sheetName val="일위산출"/>
      <sheetName val="입력변수"/>
      <sheetName val="도급"/>
      <sheetName val="우수공"/>
      <sheetName val="타견적(을)"/>
      <sheetName val="포장절단"/>
      <sheetName val="일위단가"/>
      <sheetName val="일위(설)"/>
      <sheetName val="A 견적"/>
      <sheetName val="전기공사일위대가"/>
      <sheetName val="성원계약"/>
      <sheetName val="COPING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중동상가"/>
      <sheetName val="갈현동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3본사"/>
      <sheetName val="(2)"/>
      <sheetName val="년도별노임표"/>
      <sheetName val="중기목록표"/>
      <sheetName val="원내역서3"/>
      <sheetName val="3도로"/>
      <sheetName val="101동"/>
      <sheetName val="성내동"/>
      <sheetName val="2002상반기노임기준"/>
      <sheetName val="업체별기성내역"/>
      <sheetName val="세부내역서"/>
      <sheetName val="적격심사표"/>
      <sheetName val="평3"/>
      <sheetName val="2.펌프장(사급자재)"/>
      <sheetName val="적용토목"/>
      <sheetName val="세부내역서(전기)"/>
      <sheetName val="변경품셈총괄"/>
      <sheetName val="PIPING"/>
      <sheetName val="샤워실위생"/>
      <sheetName val="건축토목내역"/>
      <sheetName val="205동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굴착현장"/>
      <sheetName val="INMD1198"/>
      <sheetName val="INFG1198"/>
      <sheetName val="맨홀토공수량"/>
      <sheetName val="표준ፙ렀ᑟ"/>
      <sheetName val="캔개발배경"/>
      <sheetName val="시장"/>
      <sheetName val="일정표"/>
      <sheetName val=" 냉각수펌프"/>
      <sheetName val="사다리"/>
      <sheetName val="예총"/>
      <sheetName val="산출(전주P7)"/>
      <sheetName val="내역서 "/>
      <sheetName val="깨기수량"/>
      <sheetName val="부丵〒"/>
      <sheetName val="부司2"/>
      <sheetName val="보호"/>
      <sheetName val="성남여성복지내역"/>
      <sheetName val="간지"/>
      <sheetName val="현장경비"/>
      <sheetName val="기존단가 (2)"/>
      <sheetName val="401"/>
      <sheetName val="예산내역서"/>
      <sheetName val="DPRKMHDT"/>
      <sheetName val="산출명세서"/>
      <sheetName val="2.노무비명세서(수직보垰7埼"/>
      <sheetName val="환"/>
      <sheetName val="G.R300경비"/>
      <sheetName val="상 부"/>
      <sheetName val="P.M 별"/>
      <sheetName val="돈암사업"/>
      <sheetName val="단면A-A(TR)"/>
      <sheetName val="스포회원매출"/>
      <sheetName val="자재조사표"/>
      <sheetName val="copy"/>
      <sheetName val="서식"/>
      <sheetName val="소운반"/>
      <sheetName val="공종구간"/>
      <sheetName val="산출0"/>
      <sheetName val="전자"/>
      <sheetName val="환산"/>
      <sheetName val="현지검측내역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master(total)"/>
      <sheetName val="역T형교대舨&quot;헾⾪_x0005__x0000_"/>
      <sheetName val="현황산출서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변경후-SHEET"/>
      <sheetName val="CAT_5"/>
      <sheetName val="제3장 기술업무"/>
      <sheetName val="일위1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미지급내역"/>
      <sheetName val="가공2원도"/>
      <sheetName val="준공조서"/>
      <sheetName val="공사준공계"/>
      <sheetName val="준공검사보고서"/>
      <sheetName val="도급내역서"/>
      <sheetName val="Tiburon"/>
      <sheetName val="H-PILE수량집계"/>
      <sheetName val="배출수지B"/>
      <sheetName val="일위대가양식"/>
      <sheetName val="ÀÔ낼㝗ﰀ㝗"/>
      <sheetName val="10.Ã¶丵⾥_x0005__x0000__x0000_"/>
      <sheetName val="ÀÔԀ_x0000_缀_x0000_"/>
      <sheetName val="10.Ã¶堨û丵⽏_x0005__x0000_"/>
      <sheetName val="Á¶µµ°è»ê¼­ (堨û丵⽏_x0005_"/>
      <sheetName val="Á¶µµ°è»ê¼­ (헾⼵_x0005__x0000_"/>
      <sheetName val="3_내역서"/>
      <sheetName val="1공구_건정토건_토공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10_Ã¶堨û丵⽏"/>
      <sheetName val="Á¶µµ°è»ê¼­_(堨û丵⽏"/>
      <sheetName val="const_"/>
      <sheetName val="_견적서"/>
      <sheetName val="단__가__대__비__표"/>
      <sheetName val="일__위__대__가__목__록"/>
      <sheetName val="Á¶µµ°è»ê¼­_(헾⼵"/>
      <sheetName val="Man_Power_&amp;_Comp"/>
      <sheetName val="2000년_공정표"/>
      <sheetName val="220_(2)"/>
      <sheetName val="노무비_근거"/>
      <sheetName val="효성CB_1P기초"/>
      <sheetName val="단가_"/>
      <sheetName val="대운반(철재)"/>
      <sheetName val="시점교대"/>
      <sheetName val="일위_파일"/>
      <sheetName val="총(신설)"/>
      <sheetName val="순공사비"/>
      <sheetName val="설계수량"/>
      <sheetName val="3.2.1 마루높이결정"/>
      <sheetName val="내부부하"/>
      <sheetName val="일반맨홀수량집계"/>
      <sheetName val="EUPDAT2"/>
      <sheetName val="96노임기준"/>
      <sheetName val="시중노임(공사)"/>
      <sheetName val="출력-내역서"/>
      <sheetName val="날개벽(TYPE1)"/>
      <sheetName val="IMF Code"/>
      <sheetName val="Top PO"/>
      <sheetName val="치수표"/>
      <sheetName val="FRT_O"/>
      <sheetName val="FAB_I"/>
      <sheetName val="보도경계블럭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공사비내역서"/>
      <sheetName val="hvac내역서(제어동)"/>
      <sheetName val="단락전류-A"/>
      <sheetName val="설명서 "/>
      <sheetName val="통합"/>
      <sheetName val="형식별 개략공사비"/>
      <sheetName val="FUSE_MCB"/>
      <sheetName val="design load"/>
      <sheetName val="견적내역"/>
      <sheetName val="리터팬내장형"/>
      <sheetName val="주경기-오배수"/>
      <sheetName val="작업내역"/>
      <sheetName val="품셈기준"/>
      <sheetName val="일반수량집계"/>
      <sheetName val="모델링"/>
      <sheetName val="하중계산"/>
      <sheetName val="WO"/>
      <sheetName val="특수선일위대가"/>
      <sheetName val="날개벽(좌,우=45도,75도)"/>
      <sheetName val="사용자정의"/>
      <sheetName val="제품표준규격"/>
      <sheetName val="내역기준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차수"/>
      <sheetName val="Tot-sum"/>
      <sheetName val="2.노무비명세서(수직보_x0005__x0000_"/>
      <sheetName val="2.노무비명세서(수직보丵⿰_x0005_"/>
      <sheetName val="내역총괄표"/>
      <sheetName val="설산1_나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969910( R)"/>
      <sheetName val="산근(목록)"/>
      <sheetName val="이형관중량"/>
      <sheetName val="전기 원가계산서"/>
      <sheetName val="일위집계(기존)"/>
      <sheetName val="설명서"/>
      <sheetName val="예정공정표"/>
      <sheetName val="PI蒨9"/>
      <sheetName val="영창26"/>
      <sheetName val="공종목록표"/>
      <sheetName val="자재테이블"/>
      <sheetName val="내역서적용수량"/>
      <sheetName val="8.PILE  (돌출)"/>
      <sheetName val="오억미만"/>
      <sheetName val="직원자료입력"/>
      <sheetName val="청구내역(9807)"/>
      <sheetName val="MixBed"/>
      <sheetName val="CondPol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현장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TG9504"/>
      <sheetName val="1995년 섹터별 매출"/>
      <sheetName val="ROOF(ALKALI)"/>
      <sheetName val="역T형옹벽(3.0)"/>
      <sheetName val="실행(ALT1)"/>
      <sheetName val="단가대조"/>
      <sheetName val="유첨_x0005__x0000_"/>
      <sheetName val="유첨헾】"/>
      <sheetName val="업체별 금액"/>
      <sheetName val="참조용쉬트"/>
      <sheetName val="청구서"/>
      <sheetName val="공동_집계표"/>
      <sheetName val="분담_집계표"/>
      <sheetName val="99년신청"/>
      <sheetName val="가로등제어반 설치공사(수량)"/>
      <sheetName val="Ampecity Data"/>
      <sheetName val="MCC제원"/>
      <sheetName val="48신설수량"/>
      <sheetName val="BOX"/>
      <sheetName val="TC표지"/>
      <sheetName val="Upgrades pricing"/>
      <sheetName val="연습장소"/>
      <sheetName val="총괄표(1)"/>
      <sheetName val="Macro"/>
      <sheetName val="MACRO(전선관)"/>
      <sheetName val="내역서1"/>
      <sheetName val="대가목록"/>
      <sheetName val="A"/>
      <sheetName val="평균높이산출근거"/>
      <sheetName val="¼ö·®»êÃX"/>
      <sheetName val="壈᎟"/>
      <sheetName val="꣈፺"/>
      <sheetName val="堀᎟"/>
      <sheetName val="¼ö·®»êÃÈ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기지국"/>
      <sheetName val="프로젝트"/>
      <sheetName val="콘_재료분리(1)"/>
      <sheetName val="0217상가미분양자산"/>
      <sheetName val="단위중량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 토목 처리장도급내역서 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설계개요"/>
      <sheetName val="공사기본내용입력"/>
      <sheetName val="북방3터널"/>
      <sheetName val="3련 B姨#"/>
      <sheetName val="경로,구간현황"/>
      <sheetName val="PARAMETER"/>
      <sheetName val="세부내역(직접인건비)"/>
      <sheetName val="1을"/>
      <sheetName val="화산경계"/>
      <sheetName val="일위대가(건축)"/>
      <sheetName val="매입내역 "/>
      <sheetName val="거래처별지출내역"/>
      <sheetName val="2000.11¿ù¼³餀㢘ԯ_x0000_缀_x0000_"/>
      <sheetName val="단양 00 아파트-세부내역"/>
      <sheetName val="POOM_MOTO"/>
      <sheetName val="밀양노선별공사비명세서"/>
      <sheetName val="테이블"/>
      <sheetName val="Piping Design Data"/>
      <sheetName val="종배수관"/>
      <sheetName val="H PILE수량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기초코徸"/>
      <sheetName val="10월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옥외"/>
      <sheetName val="철근량 검토"/>
      <sheetName val="공사진행"/>
      <sheetName val="철거산출헾】"/>
      <sheetName val="철거산출午_x0013_"/>
      <sheetName val="토목(용인)"/>
      <sheetName val="홈통받이수량"/>
      <sheetName val="공통가설공사"/>
      <sheetName val="건축집계"/>
      <sheetName val="안양1공구_건축"/>
      <sheetName val="적격점수&lt;300억미만&gt;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와동25-3(변경)"/>
      <sheetName val="기계"/>
      <sheetName val="본체"/>
      <sheetName val="T6-6(2)"/>
      <sheetName val="상세내역,전력산출서"/>
      <sheetName val="내역(가지)"/>
      <sheetName val="GI-LIST"/>
      <sheetName val="계약내역서(을지)"/>
      <sheetName val="빗물받이(910-510-410)"/>
      <sheetName val="공주-교대(A1)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현장별계약현황('98.10.31)"/>
      <sheetName val="현장관리비데이타"/>
      <sheetName val="1)fs"/>
      <sheetName val="구조     .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견적대비표"/>
      <sheetName val="현장관리비 산출내역"/>
      <sheetName val="집계표(공종별)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판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단가보완"/>
      <sheetName val="도장 및 용접 수량"/>
      <sheetName val="영흥TL(UP,DOWN) "/>
      <sheetName val="96작생능"/>
      <sheetName val="sheets"/>
      <sheetName val="변경서식"/>
      <sheetName val="TYPE-B 평균H"/>
      <sheetName val="Ⅴ-2.공종별내역"/>
      <sheetName val="N頀ᚃ"/>
      <sheetName val="N"/>
      <sheetName val="MAT"/>
      <sheetName val="물墸᎟鰀"/>
      <sheetName val="화재 탐지_x0005__x0000_"/>
      <sheetName val="가중치"/>
      <sheetName val="일위대가내역"/>
      <sheetName val="만수배관단가"/>
      <sheetName val="FRP배관단가(만수)"/>
      <sheetName val="금액집계"/>
      <sheetName val="기본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공사설계서"/>
      <sheetName val="변경ᛅ⾒_x0005_"/>
      <sheetName val="참조"/>
      <sheetName val="월별"/>
      <sheetName val="EQUIP LIST"/>
      <sheetName val="소상 &quot;1&quot;"/>
      <sheetName val="도"/>
      <sheetName val="빙장비사양"/>
      <sheetName val="FAB4생산"/>
      <sheetName val="HVAC"/>
      <sheetName val="단중聀"/>
      <sheetName val="당정동경상이수"/>
      <sheetName val="당정동공통이수"/>
      <sheetName val="貭♘"/>
      <sheetName val="기계실"/>
      <sheetName val="사통"/>
      <sheetName val="예산조서(︀ᇕ԰"/>
      <sheetName val="OZ049E"/>
      <sheetName val="층"/>
      <sheetName val="배수내역(총수량)"/>
      <sheetName val="저፺"/>
      <sheetName val="주beam"/>
      <sheetName val="음봉방향"/>
      <sheetName val="자료(통합)"/>
      <sheetName val="발주내역"/>
      <sheetName val="대포2교접속"/>
      <sheetName val="일반전기C"/>
      <sheetName val="현장지䀀ኀ㠀ኃ"/>
      <sheetName val="전신환매도徸"/>
      <sheetName val="을지로철거"/>
      <sheetName val="Macro(부하)"/>
      <sheetName val="99 조정금액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개봉3동하수관"/>
      <sheetName val="동원인원산출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CAL"/>
      <sheetName val="2006기계경렀ﭒ䓬"/>
      <sheetName val="단가표 (2)"/>
      <sheetName val="센터"/>
      <sheetName val="간접비계산"/>
      <sheetName val="날개수량1.5"/>
      <sheetName val="______C_PROJECT_98s_5_____FIR_2"/>
      <sheetName val="미드수량"/>
      <sheetName val="2.수량산출"/>
      <sheetName val="BREAKDOWN"/>
      <sheetName val="REINF."/>
      <sheetName val="1F"/>
      <sheetName val="단위별 일위대가표"/>
      <sheetName val="배"/>
      <sheetName val="환률"/>
      <sheetName val="공사비명세서"/>
      <sheetName val="사용성검토"/>
      <sheetName val="바.한일양산"/>
      <sheetName val="급탕순환펌프"/>
      <sheetName val="백룡교차로"/>
      <sheetName val="산정교차로"/>
      <sheetName val="신영교차로"/>
      <sheetName val="조명율"/>
      <sheetName val="Data Vol"/>
      <sheetName val="공종코드"/>
      <sheetName val="을 2"/>
      <sheetName val="J__LOTUS_9605P_BB_C_BD_OUT_YE_2"/>
      <sheetName val="교대시점"/>
      <sheetName val="inputdata"/>
      <sheetName val="b_balju"/>
      <sheetName val="총공사비"/>
      <sheetName val="목록1"/>
      <sheetName val="목록2"/>
      <sheetName val="기준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투입비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신.분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간이영수증"/>
      <sheetName val="부산4"/>
      <sheetName val="교사기준면적(초등)"/>
      <sheetName val="토공및부대2차"/>
      <sheetName val="새공통"/>
      <sheetName val="수안보-_x0005__x0000__x0000_"/>
      <sheetName val="설변물량"/>
      <sheetName val="3절_CheckList_구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단가조사표"/>
      <sheetName val="설계내역서(기계)"/>
      <sheetName val="대비표"/>
      <sheetName val="내역5"/>
      <sheetName val="B부대공"/>
      <sheetName val="건축원가"/>
      <sheetName val="당사실시1"/>
      <sheetName val="세부狇譈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전기일위목록"/>
      <sheetName val="RE9604"/>
      <sheetName val="거푸집물량"/>
      <sheetName val="UPDATA"/>
      <sheetName val="원가계산서(남측)"/>
      <sheetName val="»êÃ렀䡟ԯ_x0000_缀"/>
      <sheetName val="»êÃ︀ᇕ԰_x0000_缀"/>
      <sheetName val="제조 경영"/>
      <sheetName val="예산대비"/>
      <sheetName val="내역서단가산출용"/>
      <sheetName val="금광1터널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4.2.1 마루높이 검토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대창(함평)"/>
      <sheetName val="암거공"/>
      <sheetName val="평가내역"/>
      <sheetName val="직접인건비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현장설က_x0000_蠀ᛟ"/>
      <sheetName val="학생내역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전장품(관리용)"/>
      <sheetName val="토공실행"/>
      <sheetName val="L-type"/>
      <sheetName val="중기목록"/>
      <sheetName val="구간산출"/>
      <sheetName val="Ext. Stone-P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총괄집䠄ᡏ"/>
      <sheetName val="산출및내역"/>
      <sheetName val="96.12"/>
      <sheetName val="22단丵"/>
      <sheetName val="정산입력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Macro(AT)"/>
      <sheetName val="PW3"/>
      <sheetName val="PW4"/>
      <sheetName val="SC1"/>
      <sheetName val="PE"/>
      <sheetName val="PM"/>
      <sheetName val="TR"/>
      <sheetName val="0001(arch)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full (2)"/>
      <sheetName val="154TW"/>
      <sheetName val="수주실적0709"/>
      <sheetName val="제4절-1"/>
      <sheetName val="기초및구체공"/>
      <sheetName val="공사수행방안"/>
      <sheetName val="2000년하반기"/>
      <sheetName val="Data2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집수정(1)"/>
      <sheetName val="PAC"/>
      <sheetName val="행거,슈,볼트,펌프,잡재"/>
      <sheetName val="을-ATYPE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화재_탐지_설비"/>
      <sheetName val="호봉_(2)"/>
      <sheetName val="8_PILE__(돌출)"/>
      <sheetName val="69_03%"/>
      <sheetName val="변경내역84_52%"/>
      <sheetName val="PROJECT_BRIEF"/>
      <sheetName val="5_공종별예산내역서"/>
      <sheetName val="97_사업추정(WEKI)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단가산출2"/>
      <sheetName val="15.공량산출근거서"/>
      <sheetName val="교각토공"/>
      <sheetName val="48전력선_x0002__x0000_㣸"/>
      <sheetName val="49-11g"/>
      <sheetName val="49-11H"/>
      <sheetName val="ASEM내역"/>
      <sheetName val="변경내역"/>
      <sheetName val="청주(철골발주의뢰서)"/>
      <sheetName val="Price List"/>
      <sheetName val="12_xd8b7_⭎ጀ鮂"/>
      <sheetName val="12좷⭘ጀ鮂"/>
      <sheetName val="품셈총괄표"/>
      <sheetName val="AH-1 "/>
      <sheetName val="OHU"/>
      <sheetName val="계좌번호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성곽내역서"/>
      <sheetName val="KSTAR-M"/>
      <sheetName val="LH3 동양시스템"/>
      <sheetName val="J__LOTUS_9605P_BB_C_BD_OUT_YE_3"/>
      <sheetName val="Macro(전동기)"/>
      <sheetName val="품목납기"/>
      <sheetName val="원가계산서 "/>
      <sheetName val="심의대상"/>
      <sheetName val="골재丵〒"/>
      <sheetName val="내역총渀腷"/>
      <sheetName val="3F"/>
      <sheetName val="VXXXXXXX"/>
      <sheetName val="ꢭ፺"/>
      <sheetName val="견적2001(1분기)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가시설"/>
      <sheetName val="재료할증"/>
      <sheetName val="재료집계표3"/>
      <sheetName val="심사공종"/>
      <sheetName val="카렌스센터계량기설치공사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1._x005f_x005f_x005f_x0018_변전설비"/>
      <sheetName val="YES.XLS"/>
      <sheetName val="장비명"/>
      <sheetName val="경비공통"/>
      <sheetName val="입찰보Ⳡ"/>
      <sheetName val="H-pile(250x250)"/>
      <sheetName val="H-pile(298x299)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설계서(설치)"/>
      <sheetName val="지급자재대"/>
      <sheetName val="토목내역서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PREFACE"/>
      <sheetName val="전등부하"/>
      <sheetName val="1.동력공사"/>
      <sheetName val="단  가  垨4奜4睮⿩_x0005_"/>
      <sheetName val="OPG_x0005__x0000__x0000_"/>
      <sheetName val="가도䠀"/>
      <sheetName val="가도ԯ"/>
      <sheetName val="가도저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강관산출"/>
      <sheetName val="2000_11¿ù¼³餀㢘ԯ缀"/>
      <sheetName val="단양_00_아파트-세부내역"/>
      <sheetName val="Vari_by_Vendor"/>
      <sheetName val="산#2-1_(2)"/>
      <sheetName val="Piping_Design_Data"/>
      <sheetName val="H_PILE수량"/>
      <sheetName val="중기조종사_단위단가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대비2"/>
      <sheetName val="패널"/>
      <sheetName val="ORIGN"/>
      <sheetName val="Tenants"/>
      <sheetName val="천마갑지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일위대가_집계표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방지책개소별명세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평균물량산출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ꠀ"/>
      <sheetName val="VA_x0000__x0000__x0005_"/>
      <sheetName val="평당자료"/>
      <sheetName val="ࠀ᎚"/>
      <sheetName val="상수구조화편집부표"/>
      <sheetName val="______JOB_LOTUS_9605P_BB_C_BD_2"/>
    </sheetNames>
    <definedNames>
      <definedName name="Macro10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67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/>
      <sheetData sheetId="823"/>
      <sheetData sheetId="824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/>
      <sheetData sheetId="1088"/>
      <sheetData sheetId="1089"/>
      <sheetData sheetId="1090"/>
      <sheetData sheetId="109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 refreshError="1"/>
      <sheetData sheetId="1338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 refreshError="1"/>
      <sheetData sheetId="1365" refreshError="1"/>
      <sheetData sheetId="1366" refreshError="1"/>
      <sheetData sheetId="1367" refreshError="1"/>
      <sheetData sheetId="1368"/>
      <sheetData sheetId="1369"/>
      <sheetData sheetId="1370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/>
      <sheetData sheetId="1640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/>
      <sheetData sheetId="1903" refreshError="1"/>
      <sheetData sheetId="1904" refreshError="1"/>
      <sheetData sheetId="1905" refreshError="1"/>
      <sheetData sheetId="1906"/>
      <sheetData sheetId="1907" refreshError="1"/>
      <sheetData sheetId="1908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/>
      <sheetData sheetId="2472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/>
      <sheetData sheetId="2490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/>
      <sheetData sheetId="2579"/>
      <sheetData sheetId="2580"/>
      <sheetData sheetId="2581"/>
      <sheetData sheetId="2582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/>
      <sheetData sheetId="2766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/>
      <sheetData sheetId="2943"/>
      <sheetData sheetId="2944"/>
      <sheetData sheetId="2945"/>
      <sheetData sheetId="2946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/>
      <sheetData sheetId="3215" refreshError="1"/>
      <sheetData sheetId="3216" refreshError="1"/>
      <sheetData sheetId="3217"/>
      <sheetData sheetId="3218"/>
      <sheetData sheetId="3219"/>
      <sheetData sheetId="3220"/>
      <sheetData sheetId="322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/>
      <sheetData sheetId="329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/>
      <sheetData sheetId="3837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PS 일반 동력(LC&quot;B&quot;)"/>
      <sheetName val="EPS 일반비상 동력(LC&quot;B&quot;)"/>
      <sheetName val="EPS 일반 전등전열동력(LC&quot;B&quot;)"/>
      <sheetName val="EPS 비상발전 전등전열동력(LC&quot;B&quot;)"/>
      <sheetName val="EPS 일반전등(LC&quot;B&quot;)"/>
      <sheetName val="EPS 비상발전전등(LC&quot;B&quot;)"/>
      <sheetName val="임대사무실 일반 &amp; 일반비상 전등(LC&quot;B&quot;)"/>
      <sheetName val="부하계산서&quot;B&quot;"/>
      <sheetName val="저압배전반표지&quot;B&quot;"/>
      <sheetName val="저압배전반 전력간선(LC&quot;B&quot;)"/>
      <sheetName val="전력간선표지"/>
      <sheetName val="전력간선"/>
      <sheetName val="동력간선표지"/>
      <sheetName val="동력간선(MCC-LC&quot;B&quot;)"/>
      <sheetName val="EPS&quot;B&quot; 배전반 동력표지"/>
      <sheetName val="LC&quot;B&quot; 배전반 동력부하"/>
      <sheetName val="EPS&quot;B&quot; 상시 동력표지"/>
      <sheetName val="EPS 상시 동력(LC&quot;B&quot;) (2)"/>
      <sheetName val="EPS&quot;B&quot; 비상 동력표지"/>
      <sheetName val="EPS 비상 동력(LC&quot;B&quot;) (2)"/>
      <sheetName val="EPS&quot;B&quot; 상시전등전열 동력표지"/>
      <sheetName val="EPS 상시 전등전열동력(LC&quot;B&quot;) (2)"/>
      <sheetName val="EPS&quot;B&quot; 비상&amp;발전전등동력표지"/>
      <sheetName val="EPS 비상발전 전등전열동력(LC&quot;B&quot;) (2)"/>
      <sheetName val="EPS&quot;B&quot; 상시전등표지"/>
      <sheetName val="EPS 상시전등(LC&quot;B&quot;) (2)"/>
      <sheetName val="EPS 비상발전 전등표지(LC&quot;B&quot;)"/>
      <sheetName val="EPS 비상발전전등(LC&quot;B&quot;) (2)"/>
      <sheetName val="임대&quot;B&quot;전등표지"/>
      <sheetName val="임대사무실 상시 &amp; 비상 전등(LC&quot;B&quot;)"/>
      <sheetName val="탑승교전등표지"/>
      <sheetName val="고정탑승교 상시 &amp; 비상 전등(LC&quot;B&quot;)"/>
      <sheetName val="에어프런 표지"/>
      <sheetName val="에어프런 상시 &amp; 비상 전등(LC&quot;B&quot;)"/>
      <sheetName val="탑승교동력표지"/>
      <sheetName val="탑승교 상시 동력(LC&quot;B&quot;)"/>
      <sheetName val="PC AIR 동력표지"/>
      <sheetName val="PC-AIR 상시 동력(LC&quot;B&quot;)"/>
      <sheetName val="GPS동력표지"/>
      <sheetName val="AC-GPS 상시 동력(LC&quot;B&quot;)"/>
      <sheetName val="MCCB Size 선정표"/>
      <sheetName val="케이블및전선관규격표"/>
      <sheetName val="Macro"/>
      <sheetName val="laroux"/>
      <sheetName val="탑승동설계계산서표지"/>
      <sheetName val="탑승동설계계산서간지"/>
      <sheetName val="설계계산서표지 List"/>
      <sheetName val="부하계산서표지"/>
      <sheetName val="전력간선&quot;소방B&quot;"/>
      <sheetName val="동력간선(MCC&amp; 동력분전반)-소방B"/>
      <sheetName val="상시동력표지(소방B)"/>
      <sheetName val="상시 동력 분전반"/>
      <sheetName val="상시전등표지(소방B)"/>
      <sheetName val="상시 전등전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5">
          <cell r="A5" t="str">
            <v>HFCO1C325</v>
          </cell>
          <cell r="B5" t="str">
            <v>1C</v>
          </cell>
          <cell r="C5">
            <v>4</v>
          </cell>
          <cell r="D5">
            <v>325</v>
          </cell>
          <cell r="E5">
            <v>31</v>
          </cell>
          <cell r="F5">
            <v>3019.1</v>
          </cell>
          <cell r="G5">
            <v>725</v>
          </cell>
          <cell r="H5">
            <v>1</v>
          </cell>
          <cell r="I5">
            <v>725</v>
          </cell>
          <cell r="J5">
            <v>100</v>
          </cell>
          <cell r="K5">
            <v>20</v>
          </cell>
          <cell r="L5">
            <v>314.2</v>
          </cell>
          <cell r="M5">
            <v>3333.2999999999997</v>
          </cell>
          <cell r="N5">
            <v>104</v>
          </cell>
          <cell r="O5">
            <v>1</v>
          </cell>
          <cell r="P5">
            <v>8494.9</v>
          </cell>
          <cell r="Q5">
            <v>2718.4</v>
          </cell>
          <cell r="S5">
            <v>4077.6</v>
          </cell>
        </row>
        <row r="6">
          <cell r="A6" t="str">
            <v>HFCO1C325</v>
          </cell>
          <cell r="B6" t="str">
            <v>1C</v>
          </cell>
          <cell r="C6">
            <v>3</v>
          </cell>
          <cell r="D6">
            <v>325</v>
          </cell>
          <cell r="E6">
            <v>31</v>
          </cell>
          <cell r="F6">
            <v>2264.3000000000002</v>
          </cell>
          <cell r="G6">
            <v>725</v>
          </cell>
          <cell r="H6">
            <v>1</v>
          </cell>
          <cell r="I6">
            <v>725</v>
          </cell>
          <cell r="J6">
            <v>100</v>
          </cell>
          <cell r="K6">
            <v>20</v>
          </cell>
          <cell r="L6">
            <v>314.2</v>
          </cell>
          <cell r="M6">
            <v>2578.5</v>
          </cell>
          <cell r="N6">
            <v>104</v>
          </cell>
          <cell r="O6">
            <v>1</v>
          </cell>
          <cell r="P6">
            <v>8494.9</v>
          </cell>
          <cell r="Q6">
            <v>2718.4</v>
          </cell>
          <cell r="S6">
            <v>4077.6</v>
          </cell>
        </row>
        <row r="7">
          <cell r="A7" t="str">
            <v>HFCO1C250</v>
          </cell>
          <cell r="B7" t="str">
            <v>1C</v>
          </cell>
          <cell r="C7">
            <v>4</v>
          </cell>
          <cell r="D7">
            <v>250</v>
          </cell>
          <cell r="E7">
            <v>28</v>
          </cell>
          <cell r="F7">
            <v>2463</v>
          </cell>
          <cell r="G7">
            <v>620</v>
          </cell>
          <cell r="H7">
            <v>1</v>
          </cell>
          <cell r="I7">
            <v>620</v>
          </cell>
          <cell r="J7">
            <v>100</v>
          </cell>
          <cell r="K7">
            <v>20</v>
          </cell>
          <cell r="L7">
            <v>314.2</v>
          </cell>
          <cell r="M7">
            <v>2777.2</v>
          </cell>
          <cell r="N7">
            <v>104</v>
          </cell>
          <cell r="O7">
            <v>1</v>
          </cell>
          <cell r="P7">
            <v>8494.9</v>
          </cell>
          <cell r="Q7">
            <v>2718.4</v>
          </cell>
          <cell r="S7">
            <v>4077.6</v>
          </cell>
        </row>
        <row r="8">
          <cell r="A8" t="str">
            <v>HFCO1C200</v>
          </cell>
          <cell r="B8" t="str">
            <v>1C</v>
          </cell>
          <cell r="C8">
            <v>4</v>
          </cell>
          <cell r="D8">
            <v>200</v>
          </cell>
          <cell r="E8">
            <v>26</v>
          </cell>
          <cell r="F8">
            <v>2123.6999999999998</v>
          </cell>
          <cell r="G8">
            <v>545</v>
          </cell>
          <cell r="H8">
            <v>1</v>
          </cell>
          <cell r="I8">
            <v>545</v>
          </cell>
          <cell r="J8">
            <v>100</v>
          </cell>
          <cell r="K8">
            <v>20</v>
          </cell>
          <cell r="L8">
            <v>314.2</v>
          </cell>
          <cell r="M8">
            <v>2437.8999999999996</v>
          </cell>
          <cell r="N8">
            <v>104</v>
          </cell>
          <cell r="O8">
            <v>1</v>
          </cell>
          <cell r="P8">
            <v>8494.9</v>
          </cell>
          <cell r="Q8">
            <v>2718.4</v>
          </cell>
          <cell r="S8">
            <v>4077.6</v>
          </cell>
        </row>
        <row r="9">
          <cell r="A9" t="str">
            <v>HFCO1C150</v>
          </cell>
          <cell r="B9" t="str">
            <v>1C</v>
          </cell>
          <cell r="C9">
            <v>4</v>
          </cell>
          <cell r="D9">
            <v>150</v>
          </cell>
          <cell r="E9">
            <v>22</v>
          </cell>
          <cell r="F9">
            <v>1520.5</v>
          </cell>
          <cell r="G9">
            <v>455</v>
          </cell>
          <cell r="H9">
            <v>1</v>
          </cell>
          <cell r="I9">
            <v>455</v>
          </cell>
          <cell r="J9">
            <v>60</v>
          </cell>
          <cell r="K9">
            <v>17</v>
          </cell>
          <cell r="L9">
            <v>227</v>
          </cell>
          <cell r="M9">
            <v>1747.5</v>
          </cell>
          <cell r="N9">
            <v>104</v>
          </cell>
          <cell r="O9">
            <v>1</v>
          </cell>
          <cell r="P9">
            <v>8494.9</v>
          </cell>
          <cell r="Q9">
            <v>2718.4</v>
          </cell>
          <cell r="S9">
            <v>4077.6</v>
          </cell>
        </row>
        <row r="10">
          <cell r="A10" t="str">
            <v>HFCO1C150</v>
          </cell>
          <cell r="B10" t="str">
            <v>1C</v>
          </cell>
          <cell r="C10">
            <v>3</v>
          </cell>
          <cell r="D10">
            <v>150</v>
          </cell>
          <cell r="E10">
            <v>22</v>
          </cell>
          <cell r="F10">
            <v>1140.4000000000001</v>
          </cell>
          <cell r="G10">
            <v>455</v>
          </cell>
          <cell r="H10">
            <v>1</v>
          </cell>
          <cell r="I10">
            <v>455</v>
          </cell>
          <cell r="J10">
            <v>60</v>
          </cell>
          <cell r="K10">
            <v>17</v>
          </cell>
          <cell r="L10">
            <v>227</v>
          </cell>
          <cell r="M10">
            <v>1367.4</v>
          </cell>
          <cell r="N10">
            <v>82</v>
          </cell>
          <cell r="O10">
            <v>1</v>
          </cell>
          <cell r="P10">
            <v>5281</v>
          </cell>
          <cell r="Q10">
            <v>1689.9</v>
          </cell>
          <cell r="S10">
            <v>2534.9</v>
          </cell>
        </row>
        <row r="11">
          <cell r="A11" t="str">
            <v>HFCO1C100</v>
          </cell>
          <cell r="B11" t="str">
            <v>1C</v>
          </cell>
          <cell r="C11">
            <v>4</v>
          </cell>
          <cell r="D11">
            <v>100</v>
          </cell>
          <cell r="E11">
            <v>19</v>
          </cell>
          <cell r="F11">
            <v>1134.0999999999999</v>
          </cell>
          <cell r="G11">
            <v>355</v>
          </cell>
          <cell r="H11">
            <v>1</v>
          </cell>
          <cell r="I11">
            <v>355</v>
          </cell>
          <cell r="J11">
            <v>38</v>
          </cell>
          <cell r="K11">
            <v>14.5</v>
          </cell>
          <cell r="L11">
            <v>165.1</v>
          </cell>
          <cell r="M11">
            <v>1299.1999999999998</v>
          </cell>
          <cell r="N11">
            <v>82</v>
          </cell>
          <cell r="O11">
            <v>1</v>
          </cell>
          <cell r="P11">
            <v>5281</v>
          </cell>
          <cell r="Q11">
            <v>1689.9</v>
          </cell>
          <cell r="S11">
            <v>2534.9</v>
          </cell>
        </row>
        <row r="12">
          <cell r="A12" t="str">
            <v>HFCO1C100</v>
          </cell>
          <cell r="B12" t="str">
            <v>1C</v>
          </cell>
          <cell r="C12">
            <v>3</v>
          </cell>
          <cell r="D12">
            <v>100</v>
          </cell>
          <cell r="E12">
            <v>19</v>
          </cell>
          <cell r="F12">
            <v>850.6</v>
          </cell>
          <cell r="G12">
            <v>355</v>
          </cell>
          <cell r="H12">
            <v>1</v>
          </cell>
          <cell r="I12">
            <v>355</v>
          </cell>
          <cell r="J12">
            <v>38</v>
          </cell>
          <cell r="K12">
            <v>14.5</v>
          </cell>
          <cell r="L12">
            <v>165.1</v>
          </cell>
          <cell r="M12">
            <v>1015.7</v>
          </cell>
          <cell r="N12">
            <v>70</v>
          </cell>
          <cell r="O12">
            <v>1</v>
          </cell>
          <cell r="P12">
            <v>3848.5</v>
          </cell>
          <cell r="Q12">
            <v>1231.5</v>
          </cell>
          <cell r="S12">
            <v>1847.3</v>
          </cell>
        </row>
        <row r="13">
          <cell r="A13" t="str">
            <v>HFCO2C60</v>
          </cell>
          <cell r="B13" t="str">
            <v>2C</v>
          </cell>
          <cell r="C13">
            <v>1</v>
          </cell>
          <cell r="D13">
            <v>60</v>
          </cell>
          <cell r="E13">
            <v>29</v>
          </cell>
          <cell r="F13">
            <v>660.5</v>
          </cell>
          <cell r="G13">
            <v>225</v>
          </cell>
          <cell r="H13">
            <v>1</v>
          </cell>
          <cell r="I13">
            <v>225</v>
          </cell>
          <cell r="J13">
            <v>22</v>
          </cell>
          <cell r="K13">
            <v>12.5</v>
          </cell>
          <cell r="L13">
            <v>122.7</v>
          </cell>
          <cell r="M13">
            <v>783.2</v>
          </cell>
          <cell r="N13">
            <v>70</v>
          </cell>
          <cell r="O13">
            <v>1</v>
          </cell>
          <cell r="P13">
            <v>3848.5</v>
          </cell>
          <cell r="Q13">
            <v>1231.5</v>
          </cell>
          <cell r="S13">
            <v>1847.3</v>
          </cell>
        </row>
        <row r="14">
          <cell r="A14" t="str">
            <v>HFCO2C38</v>
          </cell>
          <cell r="B14" t="str">
            <v>2C</v>
          </cell>
          <cell r="C14">
            <v>1</v>
          </cell>
          <cell r="D14">
            <v>38</v>
          </cell>
          <cell r="E14">
            <v>24</v>
          </cell>
          <cell r="F14">
            <v>452.4</v>
          </cell>
          <cell r="G14">
            <v>170</v>
          </cell>
          <cell r="H14">
            <v>1</v>
          </cell>
          <cell r="I14">
            <v>170</v>
          </cell>
          <cell r="J14">
            <v>14</v>
          </cell>
          <cell r="K14">
            <v>11</v>
          </cell>
          <cell r="L14">
            <v>95</v>
          </cell>
          <cell r="M14">
            <v>547.4</v>
          </cell>
          <cell r="N14">
            <v>54</v>
          </cell>
          <cell r="O14">
            <v>1</v>
          </cell>
          <cell r="P14">
            <v>2290.1999999999998</v>
          </cell>
          <cell r="Q14">
            <v>732.9</v>
          </cell>
          <cell r="S14">
            <v>1099.3</v>
          </cell>
        </row>
        <row r="15">
          <cell r="A15" t="str">
            <v>HFCO2C22</v>
          </cell>
          <cell r="B15" t="str">
            <v>2C</v>
          </cell>
          <cell r="C15">
            <v>1</v>
          </cell>
          <cell r="D15">
            <v>22</v>
          </cell>
          <cell r="E15">
            <v>19.5</v>
          </cell>
          <cell r="F15">
            <v>298.60000000000002</v>
          </cell>
          <cell r="G15">
            <v>120</v>
          </cell>
          <cell r="H15">
            <v>1</v>
          </cell>
          <cell r="I15">
            <v>120</v>
          </cell>
          <cell r="J15">
            <v>8</v>
          </cell>
          <cell r="K15">
            <v>9</v>
          </cell>
          <cell r="L15">
            <v>63.6</v>
          </cell>
          <cell r="M15">
            <v>362.20000000000005</v>
          </cell>
          <cell r="N15">
            <v>42</v>
          </cell>
          <cell r="O15">
            <v>1</v>
          </cell>
          <cell r="P15">
            <v>1385.4</v>
          </cell>
          <cell r="Q15">
            <v>443.3</v>
          </cell>
          <cell r="S15">
            <v>665</v>
          </cell>
        </row>
        <row r="16">
          <cell r="A16" t="str">
            <v>HFCO2C14</v>
          </cell>
          <cell r="B16" t="str">
            <v>2C</v>
          </cell>
          <cell r="C16">
            <v>1</v>
          </cell>
          <cell r="D16">
            <v>14</v>
          </cell>
          <cell r="E16">
            <v>16.5</v>
          </cell>
          <cell r="F16">
            <v>213.8</v>
          </cell>
          <cell r="G16">
            <v>91</v>
          </cell>
          <cell r="H16">
            <v>1</v>
          </cell>
          <cell r="I16">
            <v>91</v>
          </cell>
          <cell r="J16">
            <v>5.5</v>
          </cell>
          <cell r="K16">
            <v>8</v>
          </cell>
          <cell r="L16">
            <v>50.3</v>
          </cell>
          <cell r="M16">
            <v>264.10000000000002</v>
          </cell>
          <cell r="N16">
            <v>36</v>
          </cell>
          <cell r="O16">
            <v>1</v>
          </cell>
          <cell r="P16">
            <v>1017.9</v>
          </cell>
          <cell r="Q16">
            <v>325.7</v>
          </cell>
          <cell r="S16">
            <v>488.6</v>
          </cell>
        </row>
        <row r="17">
          <cell r="A17" t="str">
            <v>HFCO2C8</v>
          </cell>
          <cell r="B17" t="str">
            <v>2C</v>
          </cell>
          <cell r="C17">
            <v>1</v>
          </cell>
          <cell r="D17">
            <v>8</v>
          </cell>
          <cell r="E17">
            <v>15</v>
          </cell>
          <cell r="F17">
            <v>176.7</v>
          </cell>
          <cell r="G17">
            <v>65</v>
          </cell>
          <cell r="H17">
            <v>1</v>
          </cell>
          <cell r="I17">
            <v>65</v>
          </cell>
          <cell r="J17">
            <v>3.5</v>
          </cell>
          <cell r="K17">
            <v>7</v>
          </cell>
          <cell r="L17">
            <v>38.5</v>
          </cell>
          <cell r="M17">
            <v>215.2</v>
          </cell>
          <cell r="N17">
            <v>36</v>
          </cell>
          <cell r="O17">
            <v>1</v>
          </cell>
          <cell r="P17">
            <v>1017.9</v>
          </cell>
          <cell r="Q17">
            <v>325.7</v>
          </cell>
          <cell r="S17">
            <v>488.6</v>
          </cell>
        </row>
        <row r="18">
          <cell r="A18" t="str">
            <v>HFCO2C5.5</v>
          </cell>
          <cell r="B18" t="str">
            <v>2C</v>
          </cell>
          <cell r="C18">
            <v>1</v>
          </cell>
          <cell r="D18">
            <v>5.5</v>
          </cell>
          <cell r="E18">
            <v>13.5</v>
          </cell>
          <cell r="F18">
            <v>143.1</v>
          </cell>
          <cell r="G18">
            <v>52</v>
          </cell>
          <cell r="H18">
            <v>1</v>
          </cell>
          <cell r="I18">
            <v>52</v>
          </cell>
          <cell r="J18">
            <v>3.5</v>
          </cell>
          <cell r="K18">
            <v>7</v>
          </cell>
          <cell r="L18">
            <v>38.5</v>
          </cell>
          <cell r="M18">
            <v>181.6</v>
          </cell>
          <cell r="N18">
            <v>28</v>
          </cell>
          <cell r="O18">
            <v>1</v>
          </cell>
          <cell r="P18">
            <v>615.79999999999995</v>
          </cell>
          <cell r="Q18">
            <v>197.1</v>
          </cell>
          <cell r="S18">
            <v>295.60000000000002</v>
          </cell>
        </row>
        <row r="19">
          <cell r="A19" t="str">
            <v>HFCO2C3.5</v>
          </cell>
          <cell r="B19" t="str">
            <v>2C</v>
          </cell>
          <cell r="C19">
            <v>1</v>
          </cell>
          <cell r="D19">
            <v>3.5</v>
          </cell>
          <cell r="E19">
            <v>11.5</v>
          </cell>
          <cell r="F19">
            <v>103.9</v>
          </cell>
          <cell r="G19">
            <v>39</v>
          </cell>
          <cell r="H19">
            <v>1</v>
          </cell>
          <cell r="I19">
            <v>39</v>
          </cell>
          <cell r="J19">
            <v>3.5</v>
          </cell>
          <cell r="K19">
            <v>7</v>
          </cell>
          <cell r="L19">
            <v>38.5</v>
          </cell>
          <cell r="M19">
            <v>142.4</v>
          </cell>
          <cell r="N19">
            <v>28</v>
          </cell>
          <cell r="O19">
            <v>1</v>
          </cell>
          <cell r="P19">
            <v>615.79999999999995</v>
          </cell>
          <cell r="Q19">
            <v>197.1</v>
          </cell>
          <cell r="S19">
            <v>295.60000000000002</v>
          </cell>
        </row>
        <row r="20">
          <cell r="A20" t="str">
            <v>HFCO3C60</v>
          </cell>
          <cell r="B20" t="str">
            <v>3C</v>
          </cell>
          <cell r="C20">
            <v>1</v>
          </cell>
          <cell r="D20">
            <v>60</v>
          </cell>
          <cell r="E20">
            <v>31</v>
          </cell>
          <cell r="F20">
            <v>754.8</v>
          </cell>
          <cell r="G20">
            <v>190</v>
          </cell>
          <cell r="H20">
            <v>1</v>
          </cell>
          <cell r="I20">
            <v>190</v>
          </cell>
          <cell r="J20">
            <v>22</v>
          </cell>
          <cell r="K20">
            <v>12.5</v>
          </cell>
          <cell r="L20">
            <v>122.7</v>
          </cell>
          <cell r="M20">
            <v>877.5</v>
          </cell>
          <cell r="N20">
            <v>70</v>
          </cell>
          <cell r="O20">
            <v>1</v>
          </cell>
          <cell r="P20">
            <v>3848.5</v>
          </cell>
          <cell r="Q20">
            <v>1231.5</v>
          </cell>
          <cell r="S20">
            <v>1847.3</v>
          </cell>
        </row>
        <row r="21">
          <cell r="A21" t="str">
            <v>HFCO3C38</v>
          </cell>
          <cell r="B21" t="str">
            <v>3C</v>
          </cell>
          <cell r="C21">
            <v>1</v>
          </cell>
          <cell r="D21">
            <v>38</v>
          </cell>
          <cell r="E21">
            <v>25</v>
          </cell>
          <cell r="F21">
            <v>490.9</v>
          </cell>
          <cell r="G21">
            <v>140</v>
          </cell>
          <cell r="H21">
            <v>1</v>
          </cell>
          <cell r="I21">
            <v>140</v>
          </cell>
          <cell r="J21">
            <v>14</v>
          </cell>
          <cell r="K21">
            <v>11</v>
          </cell>
          <cell r="L21">
            <v>95</v>
          </cell>
          <cell r="M21">
            <v>585.9</v>
          </cell>
          <cell r="N21">
            <v>54</v>
          </cell>
          <cell r="O21">
            <v>1</v>
          </cell>
          <cell r="P21">
            <v>2290.1999999999998</v>
          </cell>
          <cell r="Q21">
            <v>732.9</v>
          </cell>
          <cell r="S21">
            <v>1099.3</v>
          </cell>
        </row>
        <row r="22">
          <cell r="A22" t="str">
            <v>HFCO3C22</v>
          </cell>
          <cell r="B22" t="str">
            <v>3C</v>
          </cell>
          <cell r="C22">
            <v>1</v>
          </cell>
          <cell r="D22">
            <v>22</v>
          </cell>
          <cell r="E22">
            <v>21</v>
          </cell>
          <cell r="F22">
            <v>346.4</v>
          </cell>
          <cell r="G22">
            <v>100</v>
          </cell>
          <cell r="H22">
            <v>1</v>
          </cell>
          <cell r="I22">
            <v>100</v>
          </cell>
          <cell r="J22">
            <v>8</v>
          </cell>
          <cell r="K22">
            <v>9</v>
          </cell>
          <cell r="L22">
            <v>63.6</v>
          </cell>
          <cell r="M22">
            <v>410</v>
          </cell>
          <cell r="N22">
            <v>42</v>
          </cell>
          <cell r="O22">
            <v>1</v>
          </cell>
          <cell r="P22">
            <v>1385.4</v>
          </cell>
          <cell r="Q22">
            <v>443.3</v>
          </cell>
          <cell r="S22">
            <v>665</v>
          </cell>
        </row>
        <row r="23">
          <cell r="A23" t="str">
            <v>HFCO3C14</v>
          </cell>
          <cell r="B23" t="str">
            <v>3C</v>
          </cell>
          <cell r="C23">
            <v>1</v>
          </cell>
          <cell r="D23">
            <v>14</v>
          </cell>
          <cell r="E23">
            <v>17.5</v>
          </cell>
          <cell r="F23">
            <v>240.5</v>
          </cell>
          <cell r="G23">
            <v>76</v>
          </cell>
          <cell r="H23">
            <v>1</v>
          </cell>
          <cell r="I23">
            <v>76</v>
          </cell>
          <cell r="J23">
            <v>5.5</v>
          </cell>
          <cell r="K23">
            <v>8</v>
          </cell>
          <cell r="L23">
            <v>50.3</v>
          </cell>
          <cell r="M23">
            <v>290.8</v>
          </cell>
          <cell r="N23">
            <v>36</v>
          </cell>
          <cell r="O23">
            <v>1</v>
          </cell>
          <cell r="P23">
            <v>1017.9</v>
          </cell>
          <cell r="Q23">
            <v>325.7</v>
          </cell>
          <cell r="S23">
            <v>488.6</v>
          </cell>
        </row>
        <row r="24">
          <cell r="A24" t="str">
            <v>HFCO3C8</v>
          </cell>
          <cell r="B24" t="str">
            <v>3C</v>
          </cell>
          <cell r="C24">
            <v>1</v>
          </cell>
          <cell r="D24">
            <v>8</v>
          </cell>
          <cell r="E24">
            <v>16</v>
          </cell>
          <cell r="F24">
            <v>201.1</v>
          </cell>
          <cell r="G24">
            <v>54</v>
          </cell>
          <cell r="H24">
            <v>1</v>
          </cell>
          <cell r="I24">
            <v>54</v>
          </cell>
          <cell r="J24">
            <v>3.5</v>
          </cell>
          <cell r="K24">
            <v>7</v>
          </cell>
          <cell r="L24">
            <v>38.5</v>
          </cell>
          <cell r="M24">
            <v>239.6</v>
          </cell>
          <cell r="N24">
            <v>36</v>
          </cell>
          <cell r="O24">
            <v>1</v>
          </cell>
          <cell r="P24">
            <v>1017.9</v>
          </cell>
          <cell r="Q24">
            <v>325.7</v>
          </cell>
          <cell r="S24">
            <v>488.6</v>
          </cell>
        </row>
        <row r="25">
          <cell r="A25" t="str">
            <v>HFCO3C5.5</v>
          </cell>
          <cell r="B25" t="str">
            <v>3C</v>
          </cell>
          <cell r="C25">
            <v>1</v>
          </cell>
          <cell r="D25">
            <v>5.5</v>
          </cell>
          <cell r="E25">
            <v>14.5</v>
          </cell>
          <cell r="F25">
            <v>165.1</v>
          </cell>
          <cell r="G25">
            <v>44</v>
          </cell>
          <cell r="H25">
            <v>1</v>
          </cell>
          <cell r="I25">
            <v>44</v>
          </cell>
          <cell r="J25">
            <v>3.5</v>
          </cell>
          <cell r="K25">
            <v>7</v>
          </cell>
          <cell r="L25">
            <v>38.5</v>
          </cell>
          <cell r="M25">
            <v>203.6</v>
          </cell>
          <cell r="N25">
            <v>36</v>
          </cell>
          <cell r="O25">
            <v>1</v>
          </cell>
          <cell r="P25">
            <v>1017.9</v>
          </cell>
          <cell r="Q25">
            <v>325.7</v>
          </cell>
          <cell r="S25">
            <v>488.6</v>
          </cell>
        </row>
        <row r="26">
          <cell r="A26" t="str">
            <v>HFCO3C3.5</v>
          </cell>
          <cell r="B26" t="str">
            <v>3C</v>
          </cell>
          <cell r="C26">
            <v>1</v>
          </cell>
          <cell r="D26">
            <v>3.5</v>
          </cell>
          <cell r="E26">
            <v>12.5</v>
          </cell>
          <cell r="F26">
            <v>122.7</v>
          </cell>
          <cell r="G26">
            <v>33</v>
          </cell>
          <cell r="H26">
            <v>1</v>
          </cell>
          <cell r="I26">
            <v>33</v>
          </cell>
          <cell r="J26">
            <v>3.5</v>
          </cell>
          <cell r="K26">
            <v>7</v>
          </cell>
          <cell r="L26">
            <v>38.5</v>
          </cell>
          <cell r="M26">
            <v>161.19999999999999</v>
          </cell>
          <cell r="N26">
            <v>28</v>
          </cell>
          <cell r="O26">
            <v>1</v>
          </cell>
          <cell r="P26">
            <v>615.79999999999995</v>
          </cell>
          <cell r="Q26">
            <v>197.1</v>
          </cell>
          <cell r="S26">
            <v>295.60000000000002</v>
          </cell>
        </row>
        <row r="27">
          <cell r="A27" t="str">
            <v>HFCO4C60</v>
          </cell>
          <cell r="B27" t="str">
            <v>4C</v>
          </cell>
          <cell r="C27">
            <v>1</v>
          </cell>
          <cell r="D27">
            <v>60</v>
          </cell>
          <cell r="E27">
            <v>35</v>
          </cell>
          <cell r="F27">
            <v>962.1</v>
          </cell>
          <cell r="G27">
            <v>190</v>
          </cell>
          <cell r="H27">
            <v>1</v>
          </cell>
          <cell r="I27">
            <v>190</v>
          </cell>
          <cell r="J27">
            <v>22</v>
          </cell>
          <cell r="K27">
            <v>12.5</v>
          </cell>
          <cell r="L27">
            <v>122.7</v>
          </cell>
          <cell r="M27">
            <v>1084.8</v>
          </cell>
          <cell r="N27">
            <v>70</v>
          </cell>
          <cell r="O27">
            <v>1</v>
          </cell>
          <cell r="P27">
            <v>3848.5</v>
          </cell>
          <cell r="Q27">
            <v>1231.5</v>
          </cell>
          <cell r="S27">
            <v>1847.3</v>
          </cell>
        </row>
        <row r="28">
          <cell r="A28" t="str">
            <v>HFCO4C38</v>
          </cell>
          <cell r="B28" t="str">
            <v>4C</v>
          </cell>
          <cell r="C28">
            <v>1</v>
          </cell>
          <cell r="D28">
            <v>38</v>
          </cell>
          <cell r="E28">
            <v>28</v>
          </cell>
          <cell r="F28">
            <v>615.79999999999995</v>
          </cell>
          <cell r="G28">
            <v>140</v>
          </cell>
          <cell r="H28">
            <v>1</v>
          </cell>
          <cell r="I28">
            <v>140</v>
          </cell>
          <cell r="J28">
            <v>14</v>
          </cell>
          <cell r="K28">
            <v>11</v>
          </cell>
          <cell r="L28">
            <v>95</v>
          </cell>
          <cell r="M28">
            <v>710.8</v>
          </cell>
          <cell r="N28">
            <v>54</v>
          </cell>
          <cell r="O28">
            <v>1</v>
          </cell>
          <cell r="P28">
            <v>2290.1999999999998</v>
          </cell>
          <cell r="Q28">
            <v>732.9</v>
          </cell>
          <cell r="S28">
            <v>1099.3</v>
          </cell>
        </row>
        <row r="29">
          <cell r="A29" t="str">
            <v>HFCO4C22</v>
          </cell>
          <cell r="B29" t="str">
            <v>4C</v>
          </cell>
          <cell r="C29">
            <v>1</v>
          </cell>
          <cell r="D29">
            <v>22</v>
          </cell>
          <cell r="E29">
            <v>23</v>
          </cell>
          <cell r="F29">
            <v>415.5</v>
          </cell>
          <cell r="G29">
            <v>100</v>
          </cell>
          <cell r="H29">
            <v>1</v>
          </cell>
          <cell r="I29">
            <v>100</v>
          </cell>
          <cell r="J29">
            <v>8</v>
          </cell>
          <cell r="K29">
            <v>9</v>
          </cell>
          <cell r="L29">
            <v>63.6</v>
          </cell>
          <cell r="M29">
            <v>479.1</v>
          </cell>
          <cell r="N29">
            <v>54</v>
          </cell>
          <cell r="O29">
            <v>1</v>
          </cell>
          <cell r="P29">
            <v>2290.1999999999998</v>
          </cell>
          <cell r="Q29">
            <v>732.9</v>
          </cell>
          <cell r="S29">
            <v>1099.3</v>
          </cell>
        </row>
        <row r="30">
          <cell r="A30" t="str">
            <v>HFCO4C14</v>
          </cell>
          <cell r="B30" t="str">
            <v>4C</v>
          </cell>
          <cell r="C30">
            <v>1</v>
          </cell>
          <cell r="D30">
            <v>14</v>
          </cell>
          <cell r="E30">
            <v>19</v>
          </cell>
          <cell r="F30">
            <v>283.5</v>
          </cell>
          <cell r="G30">
            <v>76</v>
          </cell>
          <cell r="H30">
            <v>1</v>
          </cell>
          <cell r="I30">
            <v>76</v>
          </cell>
          <cell r="J30">
            <v>5.5</v>
          </cell>
          <cell r="K30">
            <v>8</v>
          </cell>
          <cell r="L30">
            <v>50.3</v>
          </cell>
          <cell r="M30">
            <v>333.8</v>
          </cell>
          <cell r="N30">
            <v>36</v>
          </cell>
          <cell r="O30">
            <v>1</v>
          </cell>
          <cell r="P30">
            <v>1017.9</v>
          </cell>
          <cell r="Q30">
            <v>325.7</v>
          </cell>
          <cell r="S30">
            <v>488.6</v>
          </cell>
        </row>
        <row r="31">
          <cell r="A31" t="str">
            <v>HFCO4C8</v>
          </cell>
          <cell r="B31" t="str">
            <v>4C</v>
          </cell>
          <cell r="C31">
            <v>1</v>
          </cell>
          <cell r="D31">
            <v>8</v>
          </cell>
          <cell r="E31">
            <v>17</v>
          </cell>
          <cell r="F31">
            <v>227</v>
          </cell>
          <cell r="G31">
            <v>54</v>
          </cell>
          <cell r="H31">
            <v>1</v>
          </cell>
          <cell r="I31">
            <v>54</v>
          </cell>
          <cell r="J31">
            <v>3.5</v>
          </cell>
          <cell r="K31">
            <v>7</v>
          </cell>
          <cell r="L31">
            <v>38.5</v>
          </cell>
          <cell r="M31">
            <v>265.5</v>
          </cell>
          <cell r="N31">
            <v>36</v>
          </cell>
          <cell r="O31">
            <v>1</v>
          </cell>
          <cell r="P31">
            <v>1017.9</v>
          </cell>
          <cell r="Q31">
            <v>325.7</v>
          </cell>
          <cell r="S31">
            <v>488.6</v>
          </cell>
        </row>
        <row r="32">
          <cell r="A32" t="str">
            <v>HFCO4C5.5</v>
          </cell>
          <cell r="B32" t="str">
            <v>4C</v>
          </cell>
          <cell r="C32">
            <v>1</v>
          </cell>
          <cell r="D32">
            <v>5.5</v>
          </cell>
          <cell r="E32">
            <v>16</v>
          </cell>
          <cell r="F32">
            <v>201.1</v>
          </cell>
          <cell r="G32">
            <v>44</v>
          </cell>
          <cell r="H32">
            <v>1</v>
          </cell>
          <cell r="I32">
            <v>44</v>
          </cell>
          <cell r="J32">
            <v>3.5</v>
          </cell>
          <cell r="K32">
            <v>7</v>
          </cell>
          <cell r="L32">
            <v>38.5</v>
          </cell>
          <cell r="M32">
            <v>239.6</v>
          </cell>
          <cell r="N32">
            <v>36</v>
          </cell>
          <cell r="O32">
            <v>1</v>
          </cell>
          <cell r="P32">
            <v>1017.9</v>
          </cell>
          <cell r="Q32">
            <v>325.7</v>
          </cell>
          <cell r="S32">
            <v>488.6</v>
          </cell>
        </row>
        <row r="33">
          <cell r="A33" t="str">
            <v>HFCO4C3.5</v>
          </cell>
          <cell r="B33" t="str">
            <v>4C</v>
          </cell>
          <cell r="C33">
            <v>1</v>
          </cell>
          <cell r="D33">
            <v>3.5</v>
          </cell>
          <cell r="E33">
            <v>13.5</v>
          </cell>
          <cell r="F33">
            <v>143.1</v>
          </cell>
          <cell r="G33">
            <v>33</v>
          </cell>
          <cell r="H33">
            <v>1</v>
          </cell>
          <cell r="I33">
            <v>33</v>
          </cell>
          <cell r="J33">
            <v>3.5</v>
          </cell>
          <cell r="K33">
            <v>7</v>
          </cell>
          <cell r="L33">
            <v>38.5</v>
          </cell>
          <cell r="M33">
            <v>181.6</v>
          </cell>
          <cell r="N33">
            <v>28</v>
          </cell>
          <cell r="O33">
            <v>1</v>
          </cell>
          <cell r="P33">
            <v>615.79999999999995</v>
          </cell>
          <cell r="Q33">
            <v>197.1</v>
          </cell>
          <cell r="S33">
            <v>295.60000000000002</v>
          </cell>
        </row>
        <row r="34">
          <cell r="B34" t="str">
            <v>FR-8 CABLE</v>
          </cell>
          <cell r="J34" t="str">
            <v>GV WIRE</v>
          </cell>
          <cell r="M34" t="str">
            <v>단면적 합계</v>
          </cell>
          <cell r="N34" t="str">
            <v>전선관 선정[㎜]</v>
          </cell>
        </row>
        <row r="35">
          <cell r="B35" t="str">
            <v>심선</v>
          </cell>
          <cell r="C35" t="str">
            <v>수량</v>
          </cell>
          <cell r="D35" t="str">
            <v>굵기 [㎟]</v>
          </cell>
          <cell r="E35" t="str">
            <v>외경[㎜]</v>
          </cell>
          <cell r="F35" t="str">
            <v>단면적</v>
          </cell>
          <cell r="G35" t="str">
            <v>허용전류[A]</v>
          </cell>
          <cell r="H35" t="str">
            <v>전류저감율</v>
          </cell>
          <cell r="I35" t="str">
            <v>적용허용               전류[A]</v>
          </cell>
          <cell r="J35" t="str">
            <v>굵기[㎟]</v>
          </cell>
          <cell r="K35" t="str">
            <v>외경[㎜]</v>
          </cell>
          <cell r="L35" t="str">
            <v>단면적</v>
          </cell>
          <cell r="M35" t="str">
            <v>[㎟]</v>
          </cell>
          <cell r="N35" t="str">
            <v>규격[Φ]</v>
          </cell>
          <cell r="O35" t="str">
            <v>수량</v>
          </cell>
          <cell r="P35" t="str">
            <v>허용단면적</v>
          </cell>
          <cell r="Q35" t="str">
            <v>내단면적의32%</v>
          </cell>
          <cell r="S35" t="str">
            <v>내단면적의48%</v>
          </cell>
        </row>
        <row r="36">
          <cell r="A36" t="str">
            <v>FR-81C325</v>
          </cell>
          <cell r="B36" t="str">
            <v>1C</v>
          </cell>
          <cell r="C36">
            <v>4</v>
          </cell>
          <cell r="D36">
            <v>325</v>
          </cell>
          <cell r="E36">
            <v>32</v>
          </cell>
          <cell r="F36">
            <v>3217</v>
          </cell>
          <cell r="G36">
            <v>620</v>
          </cell>
          <cell r="H36">
            <v>1</v>
          </cell>
          <cell r="I36">
            <v>620</v>
          </cell>
          <cell r="J36">
            <v>100</v>
          </cell>
          <cell r="K36">
            <v>20</v>
          </cell>
          <cell r="L36">
            <v>314</v>
          </cell>
          <cell r="M36">
            <v>3531</v>
          </cell>
          <cell r="N36">
            <v>104</v>
          </cell>
          <cell r="O36">
            <v>1</v>
          </cell>
          <cell r="P36">
            <v>8494.9</v>
          </cell>
          <cell r="Q36">
            <v>2718.4</v>
          </cell>
          <cell r="S36">
            <v>4077.6</v>
          </cell>
        </row>
        <row r="37">
          <cell r="A37" t="str">
            <v>FR-81C325</v>
          </cell>
          <cell r="B37" t="str">
            <v>1C</v>
          </cell>
          <cell r="C37">
            <v>3</v>
          </cell>
          <cell r="D37">
            <v>325</v>
          </cell>
          <cell r="E37">
            <v>32</v>
          </cell>
          <cell r="F37">
            <v>2412.6999999999998</v>
          </cell>
          <cell r="G37">
            <v>620</v>
          </cell>
          <cell r="H37">
            <v>1</v>
          </cell>
          <cell r="I37">
            <v>620</v>
          </cell>
          <cell r="J37">
            <v>100</v>
          </cell>
          <cell r="K37">
            <v>20</v>
          </cell>
          <cell r="L37">
            <v>314</v>
          </cell>
          <cell r="M37">
            <v>2726.7</v>
          </cell>
          <cell r="N37">
            <v>104</v>
          </cell>
          <cell r="O37">
            <v>1</v>
          </cell>
          <cell r="P37">
            <v>8494.9</v>
          </cell>
          <cell r="Q37">
            <v>2718.4</v>
          </cell>
          <cell r="S37">
            <v>4077.6</v>
          </cell>
        </row>
        <row r="38">
          <cell r="A38" t="str">
            <v>FR-81C250</v>
          </cell>
          <cell r="B38" t="str">
            <v>1C</v>
          </cell>
          <cell r="C38">
            <v>4</v>
          </cell>
          <cell r="D38">
            <v>250</v>
          </cell>
          <cell r="E38">
            <v>29</v>
          </cell>
          <cell r="F38">
            <v>2642.1</v>
          </cell>
          <cell r="G38">
            <v>530</v>
          </cell>
          <cell r="H38">
            <v>1</v>
          </cell>
          <cell r="I38">
            <v>530</v>
          </cell>
          <cell r="J38">
            <v>100</v>
          </cell>
          <cell r="K38">
            <v>20</v>
          </cell>
          <cell r="L38">
            <v>314</v>
          </cell>
          <cell r="M38">
            <v>2956.1</v>
          </cell>
          <cell r="N38">
            <v>104</v>
          </cell>
          <cell r="O38">
            <v>1</v>
          </cell>
          <cell r="P38">
            <v>8494.9</v>
          </cell>
          <cell r="Q38">
            <v>2718.4</v>
          </cell>
          <cell r="S38">
            <v>4077.6</v>
          </cell>
        </row>
        <row r="39">
          <cell r="A39" t="str">
            <v>FR-81C200</v>
          </cell>
          <cell r="B39" t="str">
            <v>1C</v>
          </cell>
          <cell r="C39">
            <v>4</v>
          </cell>
          <cell r="D39">
            <v>200</v>
          </cell>
          <cell r="E39">
            <v>27</v>
          </cell>
          <cell r="F39">
            <v>2290.1999999999998</v>
          </cell>
          <cell r="G39">
            <v>465</v>
          </cell>
          <cell r="H39">
            <v>1</v>
          </cell>
          <cell r="I39">
            <v>465</v>
          </cell>
          <cell r="J39">
            <v>100</v>
          </cell>
          <cell r="K39">
            <v>20</v>
          </cell>
          <cell r="L39">
            <v>314</v>
          </cell>
          <cell r="M39">
            <v>2604.1999999999998</v>
          </cell>
          <cell r="N39">
            <v>104</v>
          </cell>
          <cell r="O39">
            <v>1</v>
          </cell>
          <cell r="P39">
            <v>8494.9</v>
          </cell>
          <cell r="Q39">
            <v>2718.4</v>
          </cell>
          <cell r="S39">
            <v>4077.6</v>
          </cell>
        </row>
        <row r="40">
          <cell r="A40" t="str">
            <v>FR-81C150</v>
          </cell>
          <cell r="B40" t="str">
            <v>1C</v>
          </cell>
          <cell r="C40">
            <v>4</v>
          </cell>
          <cell r="D40">
            <v>150</v>
          </cell>
          <cell r="E40">
            <v>23</v>
          </cell>
          <cell r="F40">
            <v>1661.9</v>
          </cell>
          <cell r="G40">
            <v>390</v>
          </cell>
          <cell r="H40">
            <v>1</v>
          </cell>
          <cell r="I40">
            <v>390</v>
          </cell>
          <cell r="J40">
            <v>60</v>
          </cell>
          <cell r="K40">
            <v>17</v>
          </cell>
          <cell r="L40">
            <v>226.86500000000001</v>
          </cell>
          <cell r="M40">
            <v>1888.7650000000001</v>
          </cell>
          <cell r="N40">
            <v>104</v>
          </cell>
          <cell r="O40">
            <v>1</v>
          </cell>
          <cell r="P40">
            <v>8494.9</v>
          </cell>
          <cell r="Q40">
            <v>2718.4</v>
          </cell>
          <cell r="S40">
            <v>4077.6</v>
          </cell>
        </row>
        <row r="41">
          <cell r="A41" t="str">
            <v>FR-81C150</v>
          </cell>
          <cell r="B41" t="str">
            <v>1C</v>
          </cell>
          <cell r="C41">
            <v>3</v>
          </cell>
          <cell r="D41">
            <v>150</v>
          </cell>
          <cell r="E41">
            <v>23</v>
          </cell>
          <cell r="F41">
            <v>1246.4000000000001</v>
          </cell>
          <cell r="G41">
            <v>390</v>
          </cell>
          <cell r="H41">
            <v>1</v>
          </cell>
          <cell r="I41">
            <v>390</v>
          </cell>
          <cell r="J41">
            <v>60</v>
          </cell>
          <cell r="K41">
            <v>17</v>
          </cell>
          <cell r="L41">
            <v>226.86500000000001</v>
          </cell>
          <cell r="M41">
            <v>1473.2650000000001</v>
          </cell>
          <cell r="N41">
            <v>82</v>
          </cell>
          <cell r="O41">
            <v>1</v>
          </cell>
          <cell r="P41">
            <v>5281</v>
          </cell>
          <cell r="Q41">
            <v>1689.9</v>
          </cell>
          <cell r="S41">
            <v>2534.9</v>
          </cell>
        </row>
        <row r="42">
          <cell r="A42" t="str">
            <v>FR-81C100</v>
          </cell>
          <cell r="B42" t="str">
            <v>1C</v>
          </cell>
          <cell r="C42">
            <v>4</v>
          </cell>
          <cell r="D42">
            <v>100</v>
          </cell>
          <cell r="E42">
            <v>20</v>
          </cell>
          <cell r="F42">
            <v>1256.5999999999999</v>
          </cell>
          <cell r="G42">
            <v>300</v>
          </cell>
          <cell r="H42">
            <v>1</v>
          </cell>
          <cell r="I42">
            <v>300</v>
          </cell>
          <cell r="J42">
            <v>38</v>
          </cell>
          <cell r="K42">
            <v>14.5</v>
          </cell>
          <cell r="L42">
            <v>165.04625000000001</v>
          </cell>
          <cell r="M42">
            <v>1421.64625</v>
          </cell>
          <cell r="N42">
            <v>82</v>
          </cell>
          <cell r="O42">
            <v>1</v>
          </cell>
          <cell r="P42">
            <v>5281</v>
          </cell>
          <cell r="Q42">
            <v>1689.9</v>
          </cell>
          <cell r="S42">
            <v>2534.9</v>
          </cell>
        </row>
        <row r="43">
          <cell r="A43" t="str">
            <v>FR-81C100</v>
          </cell>
          <cell r="B43" t="str">
            <v>1C</v>
          </cell>
          <cell r="C43">
            <v>3</v>
          </cell>
          <cell r="D43">
            <v>100</v>
          </cell>
          <cell r="E43">
            <v>20</v>
          </cell>
          <cell r="F43">
            <v>942.5</v>
          </cell>
          <cell r="G43">
            <v>300</v>
          </cell>
          <cell r="H43">
            <v>1</v>
          </cell>
          <cell r="I43">
            <v>300</v>
          </cell>
          <cell r="J43">
            <v>38</v>
          </cell>
          <cell r="K43">
            <v>14.5</v>
          </cell>
          <cell r="L43">
            <v>165.04625000000001</v>
          </cell>
          <cell r="M43">
            <v>1107.5462500000001</v>
          </cell>
          <cell r="N43">
            <v>70</v>
          </cell>
          <cell r="O43">
            <v>1</v>
          </cell>
          <cell r="P43">
            <v>3848.5</v>
          </cell>
          <cell r="Q43">
            <v>1231.5</v>
          </cell>
          <cell r="S43">
            <v>1847.3</v>
          </cell>
        </row>
        <row r="44">
          <cell r="A44" t="str">
            <v>FR-82C60</v>
          </cell>
          <cell r="B44" t="str">
            <v>2C</v>
          </cell>
          <cell r="C44">
            <v>1</v>
          </cell>
          <cell r="D44">
            <v>60</v>
          </cell>
          <cell r="E44">
            <v>33.5</v>
          </cell>
          <cell r="F44">
            <v>881.4</v>
          </cell>
          <cell r="G44">
            <v>195</v>
          </cell>
          <cell r="H44">
            <v>1</v>
          </cell>
          <cell r="I44">
            <v>195</v>
          </cell>
          <cell r="J44">
            <v>22</v>
          </cell>
          <cell r="K44">
            <v>12.5</v>
          </cell>
          <cell r="L44">
            <v>122.65625</v>
          </cell>
          <cell r="M44">
            <v>1004.05625</v>
          </cell>
          <cell r="N44">
            <v>70</v>
          </cell>
          <cell r="O44">
            <v>1</v>
          </cell>
          <cell r="P44">
            <v>3848.5</v>
          </cell>
          <cell r="Q44">
            <v>1231.5</v>
          </cell>
          <cell r="S44">
            <v>1847.3</v>
          </cell>
        </row>
        <row r="45">
          <cell r="A45" t="str">
            <v>FR-82C38</v>
          </cell>
          <cell r="B45" t="str">
            <v>2C</v>
          </cell>
          <cell r="C45">
            <v>1</v>
          </cell>
          <cell r="D45">
            <v>38</v>
          </cell>
          <cell r="E45">
            <v>26.5</v>
          </cell>
          <cell r="F45">
            <v>551.5</v>
          </cell>
          <cell r="G45">
            <v>145</v>
          </cell>
          <cell r="H45">
            <v>1</v>
          </cell>
          <cell r="I45">
            <v>145</v>
          </cell>
          <cell r="J45">
            <v>14</v>
          </cell>
          <cell r="K45">
            <v>11</v>
          </cell>
          <cell r="L45">
            <v>94.984999999999999</v>
          </cell>
          <cell r="M45">
            <v>646.48500000000001</v>
          </cell>
          <cell r="N45">
            <v>54</v>
          </cell>
          <cell r="O45">
            <v>1</v>
          </cell>
          <cell r="P45">
            <v>2290.1999999999998</v>
          </cell>
          <cell r="Q45">
            <v>732.9</v>
          </cell>
          <cell r="S45">
            <v>1099.3</v>
          </cell>
        </row>
        <row r="46">
          <cell r="A46" t="str">
            <v>FR-82C22</v>
          </cell>
          <cell r="B46" t="str">
            <v>2C</v>
          </cell>
          <cell r="C46">
            <v>1</v>
          </cell>
          <cell r="D46">
            <v>22</v>
          </cell>
          <cell r="E46">
            <v>22.5</v>
          </cell>
          <cell r="F46">
            <v>397.6</v>
          </cell>
          <cell r="G46">
            <v>100</v>
          </cell>
          <cell r="H46">
            <v>1</v>
          </cell>
          <cell r="I46">
            <v>100</v>
          </cell>
          <cell r="J46">
            <v>8</v>
          </cell>
          <cell r="K46">
            <v>9</v>
          </cell>
          <cell r="L46">
            <v>63.585000000000001</v>
          </cell>
          <cell r="M46">
            <v>461.185</v>
          </cell>
          <cell r="N46">
            <v>54</v>
          </cell>
          <cell r="O46">
            <v>1</v>
          </cell>
          <cell r="P46">
            <v>2290.1999999999998</v>
          </cell>
          <cell r="Q46">
            <v>732.9</v>
          </cell>
          <cell r="S46">
            <v>1099.3</v>
          </cell>
        </row>
        <row r="47">
          <cell r="A47" t="str">
            <v>FR-82C14</v>
          </cell>
          <cell r="B47" t="str">
            <v>2C</v>
          </cell>
          <cell r="C47">
            <v>1</v>
          </cell>
          <cell r="D47">
            <v>14</v>
          </cell>
          <cell r="E47">
            <v>19.5</v>
          </cell>
          <cell r="F47">
            <v>298.60000000000002</v>
          </cell>
          <cell r="G47">
            <v>77</v>
          </cell>
          <cell r="H47">
            <v>1</v>
          </cell>
          <cell r="I47">
            <v>77</v>
          </cell>
          <cell r="J47">
            <v>5.5</v>
          </cell>
          <cell r="K47">
            <v>8</v>
          </cell>
          <cell r="L47">
            <v>50.24</v>
          </cell>
          <cell r="M47">
            <v>348.84000000000003</v>
          </cell>
          <cell r="N47">
            <v>42</v>
          </cell>
          <cell r="O47">
            <v>1</v>
          </cell>
          <cell r="P47">
            <v>1385.4</v>
          </cell>
          <cell r="Q47">
            <v>443.3</v>
          </cell>
          <cell r="S47">
            <v>665</v>
          </cell>
        </row>
        <row r="48">
          <cell r="A48" t="str">
            <v>FR-82C8</v>
          </cell>
          <cell r="B48" t="str">
            <v>2C</v>
          </cell>
          <cell r="C48">
            <v>1</v>
          </cell>
          <cell r="D48">
            <v>8</v>
          </cell>
          <cell r="E48">
            <v>17.5</v>
          </cell>
          <cell r="F48">
            <v>240.5</v>
          </cell>
          <cell r="G48">
            <v>56</v>
          </cell>
          <cell r="H48">
            <v>1</v>
          </cell>
          <cell r="I48">
            <v>56</v>
          </cell>
          <cell r="J48">
            <v>3.5</v>
          </cell>
          <cell r="K48">
            <v>7</v>
          </cell>
          <cell r="L48">
            <v>38.465000000000003</v>
          </cell>
          <cell r="M48">
            <v>278.96500000000003</v>
          </cell>
          <cell r="N48">
            <v>36</v>
          </cell>
          <cell r="O48">
            <v>1</v>
          </cell>
          <cell r="P48">
            <v>1017.9</v>
          </cell>
          <cell r="Q48">
            <v>325.7</v>
          </cell>
          <cell r="S48">
            <v>488.6</v>
          </cell>
        </row>
        <row r="49">
          <cell r="A49" t="str">
            <v>FR-82C5.5</v>
          </cell>
          <cell r="B49" t="str">
            <v>2C</v>
          </cell>
          <cell r="C49">
            <v>1</v>
          </cell>
          <cell r="D49">
            <v>5.5</v>
          </cell>
          <cell r="E49">
            <v>16.5</v>
          </cell>
          <cell r="F49">
            <v>213.8</v>
          </cell>
          <cell r="G49">
            <v>44</v>
          </cell>
          <cell r="H49">
            <v>1</v>
          </cell>
          <cell r="I49">
            <v>44</v>
          </cell>
          <cell r="J49">
            <v>3.5</v>
          </cell>
          <cell r="K49">
            <v>7</v>
          </cell>
          <cell r="L49">
            <v>38.465000000000003</v>
          </cell>
          <cell r="M49">
            <v>252.26500000000001</v>
          </cell>
          <cell r="N49">
            <v>36</v>
          </cell>
          <cell r="O49">
            <v>1</v>
          </cell>
          <cell r="P49">
            <v>1017.9</v>
          </cell>
          <cell r="Q49">
            <v>325.7</v>
          </cell>
          <cell r="S49">
            <v>488.6</v>
          </cell>
        </row>
        <row r="50">
          <cell r="A50" t="str">
            <v>FR-82C3.5</v>
          </cell>
          <cell r="B50" t="str">
            <v>2C</v>
          </cell>
          <cell r="C50">
            <v>1</v>
          </cell>
          <cell r="D50">
            <v>3.5</v>
          </cell>
          <cell r="E50">
            <v>14.5</v>
          </cell>
          <cell r="F50">
            <v>165.1</v>
          </cell>
          <cell r="G50">
            <v>33</v>
          </cell>
          <cell r="H50">
            <v>1</v>
          </cell>
          <cell r="I50">
            <v>33</v>
          </cell>
          <cell r="J50">
            <v>3.5</v>
          </cell>
          <cell r="K50">
            <v>7</v>
          </cell>
          <cell r="L50">
            <v>38.465000000000003</v>
          </cell>
          <cell r="M50">
            <v>203.565</v>
          </cell>
          <cell r="N50">
            <v>28</v>
          </cell>
          <cell r="O50">
            <v>1</v>
          </cell>
          <cell r="P50">
            <v>615.79999999999995</v>
          </cell>
          <cell r="Q50">
            <v>197.1</v>
          </cell>
          <cell r="S50">
            <v>295.60000000000002</v>
          </cell>
        </row>
        <row r="51">
          <cell r="A51" t="str">
            <v>FR-83C60</v>
          </cell>
          <cell r="B51" t="str">
            <v>3C</v>
          </cell>
          <cell r="C51">
            <v>1</v>
          </cell>
          <cell r="D51">
            <v>60</v>
          </cell>
          <cell r="E51">
            <v>33</v>
          </cell>
          <cell r="F51">
            <v>855.3</v>
          </cell>
          <cell r="G51">
            <v>160</v>
          </cell>
          <cell r="H51">
            <v>1</v>
          </cell>
          <cell r="I51">
            <v>160</v>
          </cell>
          <cell r="J51">
            <v>22</v>
          </cell>
          <cell r="K51">
            <v>12.5</v>
          </cell>
          <cell r="L51">
            <v>122.65625</v>
          </cell>
          <cell r="M51">
            <v>977.95624999999995</v>
          </cell>
          <cell r="N51">
            <v>70</v>
          </cell>
          <cell r="O51">
            <v>1</v>
          </cell>
          <cell r="P51">
            <v>3848.5</v>
          </cell>
          <cell r="Q51">
            <v>1231.5</v>
          </cell>
          <cell r="S51">
            <v>1847.3</v>
          </cell>
        </row>
        <row r="52">
          <cell r="A52" t="str">
            <v>FR-83C38</v>
          </cell>
          <cell r="B52" t="str">
            <v>3C</v>
          </cell>
          <cell r="C52">
            <v>1</v>
          </cell>
          <cell r="D52">
            <v>38</v>
          </cell>
          <cell r="E52">
            <v>27</v>
          </cell>
          <cell r="F52">
            <v>572.6</v>
          </cell>
          <cell r="G52">
            <v>120</v>
          </cell>
          <cell r="H52">
            <v>1</v>
          </cell>
          <cell r="I52">
            <v>120</v>
          </cell>
          <cell r="J52">
            <v>14</v>
          </cell>
          <cell r="K52">
            <v>11</v>
          </cell>
          <cell r="L52">
            <v>94.984999999999999</v>
          </cell>
          <cell r="M52">
            <v>667.58500000000004</v>
          </cell>
          <cell r="N52">
            <v>54</v>
          </cell>
          <cell r="O52">
            <v>1</v>
          </cell>
          <cell r="P52">
            <v>2290.1999999999998</v>
          </cell>
          <cell r="Q52">
            <v>732.9</v>
          </cell>
          <cell r="S52">
            <v>1099.3</v>
          </cell>
        </row>
        <row r="53">
          <cell r="A53" t="str">
            <v>FR-83C22</v>
          </cell>
          <cell r="B53" t="str">
            <v>3C</v>
          </cell>
          <cell r="C53">
            <v>1</v>
          </cell>
          <cell r="D53">
            <v>22</v>
          </cell>
          <cell r="E53">
            <v>23</v>
          </cell>
          <cell r="F53">
            <v>415.5</v>
          </cell>
          <cell r="G53">
            <v>87</v>
          </cell>
          <cell r="H53">
            <v>1</v>
          </cell>
          <cell r="I53">
            <v>87</v>
          </cell>
          <cell r="J53">
            <v>8</v>
          </cell>
          <cell r="K53">
            <v>9</v>
          </cell>
          <cell r="L53">
            <v>63.585000000000001</v>
          </cell>
          <cell r="M53">
            <v>479.08499999999998</v>
          </cell>
          <cell r="N53">
            <v>54</v>
          </cell>
          <cell r="O53">
            <v>1</v>
          </cell>
          <cell r="P53">
            <v>2290.1999999999998</v>
          </cell>
          <cell r="Q53">
            <v>732.9</v>
          </cell>
          <cell r="S53">
            <v>1099.3</v>
          </cell>
        </row>
        <row r="54">
          <cell r="A54" t="str">
            <v>FR-83C14</v>
          </cell>
          <cell r="B54" t="str">
            <v>3C</v>
          </cell>
          <cell r="C54">
            <v>1</v>
          </cell>
          <cell r="D54">
            <v>14</v>
          </cell>
          <cell r="E54">
            <v>20</v>
          </cell>
          <cell r="F54">
            <v>314.2</v>
          </cell>
          <cell r="G54">
            <v>65</v>
          </cell>
          <cell r="H54">
            <v>1</v>
          </cell>
          <cell r="I54">
            <v>65</v>
          </cell>
          <cell r="J54">
            <v>5.5</v>
          </cell>
          <cell r="K54">
            <v>8</v>
          </cell>
          <cell r="L54">
            <v>50.24</v>
          </cell>
          <cell r="M54">
            <v>364.44</v>
          </cell>
          <cell r="N54">
            <v>42</v>
          </cell>
          <cell r="O54">
            <v>1</v>
          </cell>
          <cell r="P54">
            <v>1385.4</v>
          </cell>
          <cell r="Q54">
            <v>443.3</v>
          </cell>
          <cell r="S54">
            <v>665</v>
          </cell>
        </row>
        <row r="55">
          <cell r="A55" t="str">
            <v>FR-83C8</v>
          </cell>
          <cell r="B55" t="str">
            <v>3C</v>
          </cell>
          <cell r="C55">
            <v>1</v>
          </cell>
          <cell r="D55">
            <v>8</v>
          </cell>
          <cell r="E55">
            <v>18.5</v>
          </cell>
          <cell r="F55">
            <v>268.8</v>
          </cell>
          <cell r="G55">
            <v>47</v>
          </cell>
          <cell r="H55">
            <v>1</v>
          </cell>
          <cell r="I55">
            <v>47</v>
          </cell>
          <cell r="J55">
            <v>3.5</v>
          </cell>
          <cell r="K55">
            <v>7</v>
          </cell>
          <cell r="L55">
            <v>38.465000000000003</v>
          </cell>
          <cell r="M55">
            <v>307.26499999999999</v>
          </cell>
          <cell r="N55">
            <v>36</v>
          </cell>
          <cell r="O55">
            <v>1</v>
          </cell>
          <cell r="P55">
            <v>1017.9</v>
          </cell>
          <cell r="Q55">
            <v>325.7</v>
          </cell>
          <cell r="S55">
            <v>488.6</v>
          </cell>
        </row>
        <row r="56">
          <cell r="A56" t="str">
            <v>FR-83C5.5</v>
          </cell>
          <cell r="B56" t="str">
            <v>3C</v>
          </cell>
          <cell r="C56">
            <v>1</v>
          </cell>
          <cell r="D56">
            <v>5.5</v>
          </cell>
          <cell r="E56">
            <v>17.5</v>
          </cell>
          <cell r="F56">
            <v>240.5</v>
          </cell>
          <cell r="G56">
            <v>37</v>
          </cell>
          <cell r="H56">
            <v>1</v>
          </cell>
          <cell r="I56">
            <v>37</v>
          </cell>
          <cell r="J56">
            <v>3.5</v>
          </cell>
          <cell r="K56">
            <v>7</v>
          </cell>
          <cell r="L56">
            <v>38.465000000000003</v>
          </cell>
          <cell r="M56">
            <v>278.96500000000003</v>
          </cell>
          <cell r="N56">
            <v>36</v>
          </cell>
          <cell r="O56">
            <v>1</v>
          </cell>
          <cell r="P56">
            <v>1017.9</v>
          </cell>
          <cell r="Q56">
            <v>325.7</v>
          </cell>
          <cell r="S56">
            <v>488.6</v>
          </cell>
        </row>
        <row r="57">
          <cell r="A57" t="str">
            <v>FR-83C3.5</v>
          </cell>
          <cell r="B57" t="str">
            <v>3C</v>
          </cell>
          <cell r="C57">
            <v>1</v>
          </cell>
          <cell r="D57">
            <v>3.5</v>
          </cell>
          <cell r="E57">
            <v>15.5</v>
          </cell>
          <cell r="F57">
            <v>188.7</v>
          </cell>
          <cell r="G57">
            <v>28</v>
          </cell>
          <cell r="H57">
            <v>1</v>
          </cell>
          <cell r="I57">
            <v>28</v>
          </cell>
          <cell r="J57">
            <v>3.5</v>
          </cell>
          <cell r="K57">
            <v>7</v>
          </cell>
          <cell r="L57">
            <v>38.465000000000003</v>
          </cell>
          <cell r="M57">
            <v>227.16499999999999</v>
          </cell>
          <cell r="N57">
            <v>36</v>
          </cell>
          <cell r="O57">
            <v>1</v>
          </cell>
          <cell r="P57">
            <v>1017.9</v>
          </cell>
          <cell r="Q57">
            <v>325.7</v>
          </cell>
          <cell r="S57">
            <v>488.6</v>
          </cell>
        </row>
        <row r="58">
          <cell r="A58" t="str">
            <v>FR-84C60</v>
          </cell>
          <cell r="B58" t="str">
            <v>4C</v>
          </cell>
          <cell r="C58">
            <v>1</v>
          </cell>
          <cell r="D58">
            <v>60</v>
          </cell>
          <cell r="E58">
            <v>37</v>
          </cell>
          <cell r="F58">
            <v>1075.2</v>
          </cell>
          <cell r="G58">
            <v>160</v>
          </cell>
          <cell r="H58">
            <v>1</v>
          </cell>
          <cell r="I58">
            <v>160</v>
          </cell>
          <cell r="J58">
            <v>22</v>
          </cell>
          <cell r="K58">
            <v>12.5</v>
          </cell>
          <cell r="L58">
            <v>122.65625</v>
          </cell>
          <cell r="M58">
            <v>1197.85625</v>
          </cell>
          <cell r="N58">
            <v>70</v>
          </cell>
          <cell r="O58">
            <v>1</v>
          </cell>
          <cell r="P58">
            <v>3848.5</v>
          </cell>
          <cell r="Q58">
            <v>1231.5</v>
          </cell>
          <cell r="S58">
            <v>1847.3</v>
          </cell>
        </row>
        <row r="59">
          <cell r="A59" t="str">
            <v>FR-84C38</v>
          </cell>
          <cell r="B59" t="str">
            <v>4C</v>
          </cell>
          <cell r="C59">
            <v>1</v>
          </cell>
          <cell r="D59">
            <v>38</v>
          </cell>
          <cell r="E59">
            <v>30</v>
          </cell>
          <cell r="F59">
            <v>706.9</v>
          </cell>
          <cell r="G59">
            <v>120</v>
          </cell>
          <cell r="H59">
            <v>1</v>
          </cell>
          <cell r="I59">
            <v>120</v>
          </cell>
          <cell r="J59">
            <v>14</v>
          </cell>
          <cell r="K59">
            <v>11</v>
          </cell>
          <cell r="L59">
            <v>94.984999999999999</v>
          </cell>
          <cell r="M59">
            <v>801.88499999999999</v>
          </cell>
          <cell r="N59">
            <v>70</v>
          </cell>
          <cell r="O59">
            <v>1</v>
          </cell>
          <cell r="P59">
            <v>3848.5</v>
          </cell>
          <cell r="Q59">
            <v>1231.5</v>
          </cell>
          <cell r="S59">
            <v>1847.3</v>
          </cell>
        </row>
        <row r="60">
          <cell r="A60" t="str">
            <v>FR-84C22</v>
          </cell>
          <cell r="B60" t="str">
            <v>4C</v>
          </cell>
          <cell r="C60">
            <v>1</v>
          </cell>
          <cell r="D60">
            <v>22</v>
          </cell>
          <cell r="E60">
            <v>26</v>
          </cell>
          <cell r="F60">
            <v>530.9</v>
          </cell>
          <cell r="G60">
            <v>87</v>
          </cell>
          <cell r="H60">
            <v>1</v>
          </cell>
          <cell r="I60">
            <v>87</v>
          </cell>
          <cell r="J60">
            <v>8</v>
          </cell>
          <cell r="K60">
            <v>9</v>
          </cell>
          <cell r="L60">
            <v>63.585000000000001</v>
          </cell>
          <cell r="M60">
            <v>594.48500000000001</v>
          </cell>
          <cell r="N60">
            <v>54</v>
          </cell>
          <cell r="O60">
            <v>1</v>
          </cell>
          <cell r="P60">
            <v>2290.1999999999998</v>
          </cell>
          <cell r="Q60">
            <v>732.9</v>
          </cell>
          <cell r="S60">
            <v>1099.3</v>
          </cell>
        </row>
        <row r="61">
          <cell r="A61" t="str">
            <v>FR-84C14</v>
          </cell>
          <cell r="B61" t="str">
            <v>4C</v>
          </cell>
          <cell r="C61">
            <v>1</v>
          </cell>
          <cell r="D61">
            <v>14</v>
          </cell>
          <cell r="E61">
            <v>22</v>
          </cell>
          <cell r="F61">
            <v>380.1</v>
          </cell>
          <cell r="G61">
            <v>65</v>
          </cell>
          <cell r="H61">
            <v>1</v>
          </cell>
          <cell r="I61">
            <v>65</v>
          </cell>
          <cell r="J61">
            <v>5.5</v>
          </cell>
          <cell r="K61">
            <v>8</v>
          </cell>
          <cell r="L61">
            <v>50.24</v>
          </cell>
          <cell r="M61">
            <v>430.34000000000003</v>
          </cell>
          <cell r="N61">
            <v>42</v>
          </cell>
          <cell r="O61">
            <v>1</v>
          </cell>
          <cell r="P61">
            <v>1385.4</v>
          </cell>
          <cell r="Q61">
            <v>443.3</v>
          </cell>
          <cell r="S61">
            <v>665</v>
          </cell>
        </row>
        <row r="62">
          <cell r="A62" t="str">
            <v>FR-84C8</v>
          </cell>
          <cell r="B62" t="str">
            <v>4C</v>
          </cell>
          <cell r="C62">
            <v>1</v>
          </cell>
          <cell r="D62">
            <v>8</v>
          </cell>
          <cell r="E62">
            <v>20.5</v>
          </cell>
          <cell r="F62">
            <v>330.1</v>
          </cell>
          <cell r="G62">
            <v>47</v>
          </cell>
          <cell r="H62">
            <v>1</v>
          </cell>
          <cell r="I62">
            <v>47</v>
          </cell>
          <cell r="J62">
            <v>3.5</v>
          </cell>
          <cell r="K62">
            <v>7</v>
          </cell>
          <cell r="L62">
            <v>38.465000000000003</v>
          </cell>
          <cell r="M62">
            <v>368.56500000000005</v>
          </cell>
          <cell r="N62">
            <v>42</v>
          </cell>
          <cell r="O62">
            <v>1</v>
          </cell>
          <cell r="P62">
            <v>1385.4</v>
          </cell>
          <cell r="Q62">
            <v>443.3</v>
          </cell>
          <cell r="S62">
            <v>665</v>
          </cell>
        </row>
        <row r="63">
          <cell r="A63" t="str">
            <v>FR-84C5.5</v>
          </cell>
          <cell r="B63" t="str">
            <v>4C</v>
          </cell>
          <cell r="C63">
            <v>1</v>
          </cell>
          <cell r="D63">
            <v>5.5</v>
          </cell>
          <cell r="E63">
            <v>19</v>
          </cell>
          <cell r="F63">
            <v>283.5</v>
          </cell>
          <cell r="G63">
            <v>37</v>
          </cell>
          <cell r="H63">
            <v>1</v>
          </cell>
          <cell r="I63">
            <v>37</v>
          </cell>
          <cell r="J63">
            <v>3.5</v>
          </cell>
          <cell r="K63">
            <v>7</v>
          </cell>
          <cell r="L63">
            <v>38.465000000000003</v>
          </cell>
          <cell r="M63">
            <v>321.96500000000003</v>
          </cell>
          <cell r="N63">
            <v>36</v>
          </cell>
          <cell r="O63">
            <v>1</v>
          </cell>
          <cell r="P63">
            <v>1017.9</v>
          </cell>
          <cell r="Q63">
            <v>325.7</v>
          </cell>
          <cell r="S63">
            <v>488.6</v>
          </cell>
        </row>
        <row r="64">
          <cell r="A64" t="str">
            <v>FR-84C3.5</v>
          </cell>
          <cell r="B64" t="str">
            <v>4C</v>
          </cell>
          <cell r="C64">
            <v>1</v>
          </cell>
          <cell r="D64">
            <v>3.5</v>
          </cell>
          <cell r="E64">
            <v>16.5</v>
          </cell>
          <cell r="F64">
            <v>213.8</v>
          </cell>
          <cell r="G64">
            <v>28</v>
          </cell>
          <cell r="H64">
            <v>1</v>
          </cell>
          <cell r="I64">
            <v>28</v>
          </cell>
          <cell r="J64">
            <v>3.5</v>
          </cell>
          <cell r="K64">
            <v>7</v>
          </cell>
          <cell r="L64">
            <v>38.465000000000003</v>
          </cell>
          <cell r="M64">
            <v>252.26500000000001</v>
          </cell>
          <cell r="N64">
            <v>36</v>
          </cell>
          <cell r="O64">
            <v>1</v>
          </cell>
          <cell r="P64">
            <v>1017.9</v>
          </cell>
          <cell r="Q64">
            <v>325.7</v>
          </cell>
          <cell r="S64">
            <v>488.6</v>
          </cell>
        </row>
        <row r="65">
          <cell r="B65" t="str">
            <v>CV CABLE</v>
          </cell>
          <cell r="J65" t="str">
            <v>GV WIRE</v>
          </cell>
          <cell r="M65" t="str">
            <v>단면적 합계</v>
          </cell>
          <cell r="N65" t="str">
            <v>전선관 선정[㎜]</v>
          </cell>
        </row>
        <row r="66">
          <cell r="B66" t="str">
            <v>심선</v>
          </cell>
          <cell r="C66" t="str">
            <v>수량</v>
          </cell>
          <cell r="D66" t="str">
            <v>굵기 [㎟]</v>
          </cell>
          <cell r="E66" t="str">
            <v>외경[㎜]</v>
          </cell>
          <cell r="F66" t="str">
            <v>단면적</v>
          </cell>
          <cell r="G66" t="str">
            <v>허용전류[A]</v>
          </cell>
          <cell r="H66" t="str">
            <v>전류저감율</v>
          </cell>
          <cell r="I66" t="str">
            <v>적용허용               전류[A]</v>
          </cell>
          <cell r="J66" t="str">
            <v>굵기[㎟]</v>
          </cell>
          <cell r="K66" t="str">
            <v>외경[㎜]</v>
          </cell>
          <cell r="L66" t="str">
            <v>단면적</v>
          </cell>
          <cell r="M66" t="str">
            <v>[㎟]</v>
          </cell>
          <cell r="N66" t="str">
            <v>규격[Φ]</v>
          </cell>
          <cell r="O66" t="str">
            <v>수량</v>
          </cell>
          <cell r="P66" t="str">
            <v>허용단면적</v>
          </cell>
          <cell r="Q66" t="str">
            <v>내단면적의32%</v>
          </cell>
          <cell r="S66" t="str">
            <v>내단면적의48%</v>
          </cell>
        </row>
        <row r="67">
          <cell r="A67" t="str">
            <v>CV1C325</v>
          </cell>
          <cell r="B67" t="str">
            <v>1C</v>
          </cell>
          <cell r="C67">
            <v>4</v>
          </cell>
          <cell r="D67">
            <v>325</v>
          </cell>
          <cell r="E67">
            <v>31</v>
          </cell>
          <cell r="F67">
            <v>3019.1</v>
          </cell>
          <cell r="G67">
            <v>725</v>
          </cell>
          <cell r="H67">
            <v>1</v>
          </cell>
          <cell r="I67">
            <v>725</v>
          </cell>
          <cell r="J67">
            <v>100</v>
          </cell>
          <cell r="K67">
            <v>20</v>
          </cell>
          <cell r="L67">
            <v>314</v>
          </cell>
          <cell r="M67">
            <v>3333.1</v>
          </cell>
          <cell r="N67">
            <v>104</v>
          </cell>
          <cell r="O67">
            <v>1</v>
          </cell>
          <cell r="P67">
            <v>8494.9</v>
          </cell>
          <cell r="Q67">
            <v>2718.4</v>
          </cell>
          <cell r="S67">
            <v>4077.6</v>
          </cell>
        </row>
        <row r="68">
          <cell r="A68" t="str">
            <v>CV1C325</v>
          </cell>
          <cell r="B68" t="str">
            <v>1C</v>
          </cell>
          <cell r="C68">
            <v>3</v>
          </cell>
          <cell r="D68">
            <v>325</v>
          </cell>
          <cell r="E68">
            <v>31</v>
          </cell>
          <cell r="F68">
            <v>2264.3000000000002</v>
          </cell>
          <cell r="G68">
            <v>725</v>
          </cell>
          <cell r="H68">
            <v>1</v>
          </cell>
          <cell r="I68">
            <v>725</v>
          </cell>
          <cell r="J68">
            <v>100</v>
          </cell>
          <cell r="K68">
            <v>20</v>
          </cell>
          <cell r="L68">
            <v>314</v>
          </cell>
          <cell r="M68">
            <v>2578.3000000000002</v>
          </cell>
          <cell r="N68">
            <v>104</v>
          </cell>
          <cell r="O68">
            <v>1</v>
          </cell>
          <cell r="P68">
            <v>8494.9</v>
          </cell>
          <cell r="Q68">
            <v>2718.4</v>
          </cell>
          <cell r="S68">
            <v>4077.6</v>
          </cell>
        </row>
        <row r="69">
          <cell r="A69" t="str">
            <v>CV1C250</v>
          </cell>
          <cell r="B69" t="str">
            <v>1C</v>
          </cell>
          <cell r="C69">
            <v>4</v>
          </cell>
          <cell r="D69">
            <v>250</v>
          </cell>
          <cell r="E69">
            <v>28</v>
          </cell>
          <cell r="F69">
            <v>2463</v>
          </cell>
          <cell r="G69">
            <v>620</v>
          </cell>
          <cell r="H69">
            <v>1</v>
          </cell>
          <cell r="I69">
            <v>620</v>
          </cell>
          <cell r="J69">
            <v>100</v>
          </cell>
          <cell r="K69">
            <v>20</v>
          </cell>
          <cell r="L69">
            <v>314</v>
          </cell>
          <cell r="M69">
            <v>2777</v>
          </cell>
          <cell r="N69">
            <v>104</v>
          </cell>
          <cell r="O69">
            <v>1</v>
          </cell>
          <cell r="P69">
            <v>8494.9</v>
          </cell>
          <cell r="Q69">
            <v>2718.4</v>
          </cell>
          <cell r="S69">
            <v>4077.6</v>
          </cell>
        </row>
        <row r="70">
          <cell r="A70" t="str">
            <v>CV1C200</v>
          </cell>
          <cell r="B70" t="str">
            <v>1C</v>
          </cell>
          <cell r="C70">
            <v>4</v>
          </cell>
          <cell r="D70">
            <v>200</v>
          </cell>
          <cell r="E70">
            <v>26</v>
          </cell>
          <cell r="F70">
            <v>2123.6999999999998</v>
          </cell>
          <cell r="G70">
            <v>545</v>
          </cell>
          <cell r="H70">
            <v>1</v>
          </cell>
          <cell r="I70">
            <v>545</v>
          </cell>
          <cell r="J70">
            <v>100</v>
          </cell>
          <cell r="K70">
            <v>20</v>
          </cell>
          <cell r="L70">
            <v>314</v>
          </cell>
          <cell r="M70">
            <v>2437.6999999999998</v>
          </cell>
          <cell r="N70">
            <v>104</v>
          </cell>
          <cell r="O70">
            <v>1</v>
          </cell>
          <cell r="P70">
            <v>8494.9</v>
          </cell>
          <cell r="Q70">
            <v>2718.4</v>
          </cell>
          <cell r="S70">
            <v>4077.6</v>
          </cell>
        </row>
        <row r="71">
          <cell r="A71" t="str">
            <v>CV1C150</v>
          </cell>
          <cell r="B71" t="str">
            <v>1C</v>
          </cell>
          <cell r="C71">
            <v>4</v>
          </cell>
          <cell r="D71">
            <v>150</v>
          </cell>
          <cell r="E71">
            <v>22</v>
          </cell>
          <cell r="F71">
            <v>1520.5</v>
          </cell>
          <cell r="G71">
            <v>455</v>
          </cell>
          <cell r="H71">
            <v>1</v>
          </cell>
          <cell r="I71">
            <v>455</v>
          </cell>
          <cell r="J71">
            <v>60</v>
          </cell>
          <cell r="K71">
            <v>17</v>
          </cell>
          <cell r="L71">
            <v>226.86500000000001</v>
          </cell>
          <cell r="M71">
            <v>1747.365</v>
          </cell>
          <cell r="N71">
            <v>104</v>
          </cell>
          <cell r="O71">
            <v>1</v>
          </cell>
          <cell r="P71">
            <v>8494.9</v>
          </cell>
          <cell r="Q71">
            <v>2718.4</v>
          </cell>
          <cell r="S71">
            <v>4077.6</v>
          </cell>
        </row>
        <row r="72">
          <cell r="A72" t="str">
            <v>CV1C150</v>
          </cell>
          <cell r="B72" t="str">
            <v>1C</v>
          </cell>
          <cell r="C72">
            <v>3</v>
          </cell>
          <cell r="D72">
            <v>150</v>
          </cell>
          <cell r="E72">
            <v>22</v>
          </cell>
          <cell r="F72">
            <v>1140.4000000000001</v>
          </cell>
          <cell r="G72">
            <v>455</v>
          </cell>
          <cell r="H72">
            <v>1</v>
          </cell>
          <cell r="I72">
            <v>455</v>
          </cell>
          <cell r="J72">
            <v>60</v>
          </cell>
          <cell r="K72">
            <v>17</v>
          </cell>
          <cell r="L72">
            <v>226.86500000000001</v>
          </cell>
          <cell r="M72">
            <v>1367.2650000000001</v>
          </cell>
          <cell r="N72">
            <v>82</v>
          </cell>
          <cell r="O72">
            <v>1</v>
          </cell>
          <cell r="P72">
            <v>5281</v>
          </cell>
          <cell r="Q72">
            <v>1689.9</v>
          </cell>
          <cell r="S72">
            <v>2534.9</v>
          </cell>
        </row>
        <row r="73">
          <cell r="A73" t="str">
            <v>CV1C100</v>
          </cell>
          <cell r="B73" t="str">
            <v>1C</v>
          </cell>
          <cell r="C73">
            <v>4</v>
          </cell>
          <cell r="D73">
            <v>100</v>
          </cell>
          <cell r="E73">
            <v>19</v>
          </cell>
          <cell r="F73">
            <v>1134.0999999999999</v>
          </cell>
          <cell r="G73">
            <v>355</v>
          </cell>
          <cell r="H73">
            <v>1</v>
          </cell>
          <cell r="I73">
            <v>355</v>
          </cell>
          <cell r="J73">
            <v>38</v>
          </cell>
          <cell r="K73">
            <v>14.5</v>
          </cell>
          <cell r="L73">
            <v>165.04625000000001</v>
          </cell>
          <cell r="M73">
            <v>1299.14625</v>
          </cell>
          <cell r="N73">
            <v>82</v>
          </cell>
          <cell r="O73">
            <v>1</v>
          </cell>
          <cell r="P73">
            <v>5281</v>
          </cell>
          <cell r="Q73">
            <v>1689.9</v>
          </cell>
          <cell r="S73">
            <v>2534.9</v>
          </cell>
        </row>
        <row r="74">
          <cell r="A74" t="str">
            <v>CV1C100</v>
          </cell>
          <cell r="B74" t="str">
            <v>1C</v>
          </cell>
          <cell r="C74">
            <v>3</v>
          </cell>
          <cell r="D74">
            <v>100</v>
          </cell>
          <cell r="E74">
            <v>19</v>
          </cell>
          <cell r="F74">
            <v>850.6</v>
          </cell>
          <cell r="G74">
            <v>355</v>
          </cell>
          <cell r="H74">
            <v>1</v>
          </cell>
          <cell r="I74">
            <v>355</v>
          </cell>
          <cell r="J74">
            <v>38</v>
          </cell>
          <cell r="K74">
            <v>14.5</v>
          </cell>
          <cell r="L74">
            <v>165.04625000000001</v>
          </cell>
          <cell r="M74">
            <v>1015.64625</v>
          </cell>
          <cell r="N74">
            <v>70</v>
          </cell>
          <cell r="O74">
            <v>1</v>
          </cell>
          <cell r="P74">
            <v>3848.5</v>
          </cell>
          <cell r="Q74">
            <v>1231.5</v>
          </cell>
          <cell r="S74">
            <v>1847.3</v>
          </cell>
        </row>
        <row r="75">
          <cell r="A75" t="str">
            <v>CV2C60</v>
          </cell>
          <cell r="B75" t="str">
            <v>2C</v>
          </cell>
          <cell r="C75">
            <v>1</v>
          </cell>
          <cell r="D75">
            <v>60</v>
          </cell>
          <cell r="E75">
            <v>29</v>
          </cell>
          <cell r="F75">
            <v>660.5</v>
          </cell>
          <cell r="G75">
            <v>225</v>
          </cell>
          <cell r="H75">
            <v>1</v>
          </cell>
          <cell r="I75">
            <v>225</v>
          </cell>
          <cell r="J75">
            <v>22</v>
          </cell>
          <cell r="K75">
            <v>12.5</v>
          </cell>
          <cell r="L75">
            <v>122.65625</v>
          </cell>
          <cell r="M75">
            <v>783.15625</v>
          </cell>
          <cell r="N75">
            <v>70</v>
          </cell>
          <cell r="O75">
            <v>1</v>
          </cell>
          <cell r="P75">
            <v>3848.5</v>
          </cell>
          <cell r="Q75">
            <v>1231.5</v>
          </cell>
          <cell r="S75">
            <v>1847.3</v>
          </cell>
        </row>
        <row r="76">
          <cell r="A76" t="str">
            <v>CV2C38</v>
          </cell>
          <cell r="B76" t="str">
            <v>2C</v>
          </cell>
          <cell r="C76">
            <v>1</v>
          </cell>
          <cell r="D76">
            <v>38</v>
          </cell>
          <cell r="E76">
            <v>24</v>
          </cell>
          <cell r="F76">
            <v>452.4</v>
          </cell>
          <cell r="G76">
            <v>170</v>
          </cell>
          <cell r="H76">
            <v>1</v>
          </cell>
          <cell r="I76">
            <v>170</v>
          </cell>
          <cell r="J76">
            <v>14</v>
          </cell>
          <cell r="K76">
            <v>11</v>
          </cell>
          <cell r="L76">
            <v>94.984999999999999</v>
          </cell>
          <cell r="M76">
            <v>547.38499999999999</v>
          </cell>
          <cell r="N76">
            <v>54</v>
          </cell>
          <cell r="O76">
            <v>1</v>
          </cell>
          <cell r="P76">
            <v>2290.1999999999998</v>
          </cell>
          <cell r="Q76">
            <v>732.9</v>
          </cell>
          <cell r="S76">
            <v>1099.3</v>
          </cell>
        </row>
        <row r="77">
          <cell r="A77" t="str">
            <v>CV2C22</v>
          </cell>
          <cell r="B77" t="str">
            <v>2C</v>
          </cell>
          <cell r="C77">
            <v>1</v>
          </cell>
          <cell r="D77">
            <v>22</v>
          </cell>
          <cell r="E77">
            <v>19.5</v>
          </cell>
          <cell r="F77">
            <v>298.60000000000002</v>
          </cell>
          <cell r="G77">
            <v>120</v>
          </cell>
          <cell r="H77">
            <v>1</v>
          </cell>
          <cell r="I77">
            <v>120</v>
          </cell>
          <cell r="J77">
            <v>8</v>
          </cell>
          <cell r="K77">
            <v>9</v>
          </cell>
          <cell r="L77">
            <v>63.585000000000001</v>
          </cell>
          <cell r="M77">
            <v>362.185</v>
          </cell>
          <cell r="N77">
            <v>42</v>
          </cell>
          <cell r="O77">
            <v>1</v>
          </cell>
          <cell r="P77">
            <v>1385.4</v>
          </cell>
          <cell r="Q77">
            <v>443.3</v>
          </cell>
          <cell r="S77">
            <v>665</v>
          </cell>
        </row>
        <row r="78">
          <cell r="A78" t="str">
            <v>CV2C14</v>
          </cell>
          <cell r="B78" t="str">
            <v>2C</v>
          </cell>
          <cell r="C78">
            <v>1</v>
          </cell>
          <cell r="D78">
            <v>14</v>
          </cell>
          <cell r="E78">
            <v>16.5</v>
          </cell>
          <cell r="F78">
            <v>213.8</v>
          </cell>
          <cell r="G78">
            <v>91</v>
          </cell>
          <cell r="H78">
            <v>1</v>
          </cell>
          <cell r="I78">
            <v>91</v>
          </cell>
          <cell r="J78">
            <v>5.5</v>
          </cell>
          <cell r="K78">
            <v>8</v>
          </cell>
          <cell r="L78">
            <v>50.24</v>
          </cell>
          <cell r="M78">
            <v>264.04000000000002</v>
          </cell>
          <cell r="N78">
            <v>36</v>
          </cell>
          <cell r="O78">
            <v>1</v>
          </cell>
          <cell r="P78">
            <v>1017.9</v>
          </cell>
          <cell r="Q78">
            <v>325.7</v>
          </cell>
          <cell r="S78">
            <v>488.6</v>
          </cell>
        </row>
        <row r="79">
          <cell r="A79" t="str">
            <v>CV2C8</v>
          </cell>
          <cell r="B79" t="str">
            <v>2C</v>
          </cell>
          <cell r="C79">
            <v>1</v>
          </cell>
          <cell r="D79">
            <v>8</v>
          </cell>
          <cell r="E79">
            <v>15</v>
          </cell>
          <cell r="F79">
            <v>176.7</v>
          </cell>
          <cell r="G79">
            <v>65</v>
          </cell>
          <cell r="H79">
            <v>1</v>
          </cell>
          <cell r="I79">
            <v>65</v>
          </cell>
          <cell r="J79">
            <v>3.5</v>
          </cell>
          <cell r="K79">
            <v>7</v>
          </cell>
          <cell r="L79">
            <v>38.465000000000003</v>
          </cell>
          <cell r="M79">
            <v>215.16499999999999</v>
          </cell>
          <cell r="N79">
            <v>36</v>
          </cell>
          <cell r="O79">
            <v>1</v>
          </cell>
          <cell r="P79">
            <v>1017.9</v>
          </cell>
          <cell r="Q79">
            <v>325.7</v>
          </cell>
          <cell r="S79">
            <v>488.6</v>
          </cell>
        </row>
        <row r="80">
          <cell r="A80" t="str">
            <v>CV2C5.5</v>
          </cell>
          <cell r="B80" t="str">
            <v>2C</v>
          </cell>
          <cell r="C80">
            <v>1</v>
          </cell>
          <cell r="D80">
            <v>5.5</v>
          </cell>
          <cell r="E80">
            <v>13.5</v>
          </cell>
          <cell r="F80">
            <v>143.1</v>
          </cell>
          <cell r="G80">
            <v>52</v>
          </cell>
          <cell r="H80">
            <v>1</v>
          </cell>
          <cell r="I80">
            <v>52</v>
          </cell>
          <cell r="J80">
            <v>3.5</v>
          </cell>
          <cell r="K80">
            <v>7</v>
          </cell>
          <cell r="L80">
            <v>38.465000000000003</v>
          </cell>
          <cell r="M80">
            <v>181.565</v>
          </cell>
          <cell r="N80">
            <v>28</v>
          </cell>
          <cell r="O80">
            <v>1</v>
          </cell>
          <cell r="P80">
            <v>615.79999999999995</v>
          </cell>
          <cell r="Q80">
            <v>197.1</v>
          </cell>
          <cell r="S80">
            <v>295.60000000000002</v>
          </cell>
        </row>
        <row r="81">
          <cell r="A81" t="str">
            <v>CV2C3.5</v>
          </cell>
          <cell r="B81" t="str">
            <v>2C</v>
          </cell>
          <cell r="C81">
            <v>1</v>
          </cell>
          <cell r="D81">
            <v>3.5</v>
          </cell>
          <cell r="E81">
            <v>11.5</v>
          </cell>
          <cell r="F81">
            <v>103.9</v>
          </cell>
          <cell r="G81">
            <v>39</v>
          </cell>
          <cell r="H81">
            <v>1</v>
          </cell>
          <cell r="I81">
            <v>39</v>
          </cell>
          <cell r="J81">
            <v>3.5</v>
          </cell>
          <cell r="K81">
            <v>7</v>
          </cell>
          <cell r="L81">
            <v>38.465000000000003</v>
          </cell>
          <cell r="M81">
            <v>142.36500000000001</v>
          </cell>
          <cell r="N81">
            <v>28</v>
          </cell>
          <cell r="O81">
            <v>1</v>
          </cell>
          <cell r="P81">
            <v>615.79999999999995</v>
          </cell>
          <cell r="Q81">
            <v>197.1</v>
          </cell>
          <cell r="S81">
            <v>295.60000000000002</v>
          </cell>
        </row>
        <row r="82">
          <cell r="A82" t="str">
            <v>CV3C60</v>
          </cell>
          <cell r="B82" t="str">
            <v>3C</v>
          </cell>
          <cell r="C82">
            <v>1</v>
          </cell>
          <cell r="D82">
            <v>60</v>
          </cell>
          <cell r="E82">
            <v>31</v>
          </cell>
          <cell r="F82">
            <v>754.8</v>
          </cell>
          <cell r="G82">
            <v>190</v>
          </cell>
          <cell r="H82">
            <v>1</v>
          </cell>
          <cell r="I82">
            <v>190</v>
          </cell>
          <cell r="J82">
            <v>22</v>
          </cell>
          <cell r="K82">
            <v>12.5</v>
          </cell>
          <cell r="L82">
            <v>122.65625</v>
          </cell>
          <cell r="M82">
            <v>877.45624999999995</v>
          </cell>
          <cell r="N82">
            <v>70</v>
          </cell>
          <cell r="O82">
            <v>1</v>
          </cell>
          <cell r="P82">
            <v>3848.5</v>
          </cell>
          <cell r="Q82">
            <v>1231.5</v>
          </cell>
          <cell r="S82">
            <v>1847.3</v>
          </cell>
        </row>
        <row r="83">
          <cell r="A83" t="str">
            <v>CV3C38</v>
          </cell>
          <cell r="B83" t="str">
            <v>3C</v>
          </cell>
          <cell r="C83">
            <v>1</v>
          </cell>
          <cell r="D83">
            <v>38</v>
          </cell>
          <cell r="E83">
            <v>25</v>
          </cell>
          <cell r="F83">
            <v>490.9</v>
          </cell>
          <cell r="G83">
            <v>140</v>
          </cell>
          <cell r="H83">
            <v>1</v>
          </cell>
          <cell r="I83">
            <v>140</v>
          </cell>
          <cell r="J83">
            <v>14</v>
          </cell>
          <cell r="K83">
            <v>11</v>
          </cell>
          <cell r="L83">
            <v>94.984999999999999</v>
          </cell>
          <cell r="M83">
            <v>585.88499999999999</v>
          </cell>
          <cell r="N83">
            <v>54</v>
          </cell>
          <cell r="O83">
            <v>1</v>
          </cell>
          <cell r="P83">
            <v>2290.1999999999998</v>
          </cell>
          <cell r="Q83">
            <v>732.9</v>
          </cell>
          <cell r="S83">
            <v>1099.3</v>
          </cell>
        </row>
        <row r="84">
          <cell r="A84" t="str">
            <v>CV3C22</v>
          </cell>
          <cell r="B84" t="str">
            <v>3C</v>
          </cell>
          <cell r="C84">
            <v>1</v>
          </cell>
          <cell r="D84">
            <v>22</v>
          </cell>
          <cell r="E84">
            <v>21</v>
          </cell>
          <cell r="F84">
            <v>346.4</v>
          </cell>
          <cell r="G84">
            <v>100</v>
          </cell>
          <cell r="H84">
            <v>1</v>
          </cell>
          <cell r="I84">
            <v>100</v>
          </cell>
          <cell r="J84">
            <v>8</v>
          </cell>
          <cell r="K84">
            <v>9</v>
          </cell>
          <cell r="L84">
            <v>63.585000000000001</v>
          </cell>
          <cell r="M84">
            <v>409.98499999999996</v>
          </cell>
          <cell r="N84">
            <v>42</v>
          </cell>
          <cell r="O84">
            <v>1</v>
          </cell>
          <cell r="P84">
            <v>1385.4</v>
          </cell>
          <cell r="Q84">
            <v>443.3</v>
          </cell>
          <cell r="S84">
            <v>665</v>
          </cell>
        </row>
        <row r="85">
          <cell r="A85" t="str">
            <v>CV3C14</v>
          </cell>
          <cell r="B85" t="str">
            <v>3C</v>
          </cell>
          <cell r="C85">
            <v>1</v>
          </cell>
          <cell r="D85">
            <v>14</v>
          </cell>
          <cell r="E85">
            <v>17.5</v>
          </cell>
          <cell r="F85">
            <v>240.5</v>
          </cell>
          <cell r="G85">
            <v>76</v>
          </cell>
          <cell r="H85">
            <v>1</v>
          </cell>
          <cell r="I85">
            <v>76</v>
          </cell>
          <cell r="J85">
            <v>5.5</v>
          </cell>
          <cell r="K85">
            <v>8</v>
          </cell>
          <cell r="L85">
            <v>50.24</v>
          </cell>
          <cell r="M85">
            <v>290.74</v>
          </cell>
          <cell r="N85">
            <v>36</v>
          </cell>
          <cell r="O85">
            <v>1</v>
          </cell>
          <cell r="P85">
            <v>1017.9</v>
          </cell>
          <cell r="Q85">
            <v>325.7</v>
          </cell>
          <cell r="S85">
            <v>488.6</v>
          </cell>
        </row>
        <row r="86">
          <cell r="A86" t="str">
            <v>CV3C8</v>
          </cell>
          <cell r="B86" t="str">
            <v>3C</v>
          </cell>
          <cell r="C86">
            <v>1</v>
          </cell>
          <cell r="D86">
            <v>8</v>
          </cell>
          <cell r="E86">
            <v>16</v>
          </cell>
          <cell r="F86">
            <v>201.1</v>
          </cell>
          <cell r="G86">
            <v>54</v>
          </cell>
          <cell r="H86">
            <v>1</v>
          </cell>
          <cell r="I86">
            <v>54</v>
          </cell>
          <cell r="J86">
            <v>3.5</v>
          </cell>
          <cell r="K86">
            <v>7</v>
          </cell>
          <cell r="L86">
            <v>38.465000000000003</v>
          </cell>
          <cell r="M86">
            <v>239.565</v>
          </cell>
          <cell r="N86">
            <v>36</v>
          </cell>
          <cell r="O86">
            <v>1</v>
          </cell>
          <cell r="P86">
            <v>1017.9</v>
          </cell>
          <cell r="Q86">
            <v>325.7</v>
          </cell>
          <cell r="S86">
            <v>488.6</v>
          </cell>
        </row>
        <row r="87">
          <cell r="A87" t="str">
            <v>CV3C5.5</v>
          </cell>
          <cell r="B87" t="str">
            <v>3C</v>
          </cell>
          <cell r="C87">
            <v>1</v>
          </cell>
          <cell r="D87">
            <v>5.5</v>
          </cell>
          <cell r="E87">
            <v>14.5</v>
          </cell>
          <cell r="F87">
            <v>165.1</v>
          </cell>
          <cell r="G87">
            <v>44</v>
          </cell>
          <cell r="H87">
            <v>1</v>
          </cell>
          <cell r="I87">
            <v>44</v>
          </cell>
          <cell r="J87">
            <v>3.5</v>
          </cell>
          <cell r="K87">
            <v>7</v>
          </cell>
          <cell r="L87">
            <v>38.465000000000003</v>
          </cell>
          <cell r="M87">
            <v>203.565</v>
          </cell>
          <cell r="N87">
            <v>36</v>
          </cell>
          <cell r="O87">
            <v>1</v>
          </cell>
          <cell r="P87">
            <v>1017.9</v>
          </cell>
          <cell r="Q87">
            <v>325.7</v>
          </cell>
          <cell r="S87">
            <v>488.6</v>
          </cell>
        </row>
        <row r="88">
          <cell r="A88" t="str">
            <v>CV3C3.5</v>
          </cell>
          <cell r="B88" t="str">
            <v>3C</v>
          </cell>
          <cell r="C88">
            <v>1</v>
          </cell>
          <cell r="D88">
            <v>3.5</v>
          </cell>
          <cell r="E88">
            <v>12.5</v>
          </cell>
          <cell r="F88">
            <v>122.7</v>
          </cell>
          <cell r="G88">
            <v>33</v>
          </cell>
          <cell r="H88">
            <v>1</v>
          </cell>
          <cell r="I88">
            <v>33</v>
          </cell>
          <cell r="J88">
            <v>3.5</v>
          </cell>
          <cell r="K88">
            <v>7</v>
          </cell>
          <cell r="L88">
            <v>38.465000000000003</v>
          </cell>
          <cell r="M88">
            <v>161.16500000000002</v>
          </cell>
          <cell r="N88">
            <v>28</v>
          </cell>
          <cell r="O88">
            <v>1</v>
          </cell>
          <cell r="P88">
            <v>615.79999999999995</v>
          </cell>
          <cell r="Q88">
            <v>197.1</v>
          </cell>
          <cell r="S88">
            <v>295.60000000000002</v>
          </cell>
        </row>
        <row r="89">
          <cell r="A89" t="str">
            <v>CV4C60</v>
          </cell>
          <cell r="B89" t="str">
            <v>4C</v>
          </cell>
          <cell r="C89">
            <v>1</v>
          </cell>
          <cell r="D89">
            <v>60</v>
          </cell>
          <cell r="E89">
            <v>35</v>
          </cell>
          <cell r="F89">
            <v>962.1</v>
          </cell>
          <cell r="G89">
            <v>190</v>
          </cell>
          <cell r="H89">
            <v>1</v>
          </cell>
          <cell r="I89">
            <v>190</v>
          </cell>
          <cell r="J89">
            <v>22</v>
          </cell>
          <cell r="K89">
            <v>12.5</v>
          </cell>
          <cell r="L89">
            <v>122.65625</v>
          </cell>
          <cell r="M89">
            <v>1084.7562499999999</v>
          </cell>
          <cell r="N89">
            <v>70</v>
          </cell>
          <cell r="O89">
            <v>1</v>
          </cell>
          <cell r="P89">
            <v>3848.5</v>
          </cell>
          <cell r="Q89">
            <v>1231.5</v>
          </cell>
          <cell r="S89">
            <v>1847.3</v>
          </cell>
        </row>
        <row r="90">
          <cell r="A90" t="str">
            <v>CV4C38</v>
          </cell>
          <cell r="B90" t="str">
            <v>4C</v>
          </cell>
          <cell r="C90">
            <v>1</v>
          </cell>
          <cell r="D90">
            <v>38</v>
          </cell>
          <cell r="E90">
            <v>28</v>
          </cell>
          <cell r="F90">
            <v>615.79999999999995</v>
          </cell>
          <cell r="G90">
            <v>140</v>
          </cell>
          <cell r="H90">
            <v>1</v>
          </cell>
          <cell r="I90">
            <v>140</v>
          </cell>
          <cell r="J90">
            <v>14</v>
          </cell>
          <cell r="K90">
            <v>11</v>
          </cell>
          <cell r="L90">
            <v>94.984999999999999</v>
          </cell>
          <cell r="M90">
            <v>710.78499999999997</v>
          </cell>
          <cell r="N90">
            <v>54</v>
          </cell>
          <cell r="O90">
            <v>1</v>
          </cell>
          <cell r="P90">
            <v>2290.1999999999998</v>
          </cell>
          <cell r="Q90">
            <v>732.9</v>
          </cell>
          <cell r="S90">
            <v>1099.3</v>
          </cell>
        </row>
        <row r="91">
          <cell r="A91" t="str">
            <v>CV4C22</v>
          </cell>
          <cell r="B91" t="str">
            <v>4C</v>
          </cell>
          <cell r="C91">
            <v>1</v>
          </cell>
          <cell r="D91">
            <v>22</v>
          </cell>
          <cell r="E91">
            <v>23</v>
          </cell>
          <cell r="F91">
            <v>415.5</v>
          </cell>
          <cell r="G91">
            <v>100</v>
          </cell>
          <cell r="H91">
            <v>1</v>
          </cell>
          <cell r="I91">
            <v>100</v>
          </cell>
          <cell r="J91">
            <v>8</v>
          </cell>
          <cell r="K91">
            <v>9</v>
          </cell>
          <cell r="L91">
            <v>63.585000000000001</v>
          </cell>
          <cell r="M91">
            <v>479.08499999999998</v>
          </cell>
          <cell r="N91">
            <v>54</v>
          </cell>
          <cell r="O91">
            <v>1</v>
          </cell>
          <cell r="P91">
            <v>2290.1999999999998</v>
          </cell>
          <cell r="Q91">
            <v>732.9</v>
          </cell>
          <cell r="S91">
            <v>1099.3</v>
          </cell>
        </row>
        <row r="92">
          <cell r="A92" t="str">
            <v>CV4C14</v>
          </cell>
          <cell r="B92" t="str">
            <v>4C</v>
          </cell>
          <cell r="C92">
            <v>1</v>
          </cell>
          <cell r="D92">
            <v>14</v>
          </cell>
          <cell r="E92">
            <v>19</v>
          </cell>
          <cell r="F92">
            <v>283.5</v>
          </cell>
          <cell r="G92">
            <v>76</v>
          </cell>
          <cell r="H92">
            <v>1</v>
          </cell>
          <cell r="I92">
            <v>76</v>
          </cell>
          <cell r="J92">
            <v>5.5</v>
          </cell>
          <cell r="K92">
            <v>8</v>
          </cell>
          <cell r="L92">
            <v>50.24</v>
          </cell>
          <cell r="M92">
            <v>333.74</v>
          </cell>
          <cell r="N92">
            <v>36</v>
          </cell>
          <cell r="O92">
            <v>1</v>
          </cell>
          <cell r="P92">
            <v>1017.9</v>
          </cell>
          <cell r="Q92">
            <v>325.7</v>
          </cell>
          <cell r="S92">
            <v>488.6</v>
          </cell>
        </row>
        <row r="93">
          <cell r="A93" t="str">
            <v>CV4C8</v>
          </cell>
          <cell r="B93" t="str">
            <v>4C</v>
          </cell>
          <cell r="C93">
            <v>1</v>
          </cell>
          <cell r="D93">
            <v>8</v>
          </cell>
          <cell r="E93">
            <v>17</v>
          </cell>
          <cell r="F93">
            <v>227</v>
          </cell>
          <cell r="G93">
            <v>54</v>
          </cell>
          <cell r="H93">
            <v>1</v>
          </cell>
          <cell r="I93">
            <v>54</v>
          </cell>
          <cell r="J93">
            <v>3.5</v>
          </cell>
          <cell r="K93">
            <v>7</v>
          </cell>
          <cell r="L93">
            <v>38.465000000000003</v>
          </cell>
          <cell r="M93">
            <v>265.46500000000003</v>
          </cell>
          <cell r="N93">
            <v>36</v>
          </cell>
          <cell r="O93">
            <v>1</v>
          </cell>
          <cell r="P93">
            <v>1017.9</v>
          </cell>
          <cell r="Q93">
            <v>325.7</v>
          </cell>
          <cell r="S93">
            <v>488.6</v>
          </cell>
        </row>
        <row r="94">
          <cell r="A94" t="str">
            <v>CV4C5.5</v>
          </cell>
          <cell r="B94" t="str">
            <v>4C</v>
          </cell>
          <cell r="C94">
            <v>1</v>
          </cell>
          <cell r="D94">
            <v>5.5</v>
          </cell>
          <cell r="E94">
            <v>16</v>
          </cell>
          <cell r="F94">
            <v>201.1</v>
          </cell>
          <cell r="G94">
            <v>44</v>
          </cell>
          <cell r="H94">
            <v>1</v>
          </cell>
          <cell r="I94">
            <v>44</v>
          </cell>
          <cell r="J94">
            <v>3.5</v>
          </cell>
          <cell r="K94">
            <v>7</v>
          </cell>
          <cell r="L94">
            <v>38.465000000000003</v>
          </cell>
          <cell r="M94">
            <v>239.565</v>
          </cell>
          <cell r="N94">
            <v>36</v>
          </cell>
          <cell r="O94">
            <v>1</v>
          </cell>
          <cell r="P94">
            <v>1017.9</v>
          </cell>
          <cell r="Q94">
            <v>325.7</v>
          </cell>
          <cell r="S94">
            <v>488.6</v>
          </cell>
        </row>
        <row r="95">
          <cell r="A95" t="str">
            <v>CV4C3.5</v>
          </cell>
          <cell r="B95" t="str">
            <v>4C</v>
          </cell>
          <cell r="C95">
            <v>1</v>
          </cell>
          <cell r="D95">
            <v>3.5</v>
          </cell>
          <cell r="E95">
            <v>13.5</v>
          </cell>
          <cell r="F95">
            <v>143.1</v>
          </cell>
          <cell r="G95">
            <v>33</v>
          </cell>
          <cell r="H95">
            <v>1</v>
          </cell>
          <cell r="I95">
            <v>33</v>
          </cell>
          <cell r="J95">
            <v>3.5</v>
          </cell>
          <cell r="K95">
            <v>7</v>
          </cell>
          <cell r="L95">
            <v>38.465000000000003</v>
          </cell>
          <cell r="M95">
            <v>181.565</v>
          </cell>
          <cell r="N95">
            <v>28</v>
          </cell>
          <cell r="O95">
            <v>1</v>
          </cell>
          <cell r="P95">
            <v>615.79999999999995</v>
          </cell>
          <cell r="Q95">
            <v>197.1</v>
          </cell>
          <cell r="S95">
            <v>295.60000000000002</v>
          </cell>
        </row>
        <row r="100">
          <cell r="M100">
            <v>0</v>
          </cell>
          <cell r="N100">
            <v>3.5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I101">
            <v>0.1</v>
          </cell>
          <cell r="M101">
            <v>3.5</v>
          </cell>
          <cell r="N101">
            <v>5.5</v>
          </cell>
        </row>
        <row r="102">
          <cell r="C102">
            <v>39</v>
          </cell>
          <cell r="D102">
            <v>0</v>
          </cell>
          <cell r="E102">
            <v>33</v>
          </cell>
          <cell r="F102">
            <v>0</v>
          </cell>
          <cell r="G102">
            <v>39</v>
          </cell>
          <cell r="M102">
            <v>5.5</v>
          </cell>
          <cell r="N102">
            <v>8</v>
          </cell>
        </row>
        <row r="103">
          <cell r="C103">
            <v>52</v>
          </cell>
          <cell r="D103">
            <v>0</v>
          </cell>
          <cell r="E103">
            <v>44</v>
          </cell>
          <cell r="F103">
            <v>0</v>
          </cell>
          <cell r="G103">
            <v>52</v>
          </cell>
          <cell r="M103">
            <v>8</v>
          </cell>
          <cell r="N103">
            <v>14</v>
          </cell>
        </row>
        <row r="104">
          <cell r="C104">
            <v>65</v>
          </cell>
          <cell r="D104">
            <v>0</v>
          </cell>
          <cell r="E104">
            <v>56</v>
          </cell>
          <cell r="F104">
            <v>0</v>
          </cell>
          <cell r="G104">
            <v>65</v>
          </cell>
          <cell r="M104">
            <v>14</v>
          </cell>
          <cell r="N104">
            <v>22</v>
          </cell>
        </row>
        <row r="105">
          <cell r="C105">
            <v>91</v>
          </cell>
          <cell r="D105">
            <v>0</v>
          </cell>
          <cell r="E105">
            <v>77</v>
          </cell>
          <cell r="F105">
            <v>0</v>
          </cell>
          <cell r="G105">
            <v>91</v>
          </cell>
          <cell r="M105">
            <v>22</v>
          </cell>
          <cell r="N105">
            <v>38</v>
          </cell>
        </row>
        <row r="106">
          <cell r="B106">
            <v>0</v>
          </cell>
          <cell r="C106">
            <v>120</v>
          </cell>
          <cell r="D106">
            <v>0</v>
          </cell>
          <cell r="E106">
            <v>100</v>
          </cell>
          <cell r="F106">
            <v>0</v>
          </cell>
          <cell r="G106">
            <v>120</v>
          </cell>
          <cell r="L106">
            <v>3.5</v>
          </cell>
          <cell r="M106">
            <v>38</v>
          </cell>
          <cell r="N106">
            <v>60</v>
          </cell>
        </row>
        <row r="107">
          <cell r="B107">
            <v>33</v>
          </cell>
          <cell r="C107">
            <v>170</v>
          </cell>
          <cell r="D107">
            <v>28</v>
          </cell>
          <cell r="E107">
            <v>145</v>
          </cell>
          <cell r="F107">
            <v>33</v>
          </cell>
          <cell r="G107">
            <v>170</v>
          </cell>
          <cell r="L107">
            <v>5.5</v>
          </cell>
          <cell r="M107">
            <v>60</v>
          </cell>
          <cell r="N107">
            <v>100</v>
          </cell>
        </row>
        <row r="108">
          <cell r="B108">
            <v>44</v>
          </cell>
          <cell r="C108">
            <v>225</v>
          </cell>
          <cell r="D108">
            <v>37</v>
          </cell>
          <cell r="E108">
            <v>195</v>
          </cell>
          <cell r="F108">
            <v>44</v>
          </cell>
          <cell r="G108">
            <v>225</v>
          </cell>
          <cell r="L108">
            <v>8</v>
          </cell>
          <cell r="M108">
            <v>100</v>
          </cell>
          <cell r="N108">
            <v>150</v>
          </cell>
        </row>
        <row r="109">
          <cell r="B109">
            <v>54</v>
          </cell>
          <cell r="C109">
            <v>355</v>
          </cell>
          <cell r="D109">
            <v>47</v>
          </cell>
          <cell r="E109">
            <v>300</v>
          </cell>
          <cell r="F109">
            <v>54</v>
          </cell>
          <cell r="G109">
            <v>355</v>
          </cell>
          <cell r="L109">
            <v>14</v>
          </cell>
          <cell r="M109">
            <v>150</v>
          </cell>
          <cell r="N109">
            <v>200</v>
          </cell>
        </row>
        <row r="110">
          <cell r="B110">
            <v>76</v>
          </cell>
          <cell r="C110">
            <v>455</v>
          </cell>
          <cell r="D110">
            <v>65</v>
          </cell>
          <cell r="E110">
            <v>390</v>
          </cell>
          <cell r="F110">
            <v>76</v>
          </cell>
          <cell r="G110">
            <v>455</v>
          </cell>
          <cell r="L110">
            <v>22</v>
          </cell>
          <cell r="M110">
            <v>200</v>
          </cell>
          <cell r="N110">
            <v>250</v>
          </cell>
        </row>
        <row r="111">
          <cell r="B111">
            <v>100</v>
          </cell>
          <cell r="C111">
            <v>545</v>
          </cell>
          <cell r="D111">
            <v>87</v>
          </cell>
          <cell r="E111">
            <v>465</v>
          </cell>
          <cell r="F111">
            <v>100</v>
          </cell>
          <cell r="G111">
            <v>545</v>
          </cell>
          <cell r="L111">
            <v>38</v>
          </cell>
          <cell r="M111">
            <v>250</v>
          </cell>
          <cell r="N111">
            <v>325</v>
          </cell>
        </row>
        <row r="112">
          <cell r="B112">
            <v>140</v>
          </cell>
          <cell r="C112">
            <v>620</v>
          </cell>
          <cell r="D112">
            <v>120</v>
          </cell>
          <cell r="E112">
            <v>530</v>
          </cell>
          <cell r="F112">
            <v>140</v>
          </cell>
          <cell r="G112">
            <v>620</v>
          </cell>
          <cell r="L112">
            <v>60</v>
          </cell>
          <cell r="M112">
            <v>325</v>
          </cell>
          <cell r="N112" t="e">
            <v>#DIV/0!</v>
          </cell>
        </row>
        <row r="113">
          <cell r="B113">
            <v>190</v>
          </cell>
          <cell r="C113">
            <v>725</v>
          </cell>
          <cell r="D113">
            <v>160</v>
          </cell>
          <cell r="E113">
            <v>620</v>
          </cell>
          <cell r="F113">
            <v>190</v>
          </cell>
          <cell r="G113">
            <v>725</v>
          </cell>
          <cell r="L113" t="e">
            <v>#DIV/0!</v>
          </cell>
          <cell r="M113" t="e">
            <v>#DIV/0!</v>
          </cell>
          <cell r="N113" t="e">
            <v>#DIV/0!</v>
          </cell>
        </row>
        <row r="114">
          <cell r="B114">
            <v>1000</v>
          </cell>
          <cell r="C114">
            <v>1000</v>
          </cell>
          <cell r="D114">
            <v>1000</v>
          </cell>
          <cell r="E114">
            <v>1000</v>
          </cell>
          <cell r="F114">
            <v>1000</v>
          </cell>
          <cell r="G114">
            <v>1000</v>
          </cell>
          <cell r="L114" t="e">
            <v>#DIV/0!</v>
          </cell>
          <cell r="M114" t="e">
            <v>#DIV/0!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목차"/>
      <sheetName val="목차 (2)"/>
      <sheetName val="인공총괄"/>
      <sheetName val="관로총괄"/>
      <sheetName val="공정(인공)"/>
      <sheetName val="공정(관로)"/>
      <sheetName val="가설울타리"/>
      <sheetName val="가설울타리 (2)"/>
      <sheetName val="보안등산출"/>
      <sheetName val="공사안내판"/>
      <sheetName val="산출"/>
      <sheetName val="라바콘"/>
      <sheetName val="경고테이프"/>
      <sheetName val="조립식방수관"/>
      <sheetName val="클리핑방지플럭"/>
      <sheetName val="양수작업"/>
      <sheetName val="지수판"/>
      <sheetName val="관구 "/>
      <sheetName val="XCODE"/>
      <sheetName val="관구 (1)"/>
      <sheetName val="벽체구멍"/>
      <sheetName val="관구"/>
      <sheetName val="관구 (2)"/>
      <sheetName val="코아드릴"/>
      <sheetName val="보강CO"/>
      <sheetName val="관절개절단"/>
      <sheetName val="절체반"/>
      <sheetName val="PE내관 "/>
      <sheetName val="PE내관  (2)"/>
      <sheetName val="견인선"/>
      <sheetName val="시방배합"/>
      <sheetName val="인공"/>
      <sheetName val="중복터파기"/>
      <sheetName val="중복장"/>
      <sheetName val="복구단위"/>
      <sheetName val="복구단위(1)"/>
      <sheetName val="PCODE"/>
      <sheetName val="포장복구집계"/>
      <sheetName val="복구단위량"/>
      <sheetName val="FC관재료"/>
      <sheetName val="자재단가"/>
      <sheetName val="code1"/>
      <sheetName val="재료집계"/>
      <sheetName val="fc관"/>
      <sheetName val="재료"/>
      <sheetName val="내역서"/>
      <sheetName val="J直材4"/>
      <sheetName val="변수값"/>
      <sheetName val="중기상차"/>
      <sheetName val="AS복구"/>
      <sheetName val="중기터파기"/>
      <sheetName val="설치공사2"/>
      <sheetName val="전차선로 물량표"/>
      <sheetName val="9GNG운반"/>
      <sheetName val="북방3터널"/>
      <sheetName val="갑지1"/>
      <sheetName val="입찰안"/>
      <sheetName val="ABUT수량-A1"/>
      <sheetName val="BQ"/>
      <sheetName val="BOX(상시)"/>
      <sheetName val="#REF"/>
      <sheetName val="총괄표"/>
      <sheetName val="간접경상비"/>
      <sheetName val="기본DATA"/>
      <sheetName val="노무비"/>
      <sheetName val="INPUT"/>
      <sheetName val="Sheet6"/>
      <sheetName val="SU"/>
      <sheetName val="인건비"/>
      <sheetName val="설계"/>
      <sheetName val="CPM챠트"/>
      <sheetName val="ETC"/>
      <sheetName val="양수장내역"/>
      <sheetName val="A-4"/>
      <sheetName val="기초단가"/>
      <sheetName val="공사비집계"/>
      <sheetName val="작성기준"/>
      <sheetName val="5CHBDC"/>
      <sheetName val="설직재-1"/>
      <sheetName val="기준"/>
      <sheetName val="일위대가(계측기설치)"/>
      <sheetName val="Type1021"/>
      <sheetName val="Type1611"/>
      <sheetName val="Type1851"/>
      <sheetName val="Type0092"/>
      <sheetName val="신규DEP"/>
      <sheetName val="Sheet1"/>
      <sheetName val="점수계산1-2"/>
      <sheetName val="1.설계기준"/>
      <sheetName val="GAEYO"/>
      <sheetName val="관개"/>
      <sheetName val="제수"/>
      <sheetName val="공기"/>
      <sheetName val="공사개요"/>
      <sheetName val="방호벽"/>
      <sheetName val="자재단가비교표"/>
      <sheetName val="노임단가표"/>
      <sheetName val="접속슬래브"/>
      <sheetName val="JUCKEYK"/>
      <sheetName val="상수도토공집계표"/>
      <sheetName val="수주실적0709"/>
      <sheetName val="산출내역서"/>
      <sheetName val="base"/>
      <sheetName val="DATE"/>
      <sheetName val="전계가"/>
      <sheetName val="청천내"/>
      <sheetName val="Sheet17"/>
      <sheetName val="환율"/>
      <sheetName val="4)유동표"/>
      <sheetName val="설계조건"/>
      <sheetName val="입출재고현황 (2)"/>
      <sheetName val="시화점실행"/>
      <sheetName val="5.단면설계"/>
      <sheetName val="단면검토"/>
      <sheetName val="공정코드"/>
      <sheetName val="취수탑"/>
      <sheetName val="노임이"/>
      <sheetName val="Sheet3"/>
      <sheetName val="8.PILE  (돌출)"/>
      <sheetName val="일위대가"/>
      <sheetName val="기계경비(시간당)"/>
      <sheetName val="램머"/>
      <sheetName val="요율"/>
      <sheetName val="반중력식옹벽"/>
      <sheetName val="단가일람"/>
      <sheetName val="조경일람"/>
      <sheetName val="지급자재"/>
      <sheetName val="토목주소"/>
      <sheetName val="프랜트면허"/>
      <sheetName val="집수정"/>
      <sheetName val="c_balju"/>
      <sheetName val="단가표"/>
      <sheetName val="품셈집계표"/>
      <sheetName val="자재조사표(참고용)"/>
      <sheetName val="일반부표집계표"/>
      <sheetName val="4.고용보험"/>
      <sheetName val="철근량"/>
      <sheetName val="총공사내역서"/>
      <sheetName val="부대내역"/>
      <sheetName val="공사내역"/>
      <sheetName val="Front"/>
      <sheetName val="집계표"/>
      <sheetName val="BID"/>
      <sheetName val="오동"/>
      <sheetName val="대조"/>
      <sheetName val="나한"/>
      <sheetName val="배수내역 (2)"/>
      <sheetName val="양수장(기계)"/>
      <sheetName val="단가일람표"/>
      <sheetName val="예산변경사항"/>
      <sheetName val="횡배수관토공수량"/>
      <sheetName val="5.품셈"/>
      <sheetName val="변경집계표"/>
      <sheetName val="배수통관토공수량"/>
      <sheetName val="플랜트 설치"/>
      <sheetName val="노임"/>
      <sheetName val="터널조도"/>
      <sheetName val="6PILE  (돌출)"/>
      <sheetName val="단가"/>
      <sheetName val="조명시설"/>
      <sheetName val="SUMMARY"/>
      <sheetName val="PAINT"/>
      <sheetName val="LS re sales"/>
      <sheetName val="산거각호표"/>
      <sheetName val="MixBed"/>
      <sheetName val="CondPol"/>
      <sheetName val="하수급견적대비"/>
      <sheetName val="품셈TABLE"/>
      <sheetName val="AV시스템"/>
      <sheetName val="손익분석"/>
      <sheetName val="FB25JN"/>
      <sheetName val="장비가동"/>
      <sheetName val="국공유지및사유지"/>
      <sheetName val="45,46"/>
      <sheetName val="SUB일위대가"/>
      <sheetName val="내역"/>
      <sheetName val="조건입력"/>
      <sheetName val="조건입력(2)"/>
      <sheetName val="장비선정"/>
      <sheetName val="개요"/>
      <sheetName val="주요공사량"/>
      <sheetName val="작성"/>
      <sheetName val="조명율표"/>
      <sheetName val="간접1"/>
      <sheetName val="백호우계수"/>
      <sheetName val="Customer Databas"/>
      <sheetName val="예가표"/>
      <sheetName val="상가지급현황"/>
      <sheetName val="정부노임단가"/>
      <sheetName val="guard(mac)"/>
      <sheetName val="중기조종사 단위단가"/>
      <sheetName val="음료실행"/>
      <sheetName val="전기 원가계산서"/>
      <sheetName val="교각계산"/>
      <sheetName val="XL4Poppy"/>
      <sheetName val="견적서"/>
      <sheetName val="견적금액"/>
      <sheetName val="개발계획수립"/>
      <sheetName val="안양동교 1안"/>
      <sheetName val="공문"/>
      <sheetName val="남양시작동자105노65기1.3화1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통대책내역"/>
    </sheetNames>
    <sheetDataSet>
      <sheetData sheetId="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"/>
      <sheetName val="기계경비(시간당)"/>
      <sheetName val="포장깨기"/>
      <sheetName val="중기터파기"/>
      <sheetName val="램머"/>
      <sheetName val="골재원"/>
      <sheetName val="내용"/>
      <sheetName val="변수값"/>
      <sheetName val="중기상차"/>
      <sheetName val="포장절단"/>
      <sheetName val="소형브레이카"/>
      <sheetName val="G.R300합계"/>
      <sheetName val="G.R300경비"/>
      <sheetName val="압입공사"/>
      <sheetName val="Flowmole 1"/>
      <sheetName val="Flowmole 2"/>
      <sheetName val="Flowmole 3"/>
      <sheetName val="양수작업 "/>
      <sheetName val="운반공사(K)"/>
      <sheetName val="운반공사(H)"/>
      <sheetName val="운반공사(D)"/>
      <sheetName val="간지"/>
      <sheetName val="공제대(K)"/>
      <sheetName val="공제대(H)"/>
      <sheetName val="공제대(D)"/>
      <sheetName val="가설물"/>
      <sheetName val="폐기물"/>
      <sheetName val="전력비"/>
      <sheetName val="AS복구"/>
      <sheetName val="전주건식"/>
      <sheetName val="벽체(수량산출)"/>
      <sheetName val="보강CO"/>
      <sheetName val="포장절단거리"/>
      <sheetName val="매트부설"/>
      <sheetName val="피스표 "/>
      <sheetName val="관로북구"/>
      <sheetName val="관로북구 (2)"/>
      <sheetName val="콘크리트포장복구"/>
      <sheetName val="단가표"/>
      <sheetName val="간선계산"/>
      <sheetName val="주빔의 설계"/>
      <sheetName val="바닥판"/>
      <sheetName val="입력DATA"/>
      <sheetName val="포장복구집계"/>
      <sheetName val="증감내역서"/>
      <sheetName val="공사개요"/>
      <sheetName val="단가산출집계표"/>
      <sheetName val="단가산출근거"/>
      <sheetName val="일위대가집계표"/>
      <sheetName val="일위대가표"/>
      <sheetName val="재료비"/>
      <sheetName val="노무비"/>
      <sheetName val="경비"/>
      <sheetName val="장비기초"/>
      <sheetName val="시간당중기비 "/>
      <sheetName val="단가산출서"/>
      <sheetName val="총괄내역서"/>
      <sheetName val="고유코드_설계"/>
      <sheetName val="제-노임"/>
      <sheetName val="제직재"/>
      <sheetName val="자재단가표"/>
      <sheetName val="진주방향"/>
      <sheetName val="9GNG운반"/>
      <sheetName val="내역서"/>
      <sheetName val="전차선로 물량표"/>
      <sheetName val="한강운반비"/>
      <sheetName val="#REF"/>
      <sheetName val="자재"/>
      <sheetName val="공통(20-91)"/>
      <sheetName val="집계표"/>
      <sheetName val="인건비"/>
      <sheetName val="Total"/>
      <sheetName val="관접합및부설"/>
      <sheetName val="단가"/>
      <sheetName val="FTRN20-총괄표"/>
      <sheetName val="장비집계"/>
      <sheetName val="공종별산출내역서"/>
      <sheetName val="용역비내역-진짜"/>
      <sheetName val="data"/>
      <sheetName val="직접경비"/>
      <sheetName val="직접인건비"/>
      <sheetName val="AS포장복구 "/>
      <sheetName val="장문교(대전)"/>
      <sheetName val="구조물"/>
      <sheetName val="기성공제요청서"/>
      <sheetName val="총괄내역서(설계)"/>
      <sheetName val="공사비예산서(토목분)"/>
      <sheetName val="물가시세"/>
      <sheetName val="재료"/>
      <sheetName val="6-1. 관개량조서"/>
      <sheetName val="준검 내역서"/>
      <sheetName val="기초단가"/>
      <sheetName val="일위대가"/>
      <sheetName val="설계예산서"/>
      <sheetName val="예산내역서"/>
      <sheetName val="총계"/>
      <sheetName val="2)관접합"/>
      <sheetName val="Sheet2"/>
      <sheetName val="계산서(곡선부)"/>
      <sheetName val="포장재료집계표"/>
      <sheetName val="총괄표"/>
      <sheetName val="요율"/>
      <sheetName val="값"/>
      <sheetName val="조건"/>
      <sheetName val="2.고용보험료산출근거"/>
      <sheetName val="nys"/>
      <sheetName val="터파기및재료"/>
      <sheetName val="21301동"/>
      <sheetName val="1-최종안"/>
      <sheetName val="사업분석-분양가결정"/>
      <sheetName val="물가대비표"/>
      <sheetName val="실행예산"/>
      <sheetName val="총괄"/>
      <sheetName val="★도급내역(2공구)"/>
      <sheetName val="투찰내역서"/>
      <sheetName val="Sheet5"/>
      <sheetName val="플랜트 설치"/>
      <sheetName val="일위대가 "/>
      <sheetName val="집계"/>
      <sheetName val="내역"/>
      <sheetName val="기준액"/>
      <sheetName val="입력데이터"/>
      <sheetName val="집수정"/>
      <sheetName val="전기"/>
      <sheetName val="Sheet6"/>
      <sheetName val="마산방향"/>
      <sheetName val="금액"/>
      <sheetName val="견"/>
      <sheetName val="공문"/>
      <sheetName val="2000년1차"/>
      <sheetName val="실행대비"/>
      <sheetName val="6호기"/>
      <sheetName val="동원인원"/>
      <sheetName val="설명서 "/>
      <sheetName val="토목"/>
      <sheetName val="조명시설"/>
      <sheetName val="계정"/>
      <sheetName val="노임"/>
      <sheetName val="2공구산출내역"/>
      <sheetName val="1단계"/>
      <sheetName val="MSG 수량"/>
      <sheetName val="기초입력 DATA"/>
      <sheetName val="내역갑지"/>
      <sheetName val="노무비(DB)"/>
      <sheetName val="산출및내역"/>
      <sheetName val="공비대비"/>
      <sheetName val="기초"/>
      <sheetName val="Sheet1"/>
      <sheetName val="Sheet1 (2)"/>
      <sheetName val="대로근거"/>
      <sheetName val="중로근거"/>
      <sheetName val="제원및배치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교통대책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J直材4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케이블및전선관규격표"/>
      <sheetName val="Macro"/>
    </sheetNames>
    <sheetDataSet>
      <sheetData sheetId="0" refreshError="1"/>
      <sheetData sheetId="1"/>
      <sheetData sheetId="2">
        <row r="1">
          <cell r="J1" t="str">
            <v>발전기(KVA)</v>
          </cell>
          <cell r="P1" t="str">
            <v>내선부하</v>
          </cell>
          <cell r="Q1" t="str">
            <v>실지수 기호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GEND"/>
    </sheet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V"/>
      <sheetName val="OPT"/>
      <sheetName val="Carepack"/>
      <sheetName val="MS"/>
      <sheetName val="RACK"/>
      <sheetName val="ML350G3"/>
      <sheetName val="ML370G3"/>
      <sheetName val="ML530G2"/>
      <sheetName val="ML570G2"/>
      <sheetName val="DL320G2"/>
      <sheetName val="DL360G3"/>
      <sheetName val="DL380G3"/>
      <sheetName val="DL380G3CP"/>
      <sheetName val="DL560"/>
      <sheetName val="DL580G2"/>
      <sheetName val="DL740"/>
      <sheetName val="DL760G2"/>
      <sheetName val="Back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계화배수"/>
      <sheetName val="견적사양비교표"/>
      <sheetName val="선로정수계산"/>
      <sheetName val="BID"/>
      <sheetName val="공사원가계산서"/>
      <sheetName val="간선계산"/>
      <sheetName val="guard(mac)"/>
      <sheetName val="일위대가"/>
      <sheetName val="165-1"/>
      <sheetName val="조내역"/>
      <sheetName val="상수도토공집계표"/>
      <sheetName val="건축내역"/>
      <sheetName val="직재"/>
      <sheetName val="일위"/>
      <sheetName val="Carepack"/>
      <sheetName val="OPT"/>
      <sheetName val="SV"/>
      <sheetName val="단위세대"/>
      <sheetName val="일위목록"/>
      <sheetName val="요율"/>
      <sheetName val="수전기기DATA"/>
      <sheetName val="EQT-ESTN"/>
      <sheetName val="#2_일위대가목록"/>
      <sheetName val="입찰안"/>
      <sheetName val="차액보증"/>
      <sheetName val="일위집계(기존)"/>
      <sheetName val="일위총괄표"/>
      <sheetName val="일위단가"/>
      <sheetName val="Sheet5"/>
      <sheetName val="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Sheet4"/>
      <sheetName val="Y-WORK"/>
      <sheetName val="견적"/>
      <sheetName val="기준자료"/>
      <sheetName val="배선DATA"/>
      <sheetName val="약품공급2"/>
      <sheetName val="예산내역서"/>
      <sheetName val="설계예산서"/>
      <sheetName val="1을"/>
      <sheetName val="지중자재단가"/>
      <sheetName val="전기일위대가"/>
      <sheetName val=" HIT-&gt;HMC 견적(3900)"/>
      <sheetName val="데이타"/>
      <sheetName val="DATA"/>
      <sheetName val="견"/>
      <sheetName val="일위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일위대가목차"/>
      <sheetName val="노임"/>
      <sheetName val="지급자재"/>
      <sheetName val="설계조건"/>
      <sheetName val="자료입력"/>
      <sheetName val="합천내역"/>
      <sheetName val="과세내역(세부)"/>
      <sheetName val="1.수인터널"/>
      <sheetName val="공사비명세서"/>
      <sheetName val="DATA"/>
      <sheetName val="단가비교표_공통1"/>
      <sheetName val="5(철거수량)"/>
      <sheetName val="입찰보고"/>
      <sheetName val="제경비율"/>
      <sheetName val="직노"/>
      <sheetName val="조명율표"/>
      <sheetName val="골재산출"/>
      <sheetName val="수량집계 (2)"/>
      <sheetName val="총괄표"/>
      <sheetName val="산출근거"/>
      <sheetName val="자재단가"/>
      <sheetName val="내역서"/>
      <sheetName val="부대공Ⅱ"/>
      <sheetName val="실행내역"/>
      <sheetName val="손익분석"/>
      <sheetName val="전기일위대가"/>
      <sheetName val="Sheet1"/>
      <sheetName val="WORK"/>
      <sheetName val="수량산출서"/>
      <sheetName val="I一般比"/>
      <sheetName val="SLAB&quot;1&quot;"/>
      <sheetName val="관리,공감"/>
      <sheetName val="통로box전기"/>
      <sheetName val="공사설계서"/>
      <sheetName val="CAT_5"/>
      <sheetName val="평3"/>
      <sheetName val="개요"/>
      <sheetName val="IW-LIST"/>
      <sheetName val="백암비스타내역"/>
      <sheetName val="원가입력"/>
      <sheetName val="자재"/>
      <sheetName val="48일위"/>
      <sheetName val="처리단락"/>
      <sheetName val="일위집계"/>
      <sheetName val="LD"/>
      <sheetName val="토공 total"/>
      <sheetName val="2000년 공정표"/>
      <sheetName val="지하1층"/>
      <sheetName val="220 (2)"/>
      <sheetName val="부대단위수량"/>
      <sheetName val="청천내"/>
      <sheetName val="약품공급2"/>
      <sheetName val="일위대가(계측기설치)"/>
      <sheetName val="금액내역서"/>
      <sheetName val="설계예산서"/>
      <sheetName val="조경일람"/>
      <sheetName val="도급내역서(재노경)"/>
      <sheetName val="요율"/>
      <sheetName val="Sheet5"/>
      <sheetName val="토사(PE)"/>
      <sheetName val="20관리비율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관람석제출"/>
      <sheetName val="내역서01"/>
      <sheetName val="설계명세서"/>
      <sheetName val="깨기"/>
      <sheetName val="역공종"/>
      <sheetName val="3BL공동구 수량"/>
      <sheetName val="관개"/>
      <sheetName val="노임단가"/>
      <sheetName val="예산변경사항"/>
      <sheetName val="집계표"/>
      <sheetName val="VXXXXX"/>
      <sheetName val="101동"/>
      <sheetName val="식생블럭단위수량"/>
      <sheetName val="교각1"/>
      <sheetName val="터널조도"/>
      <sheetName val="초기화면"/>
      <sheetName val="guard(mac)"/>
      <sheetName val="일위대가표"/>
      <sheetName val="96정변2"/>
      <sheetName val="하수처리장"/>
      <sheetName val="단가 및 재료비"/>
      <sheetName val="공종단가"/>
      <sheetName val="인건비 "/>
      <sheetName val="내역서(중수)"/>
      <sheetName val="MCC제원"/>
      <sheetName val="전차선로 물량표"/>
      <sheetName val="벽산건설"/>
      <sheetName val="단가조사"/>
      <sheetName val="공통가설"/>
      <sheetName val="공사직종별노임"/>
      <sheetName val="노임,재료비"/>
      <sheetName val="b_balju_cho"/>
      <sheetName val="Macro(전선)"/>
      <sheetName val="자재단가표"/>
      <sheetName val="COST"/>
      <sheetName val="내역갑지"/>
      <sheetName val="케이블"/>
      <sheetName val="TOTAL"/>
      <sheetName val="갑지"/>
      <sheetName val="BOX전기내역"/>
      <sheetName val="3본사"/>
      <sheetName val="보호"/>
      <sheetName val="집계"/>
      <sheetName val="산업"/>
      <sheetName val="전기BOX내역서"/>
      <sheetName val="견적서"/>
      <sheetName val="Tbom-tot"/>
      <sheetName val="공사비총괄표"/>
      <sheetName val="인건비"/>
      <sheetName val="공사서류양식"/>
      <sheetName val="방송일위대가"/>
      <sheetName val="램머"/>
      <sheetName val="N賃率-職"/>
      <sheetName val="재료비내역서"/>
      <sheetName val="TB-내역서"/>
      <sheetName val="입찰안"/>
      <sheetName val="#3_일위대가목록"/>
      <sheetName val="전기내역서(총계)"/>
      <sheetName val="Macro(전기)"/>
      <sheetName val="CODE"/>
      <sheetName val="간선계산"/>
      <sheetName val="원가계산서"/>
      <sheetName val="Baby일위대가"/>
      <sheetName val="수전기기DATA"/>
      <sheetName val="품셈TABLE"/>
      <sheetName val="준검 내역서"/>
      <sheetName val="부대내역"/>
      <sheetName val="건축공사"/>
      <sheetName val="하조서"/>
      <sheetName val="당초"/>
      <sheetName val="시공(팔라우)"/>
      <sheetName val="전선 및 전선관"/>
      <sheetName val="Y-WORK"/>
      <sheetName val="내역서(전기)"/>
      <sheetName val="소야공정계획표"/>
      <sheetName val="예산M11A"/>
      <sheetName val="단가산출"/>
      <sheetName val="공사비대비표B(토공)"/>
      <sheetName val="년도별시공"/>
      <sheetName val="현장"/>
      <sheetName val="토공총괄집계"/>
      <sheetName val="수량산출서 갑지"/>
      <sheetName val="내역(설계)"/>
      <sheetName val="차수공개요"/>
      <sheetName val="적용토목"/>
      <sheetName val="데리네이타현황"/>
      <sheetName val="기둥(원형)"/>
      <sheetName val="3.내역서"/>
      <sheetName val="참조"/>
      <sheetName val="2.단면가정"/>
      <sheetName val="총(철거)"/>
      <sheetName val="INPUT(덕도방향-시점)"/>
      <sheetName val="5.정산서"/>
      <sheetName val="1공구 건정토건 토공"/>
      <sheetName val="기계경비(시간당)"/>
      <sheetName val="장비당단가 (1)"/>
      <sheetName val="비용"/>
      <sheetName val="부안일위"/>
      <sheetName val="DATE"/>
      <sheetName val="Sheet1 (2)"/>
      <sheetName val="사다리"/>
      <sheetName val="버스운행안내"/>
      <sheetName val="예방접종계획"/>
      <sheetName val="근태계획서"/>
      <sheetName val="8.PILE  (돌출)"/>
      <sheetName val="대림정보통신"/>
      <sheetName val="2.1중기사용목차"/>
      <sheetName val="귀래 설계 공내역서"/>
      <sheetName val="총공사내역서"/>
      <sheetName val="기초분물량표"/>
      <sheetName val="도로단위당"/>
      <sheetName val="예산서 "/>
      <sheetName val="적용기준"/>
      <sheetName val="2.호선별예상실적"/>
      <sheetName val="4.고용보험"/>
      <sheetName val="Macro(차단기)"/>
      <sheetName val="제수"/>
      <sheetName val="공기"/>
      <sheetName val="순성토"/>
      <sheetName val="소방 "/>
      <sheetName val="실행"/>
      <sheetName val="점수계산1-2"/>
      <sheetName val="b_balju"/>
      <sheetName val="세부내역"/>
      <sheetName val="문학간접"/>
      <sheetName val="조명시설"/>
      <sheetName val="건축개요"/>
      <sheetName val="종배수관설치현황"/>
      <sheetName val="투찰추정"/>
      <sheetName val="6차2회변경내역서"/>
      <sheetName val="내역_ver1.0"/>
      <sheetName val="단면가정"/>
      <sheetName val="상시"/>
      <sheetName val="1.설계조건"/>
      <sheetName val="직공비"/>
      <sheetName val="견적의뢰"/>
      <sheetName val="교대(토공)"/>
      <sheetName val="기타공"/>
      <sheetName val="내역총괄"/>
      <sheetName val="내역총괄2"/>
      <sheetName val="내역총괄3"/>
      <sheetName val="102역사"/>
      <sheetName val="FORM-0"/>
      <sheetName val="코드표"/>
      <sheetName val="여과지동"/>
      <sheetName val="기초자료"/>
      <sheetName val="LABTOTAL"/>
      <sheetName val="발주설계서(당초)"/>
      <sheetName val="전기"/>
      <sheetName val="건축내역"/>
      <sheetName val="11.자재단가"/>
      <sheetName val="층"/>
      <sheetName val="변경총괄지(1)"/>
      <sheetName val="계수시트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기초자료입력"/>
      <sheetName val="반응조"/>
      <sheetName val="수량산출"/>
      <sheetName val="단가조사-2"/>
      <sheetName val="본사업"/>
      <sheetName val="KMT물량"/>
      <sheetName val="허용전류-IEC"/>
      <sheetName val="1단계"/>
      <sheetName val="항공측량노임단가"/>
      <sheetName val="예산서"/>
      <sheetName val="기타 정보통신공사"/>
      <sheetName val="산출서집계HS"/>
      <sheetName val="대치판정"/>
      <sheetName val="1-1"/>
      <sheetName val="광산내역"/>
      <sheetName val="전기일위목록"/>
      <sheetName val="실행내역(현대)"/>
      <sheetName val="횡배수관토공수량"/>
      <sheetName val="工완성공사율"/>
      <sheetName val="접지수량"/>
      <sheetName val="BID"/>
      <sheetName val="표지"/>
      <sheetName val="신우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4차원가계산서"/>
      <sheetName val="Sheet4"/>
      <sheetName val="자료"/>
      <sheetName val="입사일"/>
      <sheetName val="가정"/>
      <sheetName val="단면 (2)"/>
      <sheetName val="1공구원가계산서"/>
      <sheetName val="1공구산출내역서"/>
      <sheetName val="도"/>
      <sheetName val="1월"/>
      <sheetName val="교각별철근수량집계표"/>
      <sheetName val="판"/>
      <sheetName val="2공구산출내역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3.자재비(총괄)"/>
      <sheetName val="현장관리비"/>
      <sheetName val="진주방향"/>
      <sheetName val="마산방향"/>
      <sheetName val="마산방향철근집계"/>
      <sheetName val="Sheet22"/>
      <sheetName val="공사개요"/>
      <sheetName val="Inputs"/>
      <sheetName val="Cost Inputs"/>
      <sheetName val="맨홀수량산출"/>
      <sheetName val="품목"/>
      <sheetName val="효성CB 1P기초"/>
      <sheetName val="평균물량산출서"/>
      <sheetName val="부하자료"/>
      <sheetName val="3CHBDC"/>
      <sheetName val="총수량집계표"/>
      <sheetName val="현장경비"/>
      <sheetName val="내역서중"/>
      <sheetName val="교량전기"/>
      <sheetName val="견적"/>
      <sheetName val="동해묵호1내역"/>
      <sheetName val="토적"/>
      <sheetName val="일위대가(목록)"/>
      <sheetName val="재료비"/>
      <sheetName val="부대대비"/>
      <sheetName val="냉연집계"/>
      <sheetName val="단가비교표"/>
      <sheetName val="배선DATA"/>
      <sheetName val="기본가정"/>
      <sheetName val="설직재-1"/>
      <sheetName val="총괄내역서"/>
      <sheetName val="감리을"/>
      <sheetName val="부표총괄"/>
      <sheetName val="품셈1-26"/>
      <sheetName val="Factor"/>
      <sheetName val="계약용량(서포)"/>
      <sheetName val="EACT10"/>
      <sheetName val="전장품(관리용)"/>
      <sheetName val="RE9604"/>
      <sheetName val="범용개발순소요비용"/>
      <sheetName val="기본DATA"/>
      <sheetName val="교통대책내역"/>
      <sheetName val="수량분배표"/>
      <sheetName val="노무비"/>
      <sheetName val="공기압축기실"/>
      <sheetName val="COST "/>
      <sheetName val="철근량 검토"/>
      <sheetName val="고시단가"/>
      <sheetName val="가설공사내역"/>
      <sheetName val="CIVIL"/>
      <sheetName val="costing_CV"/>
      <sheetName val="costing_ESDV"/>
      <sheetName val="costing_MOV"/>
      <sheetName val="costing_Press"/>
      <sheetName val="원형1호맨홀토공수량"/>
      <sheetName val="내역을"/>
      <sheetName val="토목"/>
      <sheetName val="MIJIBI"/>
      <sheetName val="파일의이용"/>
      <sheetName val="MAIN_TABLE"/>
      <sheetName val="입적표"/>
      <sheetName val="원가총괄"/>
      <sheetName val="2000.05"/>
      <sheetName val="Condensing효율"/>
      <sheetName val="일위대가(가설)"/>
      <sheetName val="기계경비"/>
      <sheetName val="표  지"/>
      <sheetName val="일위대가목록"/>
      <sheetName val="정부노임단가"/>
      <sheetName val="단가표"/>
      <sheetName val="6.콘덴서"/>
      <sheetName val="기초단가"/>
      <sheetName val="말뚝지지력산정"/>
      <sheetName val="자재단가비교표"/>
      <sheetName val="7도장"/>
      <sheetName val="아산경희980422"/>
      <sheetName val="검수고1-1층"/>
      <sheetName val="인공산출"/>
      <sheetName val="Summary Sheets"/>
      <sheetName val="재료집계"/>
      <sheetName val="토공사"/>
      <sheetName val="총투입계"/>
      <sheetName val="일위목록"/>
      <sheetName val="0"/>
      <sheetName val="증감대비"/>
      <sheetName val="산근"/>
      <sheetName val="9GNG운반"/>
      <sheetName val="도급FORM"/>
      <sheetName val="원가"/>
      <sheetName val="PIPING"/>
      <sheetName val="BQ(실행)"/>
      <sheetName val="일위대가 "/>
      <sheetName val="물가자료"/>
      <sheetName val="일위대가-1"/>
      <sheetName val="XL4Poppy"/>
      <sheetName val="부산4"/>
      <sheetName val="공사착공계"/>
      <sheetName val="토 적 표"/>
      <sheetName val="정산내역서"/>
      <sheetName val="슬래브(유곡)"/>
      <sheetName val="VV보온LINK"/>
      <sheetName val="FIT보온LINK"/>
      <sheetName val="Data&amp;Result"/>
      <sheetName val="Customer Databas"/>
      <sheetName val="공원2"/>
      <sheetName val="95MAKER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오수공수량집계표"/>
      <sheetName val="청주(철골발주의뢰서)"/>
      <sheetName val="직접경비호표"/>
      <sheetName val="단가조사서"/>
      <sheetName val="전신환매도율"/>
      <sheetName val="기계내역"/>
      <sheetName val="s"/>
      <sheetName val="input"/>
      <sheetName val="타공종이기"/>
      <sheetName val="대전-교대(A1-A2)"/>
      <sheetName val="수량산출내역1115"/>
      <sheetName val="일위대가(건축)"/>
      <sheetName val="내역표지"/>
      <sheetName val="실행철강하도"/>
      <sheetName val="copy"/>
      <sheetName val="서식"/>
      <sheetName val="2.가정단면"/>
      <sheetName val="전력"/>
      <sheetName val="남양시작동자105노65기1.3화1.2"/>
      <sheetName val="원가계산"/>
      <sheetName val="BOM"/>
      <sheetName val="산출"/>
      <sheetName val="wall"/>
      <sheetName val="GEN"/>
      <sheetName val="시설물기초"/>
      <sheetName val="현장관리비참조"/>
      <sheetName val="경비"/>
      <sheetName val="제직재"/>
      <sheetName val="#2_일위대가목록"/>
      <sheetName val="관리노인정"/>
      <sheetName val="(원)기흥상갈"/>
      <sheetName val="성원계약"/>
      <sheetName val="기성내역서표지"/>
      <sheetName val="Db"/>
      <sheetName val="자압"/>
      <sheetName val="일대-1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공정코드"/>
      <sheetName val="DATA 입력란"/>
      <sheetName val="시화점실행"/>
      <sheetName val="건축공사 집계표"/>
      <sheetName val="골조"/>
      <sheetName val=" HIT-&gt;HMC 견적(3900)"/>
      <sheetName val="시행후면적"/>
      <sheetName val="조명일위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LF자재단가"/>
      <sheetName val="WORK-VOL"/>
      <sheetName val="95년12월말"/>
      <sheetName val="각종양식"/>
      <sheetName val="접수부"/>
      <sheetName val="맨홀수량"/>
      <sheetName val="대공종"/>
      <sheetName val="값"/>
      <sheetName val="sub"/>
      <sheetName val="9-1차이내역"/>
      <sheetName val="장비가동"/>
      <sheetName val="건축"/>
      <sheetName val="부속동"/>
      <sheetName val="단가일람"/>
      <sheetName val="5.동별횡주관경"/>
      <sheetName val="costing_Misc"/>
      <sheetName val="점검총괄"/>
      <sheetName val="가격조사서"/>
      <sheetName val="기둥(하중)"/>
      <sheetName val="가설공사"/>
      <sheetName val="부하계산서"/>
      <sheetName val="한일양산"/>
      <sheetName val="준공내역(을)"/>
      <sheetName val="산출근거(9)"/>
      <sheetName val="공종코드"/>
      <sheetName val="2.단가산출서(2)"/>
      <sheetName val="밸브설치"/>
      <sheetName val="물가시세"/>
      <sheetName val="콤보박스와 리스트박스의 연결"/>
      <sheetName val="기자재비"/>
      <sheetName val="토공(우물통,기타) "/>
      <sheetName val="1.취수장"/>
      <sheetName val="실행내역서"/>
      <sheetName val="용산1(해보)"/>
      <sheetName val="제잡비"/>
      <sheetName val="ABUT수량-A1"/>
      <sheetName val="노임단가 "/>
      <sheetName val="98수문일위"/>
      <sheetName val="주차구획선수량"/>
      <sheetName val="설계(안)"/>
      <sheetName val="단가대비표"/>
      <sheetName val="조도계산서 (도서)"/>
      <sheetName val="LOPCALC"/>
      <sheetName val="일위"/>
      <sheetName val="계화배수"/>
      <sheetName val="환율"/>
      <sheetName val="품셈"/>
      <sheetName val="제1호단위수량"/>
      <sheetName val="유기공정"/>
      <sheetName val="asd"/>
      <sheetName val="을"/>
      <sheetName val="영창26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SLAB"/>
      <sheetName val="내역서 "/>
      <sheetName val="CPM챠트"/>
      <sheetName val="플랜트 설치"/>
      <sheetName val="구성1"/>
      <sheetName val="구성2"/>
      <sheetName val="구성3"/>
      <sheetName val="구성4"/>
      <sheetName val="Sheet6"/>
      <sheetName val="세부내역서"/>
      <sheetName val="품셈기준"/>
      <sheetName val="철거산출근거"/>
      <sheetName val="수량"/>
      <sheetName val="중량산출"/>
      <sheetName val="빗물받이(910-510-410)"/>
      <sheetName val="(C)원내역"/>
      <sheetName val="변경을지(송산)"/>
      <sheetName val="Project Brief"/>
      <sheetName val="설비공사"/>
      <sheetName val="봉양~조차장간고하개명(신설)"/>
      <sheetName val="선로정수계산"/>
      <sheetName val="COPING"/>
      <sheetName val="삭제금지단가"/>
      <sheetName val="Sheet2"/>
      <sheetName val="21301동"/>
      <sheetName val="960318-1"/>
      <sheetName val="A 견적"/>
      <sheetName val="일위대가1"/>
      <sheetName val="제경비"/>
      <sheetName val="목차"/>
      <sheetName val="일위산출"/>
      <sheetName val="costing_FE"/>
      <sheetName val="예산조서"/>
      <sheetName val="조건표"/>
      <sheetName val="자판실행"/>
      <sheetName val="봉방동근생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토공사(흙막이)"/>
      <sheetName val="원효펌프교체020812"/>
      <sheetName val="내역변"/>
      <sheetName val="시중노임단가"/>
      <sheetName val="간접1"/>
      <sheetName val="GI-LIST"/>
      <sheetName val="분전반계산서(석관)"/>
      <sheetName val="계산표지"/>
      <sheetName val="산근(목록)"/>
      <sheetName val="이형관중량"/>
      <sheetName val="Imp-Data"/>
      <sheetName val="바닥판"/>
      <sheetName val="입력DATA"/>
      <sheetName val="입력변수"/>
      <sheetName val="낙찰표"/>
      <sheetName val="9811"/>
      <sheetName val="가로등"/>
      <sheetName val="NYS"/>
      <sheetName val="가점"/>
      <sheetName val="내역전기"/>
      <sheetName val="신길1동"/>
      <sheetName val="토공총괄표"/>
      <sheetName val=" 설계서 갑지"/>
      <sheetName val="기계경비목록"/>
      <sheetName val="예산내역서"/>
      <sheetName val="날개벽수량표"/>
      <sheetName val="내역서적용수량"/>
      <sheetName val="LIST"/>
      <sheetName val="4)유동표"/>
      <sheetName val="기둥"/>
      <sheetName val="저판(버림100)"/>
      <sheetName val="설계"/>
      <sheetName val="찍기"/>
      <sheetName val="관급단가"/>
      <sheetName val="T1"/>
      <sheetName val="철탑공사"/>
      <sheetName val="총공사비"/>
      <sheetName val="민감도"/>
      <sheetName val="단락전류-A"/>
      <sheetName val="__"/>
      <sheetName val="기준자료"/>
      <sheetName val="광혁기성"/>
      <sheetName val="기안"/>
      <sheetName val="항목등록"/>
      <sheetName val="설정"/>
      <sheetName val="-15.0"/>
      <sheetName val="내역서(시설)"/>
      <sheetName val="ms수량집계"/>
      <sheetName val="자재집계"/>
      <sheetName val="주요자재집계표"/>
      <sheetName val="노임단가 (2)"/>
      <sheetName val="기흥하도용"/>
      <sheetName val="측압공식"/>
      <sheetName val="70%"/>
      <sheetName val="BOX수량"/>
      <sheetName val="COVER"/>
      <sheetName val="기본단가표"/>
      <sheetName val="EJ"/>
      <sheetName val="index"/>
      <sheetName val="etc"/>
      <sheetName val="UNIT"/>
      <sheetName val="토목주소"/>
      <sheetName val="날개벽(시점좌측)"/>
      <sheetName val="방송관급내역"/>
      <sheetName val="원가계산서 (2)"/>
      <sheetName val="중기(목록)"/>
      <sheetName val="포장공자재집계표"/>
      <sheetName val="예산명세서"/>
      <sheetName val="참고"/>
      <sheetName val="가정조건"/>
      <sheetName val="1.지형현황측량"/>
      <sheetName val="단위수량"/>
      <sheetName val="당진1,2호기전선관설치및접지4차공사내역서-을지"/>
      <sheetName val="TEST1"/>
      <sheetName val="COA-17"/>
      <sheetName val="C-18"/>
      <sheetName val="투찰금액"/>
      <sheetName val="별첨1-2"/>
      <sheetName val="단가산출2"/>
      <sheetName val="고창터널(고창방향)"/>
      <sheetName val="주요제품생산"/>
      <sheetName val="6.관급자재조서"/>
      <sheetName val="MASTER"/>
      <sheetName val="Hours.CodeST"/>
      <sheetName val="ELEC"/>
      <sheetName val="xxxxxx"/>
      <sheetName val="경영혁신본부"/>
      <sheetName val="영신토건물가변동"/>
      <sheetName val="99총공사내역서"/>
      <sheetName val="공사원가"/>
      <sheetName val="적점"/>
      <sheetName val="배수장공사비명세서"/>
      <sheetName val="투찰내역"/>
      <sheetName val="비교1"/>
      <sheetName val="MATRLDATA"/>
      <sheetName val="공종구간"/>
      <sheetName val="대안"/>
      <sheetName val="원안"/>
      <sheetName val="교수설계"/>
      <sheetName val="관로토공"/>
      <sheetName val="횡배수관집현황(2공구)"/>
      <sheetName val="간접"/>
      <sheetName val="APT"/>
      <sheetName val="실행갑지"/>
      <sheetName val="General Data"/>
      <sheetName val="OPENASP포장04"/>
      <sheetName val="CABLE"/>
      <sheetName val="총괄"/>
      <sheetName val="상-교대(A1-A2)"/>
      <sheetName val="a1.시중노임및물가시세"/>
      <sheetName val="6호기"/>
      <sheetName val="Macro1"/>
      <sheetName val="산출근거1"/>
      <sheetName val="빌딩 안내"/>
      <sheetName val="오억미만"/>
      <sheetName val="골조시행"/>
      <sheetName val="J__TEAM_5_Office_Excel_9609F__2"/>
      <sheetName val="소비자가"/>
      <sheetName val="공량산출서"/>
      <sheetName val="간선DATA"/>
      <sheetName val="표준건축비"/>
      <sheetName val="일반공사"/>
      <sheetName val="단가비교"/>
      <sheetName val="하부철근수량"/>
      <sheetName val="CTEMCOST"/>
      <sheetName val="터파기및재료"/>
      <sheetName val="조건표 (2)"/>
      <sheetName val="설 계"/>
      <sheetName val="관급_File"/>
      <sheetName val="건설노임"/>
      <sheetName val="CAL."/>
      <sheetName val="ilch"/>
      <sheetName val="지하"/>
      <sheetName val="구간공종"/>
      <sheetName val="6PILE  (돌출)"/>
      <sheetName val="기타단가"/>
      <sheetName val="간접비"/>
      <sheetName val="배관-COLD"/>
      <sheetName val="04년매입현황(수정3) (2)"/>
      <sheetName val="전체내역 (2)"/>
      <sheetName val="암거단위"/>
      <sheetName val="철근량"/>
      <sheetName val="연습"/>
      <sheetName val="미납품 현황"/>
      <sheetName val="D-3109"/>
      <sheetName val="7.경제성결과"/>
      <sheetName val="단가조사-1"/>
      <sheetName val="FAX"/>
      <sheetName val="자금입금"/>
      <sheetName val="규격 단가표"/>
      <sheetName val="주beam"/>
      <sheetName val="정렬"/>
      <sheetName val="청곡지선입력"/>
      <sheetName val="청곡지거입력"/>
      <sheetName val="차집관로내역"/>
      <sheetName val="BSD (2)"/>
      <sheetName val="11.우각부 보강"/>
      <sheetName val="퍼스트"/>
      <sheetName val="교사기준면적(초등)"/>
      <sheetName val="현황"/>
      <sheetName val="각형맨홀"/>
      <sheetName val="처리목록"/>
      <sheetName val="년판01"/>
      <sheetName val="전차선로_물량표"/>
      <sheetName val="수량집계_(2)"/>
      <sheetName val="11_자재단가"/>
      <sheetName val="3_내역서"/>
      <sheetName val="일위대가(4층원격)"/>
      <sheetName val="설명"/>
      <sheetName val=""/>
      <sheetName val="세골재  T2 변경 현황"/>
      <sheetName val="성남여성복지내역"/>
      <sheetName val="1212"/>
      <sheetName val="수주추정"/>
      <sheetName val="LEGEND"/>
      <sheetName val="9.자재단가"/>
      <sheetName val="7.산출집계"/>
      <sheetName val="골재및자재집계표"/>
      <sheetName val="배수장공사비"/>
      <sheetName val="대창(함평)"/>
      <sheetName val="계림(함평)"/>
      <sheetName val="계림(장성)"/>
      <sheetName val="대창(장성)"/>
      <sheetName val="시점교대"/>
      <sheetName val="대창(함평)-창열"/>
      <sheetName val="특별땅고르기"/>
      <sheetName val="가설건물"/>
      <sheetName val="Base Info"/>
      <sheetName val="교각계산"/>
      <sheetName val="주관사업"/>
      <sheetName val="SIL98"/>
      <sheetName val="일위대가(1)"/>
      <sheetName val="ELECTRIC"/>
      <sheetName val="1.설계기준"/>
      <sheetName val="정산"/>
      <sheetName val="AS복구"/>
      <sheetName val="중기터파기"/>
      <sheetName val="변수값"/>
      <sheetName val="중기상차"/>
      <sheetName val="자재테이블"/>
      <sheetName val="내역서 제출"/>
      <sheetName val="CODE2"/>
      <sheetName val="2차분"/>
      <sheetName val="포장복구집계"/>
      <sheetName val="을부담운반비"/>
      <sheetName val="목록"/>
      <sheetName val="산출내역서"/>
      <sheetName val="구조물철거타공정이월"/>
      <sheetName val="기초공"/>
      <sheetName val="위치조서"/>
      <sheetName val="hvac(제어동)"/>
      <sheetName val="전기설계변경"/>
      <sheetName val="산출내역서집계표"/>
      <sheetName val="BEND LOSS"/>
      <sheetName val="JUCK"/>
      <sheetName val="안양동교 1안"/>
      <sheetName val="CLAUSE"/>
      <sheetName val="간접비내역-1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구조물공집계"/>
      <sheetName val="기본단가"/>
      <sheetName val="인건비단가"/>
      <sheetName val="Paint,Fire-Proof,Insul(48)"/>
      <sheetName val="48전력선로일위"/>
      <sheetName val="청학계"/>
      <sheetName val="상세도(80)"/>
      <sheetName val="내역서1"/>
      <sheetName val="총재료집계"/>
      <sheetName val="준공공사 계"/>
      <sheetName val="다이꾸"/>
      <sheetName val="EQUIP-H"/>
      <sheetName val="Rate"/>
      <sheetName val="각종장비전압강하계산"/>
      <sheetName val="연부97-1"/>
      <sheetName val="견적대비표"/>
      <sheetName val="첨부2.설계명세서"/>
      <sheetName val="DAN"/>
      <sheetName val="백호우계수"/>
      <sheetName val="날개벽"/>
      <sheetName val="관로공표지"/>
      <sheetName val="스포회원매출"/>
      <sheetName val="부하(성남)"/>
      <sheetName val="노임 단가"/>
      <sheetName val="화산경계"/>
      <sheetName val="횡배수관설치현황"/>
      <sheetName val="변경비교-을"/>
      <sheetName val="양산물금"/>
      <sheetName val="Cost_File"/>
      <sheetName val="CalcuSheet"/>
      <sheetName val="Tie-in"/>
      <sheetName val="산출근거자료"/>
      <sheetName val="단가표1"/>
      <sheetName val="AILC004"/>
      <sheetName val="자산LIST"/>
      <sheetName val="FAB별"/>
      <sheetName val="합계금액"/>
      <sheetName val="배수공"/>
      <sheetName val="Manual Valve List"/>
      <sheetName val="산출금액내역"/>
      <sheetName val="97년 추정"/>
      <sheetName val="VXXXXXXX"/>
      <sheetName val="수량총괄"/>
      <sheetName val="SILICATE"/>
      <sheetName val="estm_mech"/>
      <sheetName val="유림콘도"/>
      <sheetName val="시운전연료"/>
      <sheetName val="전철"/>
      <sheetName val="수량집계표(연장,높이)"/>
      <sheetName val="BOX"/>
      <sheetName val="내  역  서"/>
      <sheetName val="7.3.1 전력간선 굵기"/>
      <sheetName val="DATA (2)"/>
      <sheetName val="허용전류-IEC DATA"/>
      <sheetName val="고장전류계산서"/>
      <sheetName val="집기손료"/>
      <sheetName val="2.대외공문"/>
      <sheetName val="1)설계내역서(토목)"/>
      <sheetName val="별첨#2_임금"/>
      <sheetName val="중기비"/>
      <sheetName val="수목데이타 "/>
      <sheetName val="접속도로1"/>
      <sheetName val="장지리내역"/>
      <sheetName val="Macro(ST)"/>
      <sheetName val="Macro(AT)"/>
      <sheetName val="돌담교 상부수량"/>
      <sheetName val="CAB_OD"/>
      <sheetName val="단위단가"/>
      <sheetName val="차압계산"/>
      <sheetName val="인사자료총집계"/>
      <sheetName val="MGMT_SYS_&amp;_DCN"/>
      <sheetName val="AS접수관리"/>
      <sheetName val="동력"/>
      <sheetName val="SJB-101"/>
      <sheetName val="뚝토공"/>
      <sheetName val="날개벽(좌,우=60도-4개)"/>
      <sheetName val="종단계산"/>
      <sheetName val="후강전선관"/>
      <sheetName val="실행비교"/>
      <sheetName val="관리비"/>
      <sheetName val="4.전기"/>
      <sheetName val="출력X"/>
      <sheetName val="J01"/>
      <sheetName val="준공정산"/>
      <sheetName val="BQ"/>
      <sheetName val="시설물일위"/>
      <sheetName val="추정BS"/>
      <sheetName val="JUCKEYK"/>
      <sheetName val="Dae_Jiju"/>
      <sheetName val="Sikje_ingun"/>
      <sheetName val="TREE_D"/>
      <sheetName val="MTR재(한기)"/>
      <sheetName val="관기성공.내"/>
      <sheetName val="(입력)동배치"/>
      <sheetName val="견적990322"/>
      <sheetName val="바.한일양산"/>
      <sheetName val="교육종류"/>
      <sheetName val="Resource2"/>
      <sheetName val="설계명세서(선로)"/>
      <sheetName val="맨홀토공수량"/>
      <sheetName val="PIPE"/>
      <sheetName val="기계공사비집계(원안)"/>
      <sheetName val="gr_val"/>
      <sheetName val="gr_sum"/>
      <sheetName val="내역서(토목)"/>
      <sheetName val="신표지1"/>
      <sheetName val="연결원본-절대지우지말것"/>
      <sheetName val="노임단가 및 기계경비"/>
      <sheetName val="사통공사비"/>
      <sheetName val="자재집계표"/>
      <sheetName val="갑지1"/>
      <sheetName val="요약"/>
      <sheetName val="보온자재단가표"/>
      <sheetName val="수량산출서 (2)"/>
      <sheetName val="Grafenpa"/>
      <sheetName val="저"/>
      <sheetName val="일용노임단가"/>
      <sheetName val="단위량당중기"/>
      <sheetName val=" 일일업무보고 01월 23일.xlsx"/>
      <sheetName val=" 일일업무보고 01월 18일.xlsx"/>
      <sheetName val="냉천부속동"/>
      <sheetName val="점별(추정)"/>
      <sheetName val="Assumptions"/>
      <sheetName val="공종별내역서"/>
      <sheetName val="일위CODE"/>
      <sheetName val="준공조서갑지"/>
      <sheetName val="환율change"/>
      <sheetName val="포장직선구간"/>
      <sheetName val="010101"/>
      <sheetName val="PriceList"/>
      <sheetName val="계약용량·_x0000_Ԁ_x0000_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노임단가(일반)"/>
      <sheetName val="2.하중산정"/>
      <sheetName val="배수관공"/>
      <sheetName val="측구공"/>
      <sheetName val="설계명세"/>
      <sheetName val="단가및재료비"/>
      <sheetName val="15설계GIS"/>
      <sheetName val="96노임기준"/>
      <sheetName val="차수"/>
      <sheetName val="Sheet15"/>
      <sheetName val="부하LOAD"/>
      <sheetName val="Macro4"/>
      <sheetName val="Macro2"/>
      <sheetName val="종배수관"/>
      <sheetName val="간접비계산"/>
      <sheetName val="배수통관(좌)"/>
      <sheetName val="중기사용료산출근거"/>
      <sheetName val="내역_ver1_0"/>
      <sheetName val="장비당단가_(1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3BL공동구_수량"/>
      <sheetName val="가공2원도"/>
      <sheetName val="산5-7"/>
      <sheetName val="LOST"/>
      <sheetName val="수량3"/>
      <sheetName val="물집"/>
      <sheetName val="전류"/>
      <sheetName val="심사내역서(성남시 2014년도 아동안전 CCTV 구축공사"/>
      <sheetName val="Breakdown"/>
      <sheetName val="UnitRate"/>
      <sheetName val="단열-자재"/>
      <sheetName val="1_수인터널1"/>
      <sheetName val="2000년_공정표1"/>
      <sheetName val="수량집계_(2)1"/>
      <sheetName val="토공_total1"/>
      <sheetName val="1공구_건정토건_토공1"/>
      <sheetName val="2_단면가정1"/>
      <sheetName val="소방_1"/>
      <sheetName val="5_정산서1"/>
      <sheetName val="3_내역서1"/>
      <sheetName val="2000_05"/>
      <sheetName val="전차선로_물량표1"/>
      <sheetName val="준검_내역서"/>
      <sheetName val="220_(2)"/>
      <sheetName val="전선_및_전선관"/>
      <sheetName val="8_PILE__(돌출)"/>
      <sheetName val="귀래_설계_공내역서"/>
      <sheetName val="예산서_"/>
      <sheetName val="2_호선별예상실적"/>
      <sheetName val="국도접속_차도부수량"/>
      <sheetName val="Sheet1_(2)"/>
      <sheetName val="수량산출서_갑지"/>
      <sheetName val="단면_(2)"/>
      <sheetName val="일위대가_"/>
      <sheetName val="4_고용보험"/>
      <sheetName val="표__지"/>
      <sheetName val="7__Cable(설명)-IEC"/>
      <sheetName val="11_자재단가1"/>
      <sheetName val="단가_및_재료비"/>
      <sheetName val="토_적_표"/>
      <sheetName val="인건비_"/>
      <sheetName val="_HIT-&gt;HMC_견적(3900)"/>
      <sheetName val="건축공사_집계표"/>
      <sheetName val="1_설계조건"/>
      <sheetName val="DATA_입력란"/>
      <sheetName val="Customer_Databas"/>
      <sheetName val="노임단가_(2)"/>
      <sheetName val="Summary_Sheets"/>
      <sheetName val="6_콘덴서"/>
      <sheetName val="기타_정보통신공사"/>
      <sheetName val="토공(우물통,기타)_"/>
      <sheetName val="1_취수장"/>
      <sheetName val="효성CB_1P기초"/>
      <sheetName val="원가_계산서"/>
      <sheetName val="화재_탐지_설비"/>
      <sheetName val="Cost_Inputs"/>
      <sheetName val="도담구내_개소별_명세"/>
      <sheetName val="AIR_SHOWER(3인용)"/>
      <sheetName val="COST_"/>
      <sheetName val="3_자재비(총괄)"/>
      <sheetName val="2_가정단면"/>
      <sheetName val="2_단가산출서(2)"/>
      <sheetName val="전체내역_(2)"/>
      <sheetName val="_총괄표"/>
      <sheetName val="남양시작동자105노65기1_3화1_2"/>
      <sheetName val="노임단가_"/>
      <sheetName val="철근량_검토"/>
      <sheetName val="측량노임_재료_기재"/>
      <sheetName val="기본_상수"/>
      <sheetName val="내역서_"/>
      <sheetName val="플랜트_설치"/>
      <sheetName val="7_경제성결과"/>
      <sheetName val="형강류_단가_CODE"/>
      <sheetName val="a1_시중노임및물가시세"/>
      <sheetName val="조건표_(2)"/>
      <sheetName val="콤보박스와_리스트박스의_연결"/>
      <sheetName val="Hours_CodeST"/>
      <sheetName val="미납품_현황"/>
      <sheetName val="내역서_제출"/>
      <sheetName val="1_설계기준"/>
      <sheetName val="11_우각부_보강"/>
      <sheetName val="6PILE__(돌출)"/>
      <sheetName val="세골재__T2_변경_현황"/>
      <sheetName val="TYPE-A"/>
      <sheetName val="설계변경원가계산총괄표"/>
      <sheetName val="2.펌프장(사급자재)"/>
      <sheetName val="DC"/>
      <sheetName val="직원자료입력"/>
      <sheetName val="율촌법률사무소2내역"/>
      <sheetName val="단가 "/>
      <sheetName val="TG9504"/>
      <sheetName val="Basic"/>
      <sheetName val="기기리스트"/>
      <sheetName val="재료값"/>
      <sheetName val="MAT"/>
      <sheetName val="일(4)"/>
      <sheetName val="4.장비손료"/>
      <sheetName val="인력투입산출"/>
      <sheetName val="2000.11월설계내역"/>
      <sheetName val="PBS"/>
      <sheetName val="내역(원안-대안)"/>
      <sheetName val="1을"/>
      <sheetName val="당초내역서"/>
      <sheetName val="홈통받이수량"/>
      <sheetName val="조작대(1연)"/>
      <sheetName val="산출공종별집계표(통신)"/>
      <sheetName val="2.유지보수비"/>
      <sheetName val="상 부"/>
      <sheetName val="앉음벽 (2)"/>
      <sheetName val="p.m 별"/>
      <sheetName val="VCV-BE-TONG"/>
      <sheetName val="tggwan(mac)"/>
      <sheetName val="Macro(전동기)"/>
      <sheetName val="대구실행"/>
      <sheetName val="차액보증"/>
      <sheetName val="UR2-Calculation"/>
      <sheetName val="Sheet13"/>
      <sheetName val="부하"/>
      <sheetName val="별첨1-임금"/>
      <sheetName val="조건입력"/>
      <sheetName val="조건입력(2)"/>
      <sheetName val="장비선정"/>
      <sheetName val="사통"/>
      <sheetName val="평가데이터"/>
      <sheetName val="인건비(환율)"/>
      <sheetName val="도급예산내역서봉투"/>
      <sheetName val="공사원가계산서"/>
      <sheetName val="설계산출표지"/>
      <sheetName val="도급예산내역서총괄표"/>
      <sheetName val="운반비산출"/>
      <sheetName val="IMPEADENCE MAP 취수장"/>
      <sheetName val="참조자료"/>
      <sheetName val="외주"/>
      <sheetName val="50"/>
      <sheetName val="공사비"/>
      <sheetName val="토목수량산출"/>
      <sheetName val="입출재고현황 (2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 refreshError="1"/>
      <sheetData sheetId="1148" refreshError="1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N勞作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I一般比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상수도토공집계표"/>
      <sheetName val="수량산출"/>
      <sheetName val="225-5"/>
      <sheetName val="J直材4"/>
      <sheetName val="직공비"/>
      <sheetName val="2F 회의실견적(5_14 일대)"/>
      <sheetName val="일위대가"/>
      <sheetName val="일위총괄표"/>
      <sheetName val="#2_일위대가목록"/>
      <sheetName val="Galaxy 소비자가격표"/>
      <sheetName val="20관리비율"/>
      <sheetName val="목차"/>
      <sheetName val="직재"/>
      <sheetName val="DATA"/>
      <sheetName val="설계조건"/>
      <sheetName val="안정계산"/>
      <sheetName val="단면검토"/>
      <sheetName val="토공"/>
      <sheetName val=" HIT-&gt;HMC 견적(3900)"/>
      <sheetName val="기계내역"/>
      <sheetName val="퍼스트"/>
      <sheetName val="9GNG운반"/>
      <sheetName val="인건-측정"/>
      <sheetName val="단가"/>
      <sheetName val="제-노임"/>
      <sheetName val="설직재-1"/>
      <sheetName val="제직재"/>
      <sheetName val="직노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부대내역"/>
      <sheetName val="일위목록"/>
      <sheetName val="단가산출"/>
      <sheetName val="대치판정"/>
      <sheetName val="일위단가"/>
      <sheetName val="일위집계(기존)"/>
      <sheetName val="일위산출"/>
      <sheetName val="제경비"/>
      <sheetName val="TABLE"/>
      <sheetName val="sheet1"/>
      <sheetName val="GRDBS"/>
      <sheetName val="FANDBS"/>
      <sheetName val="GRDATA"/>
      <sheetName val="SHAFTDBSE"/>
      <sheetName val="공사원가계산서"/>
      <sheetName val="원가"/>
      <sheetName val="집계표"/>
      <sheetName val="맨홀수량집계"/>
      <sheetName val="PROJECT BRIEF(EX.NEW)"/>
      <sheetName val="내역"/>
      <sheetName val="견적대비 견적서"/>
      <sheetName val="계화배수"/>
      <sheetName val="공통가설"/>
      <sheetName val="철근집계"/>
      <sheetName val="총괄"/>
      <sheetName val="자재단가"/>
      <sheetName val="Y-WORK"/>
      <sheetName val="여과지동"/>
      <sheetName val="기초자료"/>
      <sheetName val="요율"/>
      <sheetName val="노임단가"/>
      <sheetName val="SP-B1"/>
      <sheetName val="자재단가비교표"/>
      <sheetName val="#REF"/>
      <sheetName val="XL4Poppy"/>
      <sheetName val="정부노임단가"/>
      <sheetName val="단가조사표"/>
      <sheetName val="BID"/>
      <sheetName val="단가대비표"/>
      <sheetName val="설비"/>
      <sheetName val="LEGEND"/>
      <sheetName val="연부97-1"/>
      <sheetName val="갑지1"/>
      <sheetName val="I一般比"/>
      <sheetName val="N賃率-職"/>
      <sheetName val="일위대가-전기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3BL공동구 수량"/>
      <sheetName val="약품공급2"/>
      <sheetName val="내역표지"/>
      <sheetName val="기별용지"/>
      <sheetName val="견"/>
      <sheetName val="실행내역"/>
      <sheetName val=" 견적서"/>
      <sheetName val="COPING"/>
      <sheetName val="을지"/>
      <sheetName val="T13(P68~72,78)"/>
      <sheetName val="노임"/>
      <sheetName val="점검총괄"/>
      <sheetName val="기본일위"/>
      <sheetName val="갑지(추정)"/>
      <sheetName val="CTEMCOST"/>
      <sheetName val="수량산출서"/>
      <sheetName val="물량산출근거"/>
      <sheetName val="차액보증"/>
      <sheetName val="일위"/>
      <sheetName val="방송일위대가"/>
      <sheetName val="Baby일위대가"/>
      <sheetName val="데이타"/>
      <sheetName val="기존단가 (2)"/>
      <sheetName val="백암비스타내역"/>
      <sheetName val="전압강하계산"/>
      <sheetName val="일위산출근거"/>
      <sheetName val="신우"/>
      <sheetName val="CAPVC"/>
      <sheetName val="교각1"/>
      <sheetName val="방송노임"/>
      <sheetName val="견적990322"/>
      <sheetName val="단위수량"/>
      <sheetName val="맨홀수량산출"/>
      <sheetName val="바.한일양산"/>
      <sheetName val="Carepack"/>
      <sheetName val="OPT"/>
      <sheetName val="SV"/>
      <sheetName val="AS복구"/>
      <sheetName val="중기터파기"/>
      <sheetName val="변수값"/>
      <sheetName val="중기상차"/>
      <sheetName val="전기일위대가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일위_파일"/>
      <sheetName val="교량전기"/>
      <sheetName val="견적"/>
      <sheetName val="ABUT수량-A1"/>
      <sheetName val="간접재료비산출표-27-30"/>
      <sheetName val="단가조사"/>
      <sheetName val="단중표"/>
      <sheetName val="작업시작"/>
      <sheetName val="6호기"/>
      <sheetName val="공통(20-91)"/>
      <sheetName val="일위목차"/>
      <sheetName val="표지"/>
      <sheetName val="조도"/>
      <sheetName val="DATA1"/>
      <sheetName val="예산내역서"/>
      <sheetName val="원가계산서"/>
      <sheetName val="도로단위당"/>
      <sheetName val="단가표"/>
      <sheetName val="물가시세"/>
      <sheetName val="LD"/>
      <sheetName val="산출"/>
      <sheetName val="hvac(제어동)"/>
      <sheetName val="단가표 (2)"/>
      <sheetName val="환율"/>
      <sheetName val="실행철강하도"/>
      <sheetName val="관급"/>
      <sheetName val="ITEM"/>
      <sheetName val="부하(성남)"/>
      <sheetName val="부하계산서"/>
      <sheetName val="일위1"/>
      <sheetName val="일위대가집계표"/>
      <sheetName val="순공사비"/>
      <sheetName val="을"/>
      <sheetName val="산수배수"/>
      <sheetName val="3BL공동구_수량"/>
      <sheetName val="2F_회의실견적_5_14_일대_"/>
      <sheetName val="3_공통공사대비"/>
      <sheetName val="_견적서"/>
      <sheetName val="기존단가_(2)"/>
      <sheetName val="2"/>
      <sheetName val="일위대가집계"/>
      <sheetName val="인건비"/>
      <sheetName val="감액총괄표"/>
      <sheetName val="C1ㅇ"/>
      <sheetName val="일위대가목록"/>
      <sheetName val="관람석제출"/>
      <sheetName val="노무비"/>
      <sheetName val="일반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대비 견적서"/>
      <sheetName val="Y-WORK"/>
      <sheetName val="내역서"/>
      <sheetName val="danga"/>
      <sheetName val="ilch"/>
      <sheetName val="을"/>
      <sheetName val="단가산출2"/>
      <sheetName val="진해복지관가라견적"/>
      <sheetName val="DATA"/>
      <sheetName val="내역서 "/>
      <sheetName val="내역"/>
      <sheetName val="WORK"/>
      <sheetName val="전류"/>
      <sheetName val="단면가정"/>
      <sheetName val="기본"/>
      <sheetName val="guard(mac)"/>
      <sheetName val="단가산출1"/>
      <sheetName val="SILICATE"/>
      <sheetName val="일위대가"/>
      <sheetName val="단가비교표"/>
      <sheetName val="포장절단"/>
      <sheetName val="Parts"/>
      <sheetName val="Menu A"/>
      <sheetName val="방송일위대가"/>
      <sheetName val="MATRLDATA"/>
      <sheetName val="YES-T"/>
      <sheetName val="전장품(관리용)"/>
      <sheetName val="바.한일양산"/>
      <sheetName val="단락전류-A"/>
      <sheetName val="대치판정"/>
      <sheetName val="간선계산"/>
      <sheetName val="과천MAIN"/>
      <sheetName val="기둥(원형)"/>
      <sheetName val="건축내역"/>
      <sheetName val="백암비스타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산출"/>
      <sheetName val="노임단가"/>
      <sheetName val="ITB COST"/>
      <sheetName val="CODE"/>
      <sheetName val="총괄"/>
      <sheetName val="전차선로 물량표"/>
      <sheetName val="하조서"/>
      <sheetName val="손익분석"/>
      <sheetName val="원가"/>
      <sheetName val="직노"/>
      <sheetName val="실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우편집중내역서"/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Y-WORK"/>
      <sheetName val="WORK"/>
      <sheetName val="을"/>
      <sheetName val="견적대비 견적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danga"/>
      <sheetName val="ilch"/>
      <sheetName val="내역서 "/>
      <sheetName val="AP1"/>
      <sheetName val="9811"/>
      <sheetName val="손익분석"/>
      <sheetName val="내역"/>
      <sheetName val="실행내역"/>
      <sheetName val="공통가설"/>
      <sheetName val="표준건축비"/>
      <sheetName val="금액"/>
      <sheetName val="설비내역서"/>
      <sheetName val="건축내역서"/>
      <sheetName val="전기내역서"/>
      <sheetName val="기초일위"/>
      <sheetName val="시설일위"/>
      <sheetName val="조명일위"/>
      <sheetName val="단가표"/>
      <sheetName val="조경"/>
      <sheetName val="직노"/>
      <sheetName val="직공비"/>
      <sheetName val="2000년1차"/>
      <sheetName val="주경기-오배수"/>
      <sheetName val="성남여성복지내역"/>
      <sheetName val="개요"/>
      <sheetName val="총괄"/>
      <sheetName val="소비자가"/>
      <sheetName val="목록"/>
      <sheetName val="산출내역서집계표"/>
      <sheetName val="o현장경비"/>
      <sheetName val="c_balju"/>
      <sheetName val="1-1"/>
      <sheetName val="DATA"/>
      <sheetName val="단면가정"/>
      <sheetName val="CODE"/>
      <sheetName val="기둥(원형)"/>
      <sheetName val="관급"/>
      <sheetName val="Sheet3"/>
      <sheetName val="9509"/>
      <sheetName val="남양시작동자105노65기1.3화1.2"/>
      <sheetName val="코드"/>
      <sheetName val="ITEM"/>
      <sheetName val="경산"/>
      <sheetName val="노무비"/>
      <sheetName val="재료집계"/>
      <sheetName val="VXXXXXXX"/>
      <sheetName val="부대tu"/>
      <sheetName val="I一般比"/>
      <sheetName val="FB25JN"/>
    </sheetNames>
    <sheetDataSet>
      <sheetData sheetId="0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H3 동양시스템"/>
      <sheetName val="견적대비 견적서"/>
    </sheetNames>
    <sheetDataSet>
      <sheetData sheetId="0">
        <row r="34">
          <cell r="J34">
            <v>48</v>
          </cell>
        </row>
        <row r="35">
          <cell r="J35">
            <v>65</v>
          </cell>
        </row>
      </sheetData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전기일위대가"/>
      <sheetName val="내역서"/>
      <sheetName val="Y-WORK"/>
      <sheetName val="1.우편집중내역서"/>
      <sheetName val="견적대비 견적서"/>
      <sheetName val="DATA"/>
      <sheetName val="일위목록"/>
      <sheetName val="요율"/>
      <sheetName val="제-노임"/>
      <sheetName val="설직재-1"/>
      <sheetName val="제직재"/>
      <sheetName val="일위대가"/>
      <sheetName val="NEYOK"/>
      <sheetName val="상수도토공집계표"/>
      <sheetName val="철근집계"/>
      <sheetName val="N賃率-職"/>
      <sheetName val="I一般比"/>
      <sheetName val="일위"/>
      <sheetName val="PRO98"/>
      <sheetName val="인건-측정"/>
      <sheetName val="LH3 동양시스템"/>
      <sheetName val="FRP내역서"/>
      <sheetName val="조명시설"/>
      <sheetName val="적용기준"/>
      <sheetName val="신우"/>
      <sheetName val="2.대외공문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단"/>
      <sheetName val="예산내역서"/>
      <sheetName val="수량산출"/>
      <sheetName val="2F 회의실견적(5_14 일대)"/>
      <sheetName val=" HIT-&gt;HMC 견적(3900)"/>
      <sheetName val="토적표"/>
      <sheetName val="약품공급2"/>
      <sheetName val="견적"/>
      <sheetName val="직노"/>
      <sheetName val="금액내역서"/>
      <sheetName val="공사현황"/>
      <sheetName val="직재"/>
      <sheetName val="내역서1"/>
      <sheetName val="일위_파일"/>
      <sheetName val="소비자가"/>
      <sheetName val="갑지(추정)"/>
      <sheetName val="unit 4"/>
      <sheetName val="구조물철거타공정이월"/>
      <sheetName val="제경비"/>
      <sheetName val="단가산출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일위대가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을"/>
      <sheetName val="FILE1"/>
      <sheetName val="입찰안"/>
      <sheetName val="부하계산서"/>
      <sheetName val="을지"/>
      <sheetName val="조도계산서 (도서)"/>
      <sheetName val="단가산출"/>
      <sheetName val="견적조건"/>
      <sheetName val="견적조건(을지)"/>
      <sheetName val="직노"/>
      <sheetName val="실행내역"/>
      <sheetName val="200"/>
      <sheetName val="DATA"/>
      <sheetName val="6PILE  (돌출)"/>
      <sheetName val="XL4Poppy"/>
      <sheetName val="N賃率-職"/>
      <sheetName val="간선계산"/>
      <sheetName val="표지 (2)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1.수변전설비공사"/>
      <sheetName val="Baby일위대가"/>
      <sheetName val="1.설계조건"/>
      <sheetName val="노무비"/>
      <sheetName val="전선 및 전선관"/>
      <sheetName val="MOTOR"/>
      <sheetName val="공종별내역서"/>
      <sheetName val="98지급계획"/>
      <sheetName val="대구실행"/>
      <sheetName val="인건비"/>
      <sheetName val="가로등부표"/>
      <sheetName val="내역"/>
      <sheetName val="재료"/>
      <sheetName val="제경비율"/>
      <sheetName val="내역(설계)"/>
      <sheetName val="Macro1"/>
      <sheetName val="LOPCALC"/>
      <sheetName val="설계예산서"/>
      <sheetName val="식생블럭단위수량"/>
      <sheetName val="말뚝지지력산정"/>
      <sheetName val="일위대가목차"/>
      <sheetName val="노무비단가"/>
      <sheetName val="3-1.CB"/>
      <sheetName val="MAIN_TABLE"/>
      <sheetName val="아산추가1220"/>
      <sheetName val="당초"/>
      <sheetName val="1.수인터널"/>
      <sheetName val="본공사"/>
      <sheetName val="DANGA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실행내역서"/>
      <sheetName val="일위대가(가설)"/>
      <sheetName val="자재단가"/>
      <sheetName val="입찰보고"/>
      <sheetName val="BQ"/>
      <sheetName val="L_RPTB02_01"/>
      <sheetName val="전차선로 물량표"/>
      <sheetName val="한강운반비"/>
      <sheetName val="자재"/>
      <sheetName val="공통(20-91)"/>
      <sheetName val="구역화물"/>
      <sheetName val="단가일람"/>
      <sheetName val="계수시트"/>
      <sheetName val="정부노임단가"/>
      <sheetName val="설계내역서"/>
      <sheetName val="건축공사"/>
      <sheetName val="1차설계변경내역"/>
      <sheetName val="001"/>
      <sheetName val="대비"/>
      <sheetName val="산출내역서집계표"/>
      <sheetName val="총계"/>
      <sheetName val="집계표"/>
      <sheetName val="단가"/>
      <sheetName val="총괄표"/>
      <sheetName val="실행철강하도"/>
      <sheetName val="내역서2안"/>
      <sheetName val="조명율표"/>
      <sheetName val="소야공정계획표"/>
      <sheetName val="BID-도로"/>
      <sheetName val="내력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준검 내역서"/>
      <sheetName val="인건-측정"/>
      <sheetName val="가설건물"/>
      <sheetName val="노원열병합  건축공사기성내역서"/>
      <sheetName val="부대공Ⅱ"/>
      <sheetName val="지주목시비량산출서"/>
      <sheetName val="단가조사"/>
      <sheetName val="48전력선로일위"/>
      <sheetName val="96보완계획7.12"/>
      <sheetName val="율촌법률사무소2내역"/>
      <sheetName val="우배수"/>
      <sheetName val="맨홀"/>
      <sheetName val="금호"/>
      <sheetName val="Total"/>
      <sheetName val="3.공통공사대비"/>
      <sheetName val="토공"/>
      <sheetName val="90.03실행 "/>
      <sheetName val="자료입력"/>
      <sheetName val="조명시설"/>
      <sheetName val="설비내역서"/>
      <sheetName val="건축내역서"/>
      <sheetName val="전기내역서"/>
      <sheetName val="CTEMCOST"/>
      <sheetName val="AIR SHOWER(3인용)"/>
      <sheetName val="금리계산"/>
      <sheetName val="지급자재"/>
      <sheetName val="99총공사내역서"/>
      <sheetName val="98NS-N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unit 4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부대내역"/>
      <sheetName val="L_RPTA05_목록"/>
      <sheetName val="손익분석"/>
      <sheetName val="ITB COST"/>
      <sheetName val="수량"/>
      <sheetName val="제-노임"/>
      <sheetName val="제직재"/>
      <sheetName val="원가"/>
      <sheetName val="지진시"/>
      <sheetName val="기계경비"/>
      <sheetName val="봉양~조차장간고하개명(신설)"/>
      <sheetName val="단가 및 재료비"/>
      <sheetName val="주상도"/>
      <sheetName val="6호기"/>
      <sheetName val="INPUT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공사비"/>
      <sheetName val="간접비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코드표"/>
      <sheetName val="Sheet1 (2)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설계명세서"/>
      <sheetName val="예산명세서"/>
      <sheetName val="COVER"/>
      <sheetName val="보차도경계석"/>
      <sheetName val="원가계산서"/>
      <sheetName val="2F 회의실견적(5_14 일대)"/>
      <sheetName val="역T형교대(말뚝기초)"/>
      <sheetName val="부대시설"/>
      <sheetName val="Apt내역"/>
      <sheetName val="설직재-1"/>
      <sheetName val="I一般比"/>
      <sheetName val="신우"/>
      <sheetName val="대치판정"/>
      <sheetName val="49-119"/>
      <sheetName val="DATE"/>
      <sheetName val="CODE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J直材4"/>
      <sheetName val="CA지입"/>
      <sheetName val="재집"/>
      <sheetName val="직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20관리비율"/>
      <sheetName val="입적표"/>
      <sheetName val="Sheet17"/>
      <sheetName val="적상기초자료"/>
      <sheetName val="부하(성남)"/>
      <sheetName val="U-TYPE(1)"/>
      <sheetName val="일반수량"/>
      <sheetName val="유첨#2"/>
      <sheetName val="철거집계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SG"/>
      <sheetName val="FOOTING단면력"/>
      <sheetName val="총괄내역서"/>
      <sheetName val="1공구 건정토건 토공"/>
      <sheetName val="분전함신설"/>
      <sheetName val="접지1종"/>
      <sheetName val="공비대비"/>
      <sheetName val="고분전시관"/>
      <sheetName val="설비"/>
      <sheetName val="빌딩 안내"/>
      <sheetName val="데리네이타현황"/>
      <sheetName val="EQUIPMENT -2"/>
      <sheetName val="MBR9"/>
      <sheetName val="Macro(전선)"/>
      <sheetName val="경상직원"/>
      <sheetName val="발신정보"/>
      <sheetName val="연부97-1"/>
      <sheetName val="갑지1"/>
      <sheetName val="본부소개"/>
      <sheetName val="적용공정"/>
      <sheetName val="주사무실종합"/>
      <sheetName val="기초자료"/>
      <sheetName val="여과지동"/>
      <sheetName val="내역표지"/>
      <sheetName val="가시설흙막이"/>
      <sheetName val="Macro2"/>
      <sheetName val="NYS"/>
      <sheetName val="플랜트 설치"/>
      <sheetName val="총수량집계표"/>
      <sheetName val="기계경비일람"/>
      <sheetName val="연령현황"/>
      <sheetName val="집수정(600-700)"/>
      <sheetName val="현관"/>
      <sheetName val="계산식"/>
      <sheetName val="가도공"/>
      <sheetName val="구리토평1전기"/>
      <sheetName val="세부내역"/>
      <sheetName val="맨홀수량산출"/>
      <sheetName val="고등학교"/>
      <sheetName val="기자재비"/>
      <sheetName val="현장관리비내역서"/>
      <sheetName val="포장복구집계"/>
      <sheetName val="세목전체"/>
      <sheetName val="12월31일"/>
      <sheetName val="BOQ"/>
      <sheetName val="포장공"/>
      <sheetName val="연결임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대외공문"/>
      <sheetName val="철거산출근거"/>
      <sheetName val="ELECTRIC"/>
      <sheetName val="SCHEDULE"/>
      <sheetName val="C3"/>
      <sheetName val="보합"/>
      <sheetName val="기계경비(시간당)"/>
      <sheetName val="램머"/>
      <sheetName val="단위단가"/>
      <sheetName val="내역서 (2)"/>
      <sheetName val="TOT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전선"/>
      <sheetName val="CABLE"/>
      <sheetName val="날개벽수량표"/>
      <sheetName val="부하LOAD"/>
      <sheetName val="시중노임단가"/>
      <sheetName val="건축내역"/>
      <sheetName val="기본DATA"/>
      <sheetName val="전기2005"/>
      <sheetName val="통신2005"/>
      <sheetName val="노무비산출"/>
      <sheetName val="BJJIN"/>
      <sheetName val="DWPM"/>
      <sheetName val="총괄집계표"/>
      <sheetName val="고창터널(고창방향)"/>
      <sheetName val="간접"/>
      <sheetName val="금액내역서"/>
      <sheetName val="세동별비상"/>
      <sheetName val="TABLE"/>
      <sheetName val="암거날개벽재료집계"/>
      <sheetName val="3련 BOX"/>
      <sheetName val="단"/>
      <sheetName val="토목주소"/>
      <sheetName val="프랜트면허"/>
      <sheetName val="점검총괄"/>
      <sheetName val="CABLE SIZE-3"/>
      <sheetName val="공구원가계산"/>
      <sheetName val="1차증가원가계산"/>
      <sheetName val="경산"/>
      <sheetName val="SLAB&quot;1&quot;"/>
      <sheetName val="품셈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QUIP-H"/>
      <sheetName val="경비_원본"/>
      <sheetName val="AS포장복구 "/>
      <sheetName val=" 상부공통집계(총괄)"/>
      <sheetName val="간접1"/>
      <sheetName val="2000전체분"/>
      <sheetName val="VA_code"/>
      <sheetName val="공종별원가계산"/>
      <sheetName val="말고개터널조명전압강하"/>
      <sheetName val="물가자료"/>
      <sheetName val="품의서"/>
      <sheetName val="물가시세"/>
      <sheetName val="전신환매도율"/>
      <sheetName val="EACT10"/>
      <sheetName val="방음벽기초(H=4m)"/>
      <sheetName val="가감수량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통장출금액"/>
      <sheetName val="부속동"/>
      <sheetName val="예산갑지"/>
      <sheetName val="조경일람"/>
      <sheetName val="일위대가목록"/>
      <sheetName val="경비2내역"/>
      <sheetName val="위치조서"/>
      <sheetName val="기초코드"/>
      <sheetName val="견적"/>
      <sheetName val="내역서(전체)"/>
      <sheetName val="96정변2"/>
      <sheetName val="대림산업"/>
      <sheetName val="전기"/>
      <sheetName val="guard(mac)"/>
      <sheetName val="단가조사서"/>
      <sheetName val="적용(기계)"/>
      <sheetName val="Mc1"/>
      <sheetName val="2000,9월 일위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조건"/>
      <sheetName val="여흥"/>
      <sheetName val="단면가정"/>
      <sheetName val="MIJIBI"/>
      <sheetName val="건축직"/>
      <sheetName val="노임이"/>
      <sheetName val="A갑지"/>
      <sheetName val="사전공사"/>
      <sheetName val="BSD (2)"/>
      <sheetName val="전체"/>
      <sheetName val="OPGW기별"/>
      <sheetName val="1공구(을)"/>
      <sheetName val="대공종"/>
      <sheetName val="화재 탐지 설비"/>
      <sheetName val="보할공정"/>
      <sheetName val="수문일1"/>
      <sheetName val="합천내역"/>
      <sheetName val="교통대책내역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건축공사실행"/>
      <sheetName val="일위대가서식"/>
      <sheetName val="케이블"/>
      <sheetName val="단면별연장"/>
      <sheetName val=" 견적서"/>
      <sheetName val="BOQ(전체)"/>
      <sheetName val="개요"/>
      <sheetName val="인사자료총집계"/>
      <sheetName val="노임변동률"/>
      <sheetName val="COMPRESSOR"/>
      <sheetName val="2000년 공정표"/>
      <sheetName val="내역총괄"/>
      <sheetName val="내역총괄2"/>
      <sheetName val="내역총괄3"/>
      <sheetName val="9GNG운반"/>
      <sheetName val="변경내역을"/>
      <sheetName val="TRE TABLE"/>
      <sheetName val="세부견적서(DAS Call Back)"/>
      <sheetName val="기계경비및산출근거서"/>
      <sheetName val="토적표"/>
      <sheetName val="산#2-1 (2)"/>
      <sheetName val="골재산출"/>
      <sheetName val="36신설수량"/>
      <sheetName val="TEL"/>
      <sheetName val="예산조서(무선)"/>
      <sheetName val="건설장비기초단가"/>
      <sheetName val="단가목록"/>
      <sheetName val="물량표"/>
      <sheetName val="투찰내역"/>
      <sheetName val="9811"/>
      <sheetName val="기자재대비표"/>
      <sheetName val="1단계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LH3 동양시스템"/>
      <sheetName val="단  가  대  비  표"/>
      <sheetName val="일  위  대  가  목  록"/>
      <sheetName val="등록자료"/>
      <sheetName val="입력정보"/>
      <sheetName val="백암비스타내역"/>
      <sheetName val="대림경상68억"/>
      <sheetName val="시공계획"/>
      <sheetName val="대창(함평)-창열"/>
      <sheetName val="대창(장성)"/>
      <sheetName val="기본설계도급항목"/>
      <sheetName val="unit"/>
      <sheetName val="강북라우터"/>
      <sheetName val="220 (2)"/>
      <sheetName val="별표"/>
      <sheetName val="견적서1"/>
      <sheetName val="1._x0018_변전설비"/>
      <sheetName val="직공비"/>
      <sheetName val="주관사업"/>
      <sheetName val="발주설계서(당초)"/>
      <sheetName val="실행예산"/>
      <sheetName val="증감대비"/>
      <sheetName val="견적대비 견적서"/>
      <sheetName val="바닥판"/>
      <sheetName val="s"/>
      <sheetName val="현장지지물물량"/>
      <sheetName val="Macro3"/>
      <sheetName val="건축"/>
      <sheetName val="검사조서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견적대비"/>
      <sheetName val="공종단가"/>
      <sheetName val="AILC004"/>
      <sheetName val="BASIC (2)"/>
      <sheetName val="재료집계"/>
      <sheetName val="제수변수량"/>
      <sheetName val="공기변수량"/>
      <sheetName val="일위대가(계측기설치)"/>
      <sheetName val="48일위"/>
      <sheetName val="실행갑지"/>
      <sheetName val="견적990322"/>
      <sheetName val="금액결정"/>
      <sheetName val="5.정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PO-BOQ"/>
      <sheetName val="일위집계표"/>
      <sheetName val="견적의뢰서"/>
      <sheetName val="옹벽수량집계"/>
      <sheetName val="woo(mac)"/>
      <sheetName val="개소별수량산출"/>
      <sheetName val="사각맨홀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경상비"/>
      <sheetName val="피벗테이블데이터분석"/>
      <sheetName val="적용단위길이"/>
      <sheetName val="MACRO(MCC)"/>
      <sheetName val="관람석제출"/>
      <sheetName val="교각별철근수량집계표"/>
      <sheetName val="차종별"/>
      <sheetName val="구동"/>
      <sheetName val="3.내역서"/>
      <sheetName val="PIPE"/>
      <sheetName val="VALVE"/>
      <sheetName val="기기리스트"/>
      <sheetName val="MFAB"/>
      <sheetName val="MFRT"/>
      <sheetName val="단가 "/>
      <sheetName val="날개벽(시점좌측)"/>
      <sheetName val="³ëÀÓ"/>
      <sheetName val="단가대비"/>
      <sheetName val="전류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WEON"/>
      <sheetName val="경상"/>
      <sheetName val="가설"/>
      <sheetName val="우수"/>
      <sheetName val="TYPE-1"/>
      <sheetName val="Customer Databas"/>
      <sheetName val="중기사용료"/>
      <sheetName val="차수공개요"/>
      <sheetName val="교대"/>
      <sheetName val="설계예시"/>
      <sheetName val="마산방향"/>
      <sheetName val="진주방향"/>
      <sheetName val="관리,공감"/>
      <sheetName val="수로교총재료집계"/>
      <sheetName val="MPKG"/>
      <sheetName val="MPRD"/>
      <sheetName val="캔개발배경"/>
      <sheetName val="시장"/>
      <sheetName val="일정표"/>
      <sheetName val="저"/>
      <sheetName val="MEXICO-C"/>
      <sheetName val="다이꾸"/>
      <sheetName val="과세내역(세부)"/>
      <sheetName val="EP0618"/>
      <sheetName val="자재 단가표"/>
      <sheetName val="주방환기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관접합및부설"/>
      <sheetName val="실행간접비용"/>
      <sheetName val="2002하반기노임기준"/>
      <sheetName val="본부장"/>
      <sheetName val="5.공종별예산내역서"/>
      <sheetName val="DB"/>
      <sheetName val="기존단가 (2)"/>
      <sheetName val="4)유동표"/>
      <sheetName val="9."/>
      <sheetName val="유동표(변경)"/>
      <sheetName val="Man Power &amp; Comp"/>
      <sheetName val="const."/>
      <sheetName val="단위수량"/>
      <sheetName val="맨홀토공수량"/>
      <sheetName val=" 총괄표"/>
      <sheetName val="공종목록표"/>
      <sheetName val="4차원가계산서"/>
      <sheetName val="사원등록"/>
      <sheetName val="호봉 (2)"/>
      <sheetName val="결과조달"/>
      <sheetName val="공조기"/>
      <sheetName val="AS복구"/>
      <sheetName val="실행"/>
      <sheetName val="단가조사-1"/>
      <sheetName val="단가조사-2"/>
      <sheetName val="갑지(추정)"/>
      <sheetName val="단가비교표_공통1"/>
      <sheetName val="복구량산정_및_전용회선_사용"/>
      <sheetName val="4월_실적추정(건축+토목)"/>
      <sheetName val="4월_실적추정(건축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표지_(2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조도계산서_(도서)"/>
      <sheetName val="1_설계조건"/>
      <sheetName val="3-1_CB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원형1호맨홀토공수량"/>
      <sheetName val="49-11g"/>
      <sheetName val="49-11H"/>
      <sheetName val="성원계약"/>
      <sheetName val="PI_x0000__x0000_"/>
      <sheetName val="년도별노임표"/>
      <sheetName val="중기목록표"/>
      <sheetName val="경율산정"/>
      <sheetName val="2002상반기노임기준"/>
      <sheetName val="평3"/>
      <sheetName val="1차 내역서"/>
      <sheetName val="기계설비"/>
      <sheetName val="표층포설및다짐"/>
      <sheetName val="5."/>
      <sheetName val="11"/>
      <sheetName val="12."/>
      <sheetName val="14."/>
      <sheetName val="13"/>
      <sheetName val="7."/>
      <sheetName val="8."/>
      <sheetName val="10.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중기터파기"/>
      <sheetName val="변수값"/>
      <sheetName val="중기상차"/>
      <sheetName val="토공(우물통,기타) "/>
      <sheetName val="EKOG10건축"/>
      <sheetName val="화산경계"/>
      <sheetName val="토사(PE)"/>
      <sheetName val="지수"/>
      <sheetName val="NOMUBI"/>
      <sheetName val="사급자재총괄"/>
      <sheetName val="가공비"/>
      <sheetName val="건축개요"/>
      <sheetName val="내역."/>
      <sheetName val="부대"/>
      <sheetName val="장비"/>
      <sheetName val="SRC-B3U2"/>
      <sheetName val="현대물량"/>
      <sheetName val="변경비교-을"/>
      <sheetName val="초기화면"/>
      <sheetName val="이름정의"/>
      <sheetName val="초기화면1"/>
      <sheetName val="금액"/>
      <sheetName val="배수문수량산출(3)"/>
      <sheetName val="적현로"/>
      <sheetName val="입출재고현황 (2)"/>
      <sheetName val="1SPAN"/>
      <sheetName val="제품별"/>
      <sheetName val="약품설비"/>
      <sheetName val="공사별 가중치 산출근거(토목)"/>
      <sheetName val="가중치근거(조경)"/>
      <sheetName val="2공구산출내역"/>
      <sheetName val="목동1절주.bh01"/>
      <sheetName val="내역서(총)"/>
      <sheetName val="진우+대광"/>
      <sheetName val="ASEM내역"/>
      <sheetName val="부丵〒"/>
      <sheetName val="부司2"/>
      <sheetName val="공종"/>
      <sheetName val="단중표"/>
      <sheetName val="공사비증감"/>
      <sheetName val="간지"/>
      <sheetName val="자재집계"/>
      <sheetName val="연결관암거"/>
      <sheetName val="인건비 "/>
      <sheetName val="선정요령"/>
      <sheetName val="4.일위대가목차"/>
      <sheetName val="안양1공구_건축"/>
      <sheetName val="적격점수&lt;300억미만&gt;"/>
      <sheetName val="청구내역(9807)"/>
      <sheetName val="총인원"/>
      <sheetName val="직급인원"/>
      <sheetName val="전기설계변경"/>
      <sheetName val="통신물량"/>
      <sheetName val="가설공사내역"/>
      <sheetName val="단양 00 아파트-세부내역"/>
      <sheetName val="Param"/>
      <sheetName val="LAB"/>
      <sheetName val="Inquiry"/>
      <sheetName val="공내역"/>
      <sheetName val="동해title"/>
      <sheetName val="효동"/>
      <sheetName val="PROJECT BRIEF"/>
      <sheetName val="우각부보강"/>
      <sheetName val="세부내역서"/>
      <sheetName val="수량산출1"/>
      <sheetName val="H-PILE수량집계"/>
      <sheetName val="99년신청"/>
      <sheetName val="신공항A-9(원가수정)"/>
      <sheetName val="아수배전(1회)"/>
      <sheetName val="인건비_조사"/>
      <sheetName val="중동상가"/>
      <sheetName val="업체별기성내역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1.우편집중내역서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직원동원SCH"/>
      <sheetName val="계획금액"/>
      <sheetName val="내역(토목)"/>
      <sheetName val="공통가설"/>
      <sheetName val="GAEYO"/>
      <sheetName val="Languages"/>
      <sheetName val="원내역서3"/>
      <sheetName val="101동"/>
      <sheetName val="3도로"/>
      <sheetName val="세부내역서(전기)"/>
      <sheetName val="변경내역"/>
      <sheetName val="지하1층"/>
      <sheetName val="TYPE-A"/>
      <sheetName val="참조M"/>
      <sheetName val="in"/>
      <sheetName val="정공공사"/>
      <sheetName val="기초일위"/>
      <sheetName val="시설일위"/>
      <sheetName val="조명일위"/>
      <sheetName val="제품"/>
      <sheetName val="기본일위"/>
      <sheetName val="깨기수량"/>
      <sheetName val="승용"/>
      <sheetName val="전체_1설계"/>
      <sheetName val="산출내역서"/>
      <sheetName val="변경총괄지(1)"/>
      <sheetName val="공사내역서(을)실행"/>
      <sheetName val="내역서적용수량"/>
      <sheetName val="청주(철골발주의뢰서)"/>
      <sheetName val="Price List"/>
      <sheetName val="영창26"/>
      <sheetName val="토공정보"/>
      <sheetName val="2"/>
      <sheetName val="두앙"/>
      <sheetName val="01AC"/>
      <sheetName val="출력X"/>
      <sheetName val="화설내"/>
      <sheetName val="경비"/>
      <sheetName val="내역서 "/>
      <sheetName val="소포내역 (2)"/>
      <sheetName val="암거단위"/>
      <sheetName val="일위대가목록(1)"/>
      <sheetName val="단가대비표(1)"/>
      <sheetName val="수질정화시설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E총"/>
      <sheetName val="일(4)"/>
      <sheetName val="Vari by Vendor"/>
      <sheetName val="DATA-UPS"/>
      <sheetName val="공조기(삭제)"/>
      <sheetName val="97 사업추정(WEKI)"/>
      <sheetName val="준공평가"/>
      <sheetName val="DATA 입력부"/>
      <sheetName val="매매"/>
      <sheetName val="전신"/>
      <sheetName val="입고장부 (4)"/>
      <sheetName val="SULKEA"/>
      <sheetName val="아파트건축"/>
      <sheetName val="기본단가표"/>
      <sheetName val="정화조동내역"/>
      <sheetName val="내역서(삼호)"/>
      <sheetName val="cost"/>
      <sheetName val="예산M11A"/>
      <sheetName val="예산M12A"/>
      <sheetName val="L형옹벽측구"/>
      <sheetName val="3본사"/>
      <sheetName val="하도급변경대비표"/>
      <sheetName val="2000용수잠관-수량집계"/>
      <sheetName val="공사내역"/>
      <sheetName val="소업1교"/>
      <sheetName val="3련 B_x0005__x0000_"/>
      <sheetName val="평가데이터"/>
      <sheetName val="기성수금(단단위)"/>
      <sheetName val="원가매출(단단위)"/>
      <sheetName val="품셈표"/>
      <sheetName val="기간등록"/>
      <sheetName val="현금"/>
      <sheetName val="관로"/>
      <sheetName val="단중표-ST"/>
      <sheetName val="산근"/>
      <sheetName val="적용건축"/>
      <sheetName val="1,2공구원가계산서"/>
      <sheetName val="1공구산출내역서"/>
      <sheetName val="설치 일위대가(4԰_x0000_缀_x0000__x0000__x0000_"/>
      <sheetName val="기지국"/>
      <sheetName val="프로젝트"/>
      <sheetName val="조명율데이타"/>
      <sheetName val="본선토량운반계산서(1)0"/>
      <sheetName val="구조물공"/>
      <sheetName val="부대공"/>
      <sheetName val="배수공"/>
      <sheetName val="단가산출서"/>
      <sheetName val="콘_재료분리(1)"/>
      <sheetName val="횡배수관토공수량"/>
      <sheetName val="배수관토공"/>
      <sheetName val="송우내역서"/>
      <sheetName val="웅진교-S2"/>
      <sheetName val="잔수량(작성)"/>
      <sheetName val="전체철근집계"/>
      <sheetName val="토목공사"/>
      <sheetName val="토공산출(주차장)"/>
      <sheetName val="CB"/>
      <sheetName val="CS2"/>
      <sheetName val="오동"/>
      <sheetName val="대조"/>
      <sheetName val="나한"/>
      <sheetName val="INPUT(덕도방향-시점)"/>
      <sheetName val="견적서(대외) (2)"/>
      <sheetName val="2.펌프장(사급자재)"/>
      <sheetName val="문학간접"/>
      <sheetName val="대로근거"/>
      <sheetName val="OZ049E"/>
      <sheetName val="배수내역(총수량)"/>
      <sheetName val="급명"/>
      <sheetName val="층"/>
      <sheetName val="용산1(해보)"/>
      <sheetName val="단가조사표"/>
      <sheetName val="설계내역서(기계)"/>
      <sheetName val="내역서비교"/>
      <sheetName val="단가산출서 (2)"/>
      <sheetName val="대구-교대(A1-A2)"/>
      <sheetName val="관리사무소"/>
      <sheetName val="재정비직인"/>
      <sheetName val="재정비내역"/>
      <sheetName val="지적고시내역"/>
      <sheetName val="현장예산"/>
      <sheetName val="특수기호강도거푸집"/>
      <sheetName val="종배수관면벽신"/>
      <sheetName val="종배수관(신)"/>
      <sheetName val="수주실적0709"/>
      <sheetName val="위성"/>
      <sheetName val="남양구조시험동"/>
      <sheetName val="7.1유효폭"/>
      <sheetName val="토공A"/>
      <sheetName val="단가(반정1교-원주)"/>
      <sheetName val="전력구구조물산근"/>
      <sheetName val="변화치수"/>
      <sheetName val="주beam"/>
      <sheetName val="음봉방향"/>
      <sheetName val="자료(통합)"/>
      <sheetName val="식재인부"/>
      <sheetName val="발주내역"/>
      <sheetName val="단위량당중기"/>
      <sheetName val="현장설명서"/>
      <sheetName val="견적조건서"/>
      <sheetName val="시공일반사항"/>
      <sheetName val="현장설명서갑지"/>
      <sheetName val="하도급선정의뢰서(습식공사)"/>
      <sheetName val="제3장 기술업무"/>
      <sheetName val="건축원가"/>
      <sheetName val="실행예산서"/>
      <sheetName val="BOX 본체"/>
      <sheetName val="제4절-1"/>
      <sheetName val="접속도로1"/>
      <sheetName val="22수량"/>
      <sheetName val="49일위"/>
      <sheetName val="22일위"/>
      <sheetName val="49수량"/>
      <sheetName val="총괄-1"/>
      <sheetName val="대,유,램"/>
      <sheetName val="일반수량총괄"/>
      <sheetName val="48수량"/>
      <sheetName val="실행(표지,갑,을)"/>
      <sheetName val="15"/>
      <sheetName val="몰탈재료산출"/>
      <sheetName val=" 토목 처리장도급내역서 "/>
      <sheetName val="98수문일위"/>
      <sheetName val="IP좌표"/>
      <sheetName val="sw1"/>
      <sheetName val="일위대가 집계표"/>
      <sheetName val="품셈TABLE"/>
      <sheetName val="주차구획선수량"/>
      <sheetName val="백호우계수"/>
      <sheetName val="basic"/>
      <sheetName val="BOX(1.5X1.5)"/>
      <sheetName val="공사비집계"/>
      <sheetName val="평교-내역"/>
      <sheetName val="단위목록"/>
      <sheetName val="기계경비목록"/>
      <sheetName val="관급"/>
      <sheetName val="접속슬라브"/>
      <sheetName val="총집계표"/>
      <sheetName val="시멘트"/>
      <sheetName val="설계기준"/>
      <sheetName val="내역1"/>
      <sheetName val="명세서"/>
      <sheetName val="전기혼잡제경비(45)"/>
      <sheetName val="관리,부대비"/>
      <sheetName val="물가"/>
      <sheetName val="기초및구체공"/>
      <sheetName val="삼보지질"/>
      <sheetName val="7.전산해석결과"/>
      <sheetName val="4.하중"/>
      <sheetName val="우각부검토"/>
      <sheetName val="특수선일위대가"/>
      <sheetName val="도급"/>
      <sheetName val="현장관리비 "/>
      <sheetName val="제수"/>
      <sheetName val="공기"/>
      <sheetName val="인공(100P,배선반)"/>
      <sheetName val="홈통받이수량"/>
      <sheetName val="입찰"/>
      <sheetName val="현경"/>
      <sheetName val="설계가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적용토목"/>
      <sheetName val="공통가설공사"/>
      <sheetName val="당사"/>
      <sheetName val="설내역서 "/>
      <sheetName val="Y_WORK"/>
      <sheetName val="WING3"/>
      <sheetName val="실행(1)"/>
      <sheetName val="공사수행방안"/>
      <sheetName val="정렬"/>
      <sheetName val="H PILE수량"/>
      <sheetName val="단위중량"/>
      <sheetName val="원형맨홀수량"/>
      <sheetName val="토공사"/>
      <sheetName val="용소리교"/>
      <sheetName val="기본"/>
      <sheetName val="단위집계표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b_balju_cho"/>
      <sheetName val="메서,변+증"/>
      <sheetName val="기성내역서표지"/>
      <sheetName val="DATA 입력란"/>
      <sheetName val="1. 설계조건 2.단면가정 3. 하중계산"/>
      <sheetName val="경산(을)"/>
      <sheetName val="2000년하반기"/>
      <sheetName val="부대대비"/>
      <sheetName val="냉연집계"/>
      <sheetName val="견적대비표"/>
      <sheetName val="건축내역(진해석동)"/>
      <sheetName val="G.R300경비"/>
      <sheetName val="집수A"/>
      <sheetName val="자  재"/>
      <sheetName val="Data2"/>
      <sheetName val="노임(1차)"/>
      <sheetName val="정화조방수미장"/>
      <sheetName val="화해(함평)"/>
      <sheetName val="화해(장성)"/>
      <sheetName val="단가산출집계"/>
      <sheetName val="출력-내역서"/>
      <sheetName val="제원.설계조건"/>
      <sheetName val="type-F"/>
      <sheetName val="SLAB"/>
      <sheetName val="골조시행"/>
      <sheetName val="지장물C"/>
      <sheetName val="96수출"/>
      <sheetName val="Site Expenses"/>
      <sheetName val="General Data"/>
      <sheetName val="단위세대"/>
      <sheetName val="sum1 (2)"/>
      <sheetName val="c_balju"/>
      <sheetName val="단가표 "/>
      <sheetName val="가설공사"/>
      <sheetName val="기초공"/>
      <sheetName val="투자효율분석"/>
      <sheetName val="현장관리비"/>
      <sheetName val="실행대비"/>
      <sheetName val="일위대가(1)"/>
      <sheetName val="AS포장복구_"/>
      <sheetName val="P-산#1-1(WOWA1)"/>
      <sheetName val="과세표준율-2"/>
      <sheetName val="면적분양가"/>
      <sheetName val="분양면적(1123)"/>
      <sheetName val="출력소스"/>
      <sheetName val="부서현황"/>
      <sheetName val="★도급내역"/>
      <sheetName val="2BOX본체"/>
      <sheetName val="설-원가"/>
      <sheetName val="중간부"/>
      <sheetName val="70%"/>
      <sheetName val="전체내역서"/>
      <sheetName val="부안일위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통합"/>
      <sheetName val="입력"/>
      <sheetName val="충주"/>
      <sheetName val="0217상가미분양자산"/>
      <sheetName val="계산근거"/>
      <sheetName val="SKETCH"/>
      <sheetName val="일위_파일"/>
      <sheetName val="eq_data"/>
      <sheetName val="실행내역서 "/>
      <sheetName val="CALCULATION"/>
      <sheetName val="plan&amp;section of foundation"/>
      <sheetName val="working load at the btm ft."/>
      <sheetName val="stability check"/>
      <sheetName val="design criteria"/>
      <sheetName val="Main"/>
      <sheetName val="기본단가"/>
      <sheetName val="INDEX"/>
      <sheetName val="15100"/>
      <sheetName val="HRSG SMALL07220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COVER-P"/>
      <sheetName val="21301동"/>
      <sheetName val="할증 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공사내역(2003년)"/>
      <sheetName val="본댐설계"/>
      <sheetName val="교육종류"/>
      <sheetName val="BOX"/>
      <sheetName val="2.2.2입적표"/>
      <sheetName val="堀᎟"/>
      <sheetName val="¼ö·®»êÃÈ"/>
      <sheetName val="¼ö·®»êÃX"/>
      <sheetName val="壈᎟"/>
      <sheetName val="쀀ፐ"/>
      <sheetName val="죈፺"/>
      <sheetName val="惈፵"/>
      <sheetName val="송전재료비"/>
      <sheetName val="토공(완충)"/>
      <sheetName val="COPING"/>
      <sheetName val="pbs_lambda"/>
      <sheetName val="Matériel embarqué PVC"/>
      <sheetName val="(2)"/>
      <sheetName val="우수공"/>
      <sheetName val="일위산출"/>
      <sheetName val="설계개요"/>
      <sheetName val="3.자재비(총괄)"/>
      <sheetName val="대가목록"/>
      <sheetName val="O＆P"/>
      <sheetName val="결재판(삭제하지말아주세요)"/>
      <sheetName val="본사인상전"/>
      <sheetName val="도급양식"/>
      <sheetName val="단가산출-기,교"/>
      <sheetName val="현장"/>
      <sheetName val="Cost bd-&quot;A&quot;"/>
      <sheetName val="IBASE"/>
      <sheetName val="유첨䈀ᅪ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MANUFACTORY"/>
      <sheetName val="토공,기초"/>
      <sheetName val="FAB별"/>
      <sheetName val="주간계획"/>
      <sheetName val="PIPING"/>
      <sheetName val="선택"/>
      <sheetName val="총괄원가 "/>
      <sheetName val="의정부문예회관변경내역"/>
      <sheetName val="POL6차-PIPING"/>
      <sheetName val="Cable schedule"/>
      <sheetName val="V-data"/>
      <sheetName val="L-data"/>
      <sheetName val="P-data"/>
      <sheetName val="공용시설내역"/>
      <sheetName val="장비당단가 (1)"/>
      <sheetName val="대비내역"/>
      <sheetName val="단면"/>
      <sheetName val="소운반"/>
      <sheetName val="공종구간"/>
      <sheetName val="산출0"/>
      <sheetName val="전력"/>
      <sheetName val="토공집계표"/>
      <sheetName val="차도조도계산"/>
      <sheetName val="COL"/>
      <sheetName val="물墸᎟鰀"/>
      <sheetName val="화재 탐지_x0005__x0000_"/>
      <sheetName val="자재테이블"/>
      <sheetName val="샘플표지"/>
      <sheetName val="가중치"/>
      <sheetName val="일위대가(건축)"/>
      <sheetName val="자재목록표"/>
      <sheetName val="단중聀"/>
      <sheetName val="당정동경상이수"/>
      <sheetName val="당정동공통이수"/>
      <sheetName val="차수"/>
      <sheetName val="01"/>
      <sheetName val="가CP"/>
      <sheetName val="건축내역서 (경제상무실)"/>
      <sheetName val="APT"/>
      <sheetName val="인원"/>
      <sheetName val="방송노임"/>
      <sheetName val="TG9504"/>
      <sheetName val="1995년 섹터별 매출"/>
      <sheetName val="ROOF(ALKALI)"/>
      <sheetName val="貭♘"/>
      <sheetName val="기계실"/>
      <sheetName val="역T형옹벽(3.0)"/>
      <sheetName val="master(total)"/>
      <sheetName val="실행(ALT1)"/>
      <sheetName val="MAT"/>
      <sheetName val="경로,구간현황"/>
      <sheetName val="CIVIL"/>
      <sheetName val="전신환매도徸"/>
      <sheetName val="공통비"/>
      <sheetName val="보호"/>
      <sheetName val="성남여성복지내역"/>
      <sheetName val="(A)내역서"/>
      <sheetName val="약품공급2"/>
      <sheetName val="2000.11¿ù¼³餀㢘ԯ_x0000_缀_x0000_"/>
      <sheetName val="일위대가양식"/>
      <sheetName val="FB25JN"/>
      <sheetName val=" 냉각수펌프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단가표 (2)"/>
      <sheetName val="날개수량1.5"/>
      <sheetName val="순공사비"/>
      <sheetName val="기초자료입력"/>
      <sheetName val="일위산출근거"/>
      <sheetName val="102역사"/>
      <sheetName val="2.대외공문"/>
      <sheetName val="ATM기초철가"/>
      <sheetName val="시화점실행"/>
      <sheetName val="총괄분 설계서용지"/>
      <sheetName val="식재일위대가"/>
      <sheetName val="약전닥트"/>
      <sheetName val="건축부하"/>
      <sheetName val="FA설치명세"/>
      <sheetName val="FD"/>
      <sheetName val="Oper Amount"/>
      <sheetName val="REACTION芨.헾⿁_x0005__x0000_"/>
      <sheetName val="REACTION鴘E鵜E헾⼼_x0005_"/>
      <sheetName val="7단가"/>
      <sheetName val="입찰견적보고서"/>
      <sheetName val="정산내역"/>
      <sheetName val="#3_일위대가목록"/>
      <sheetName val="#2_일위대가목록"/>
      <sheetName val="연동내역서"/>
      <sheetName val="인수공총괄"/>
      <sheetName val="내역서01"/>
      <sheetName val="덕소내역"/>
      <sheetName val="저리조양"/>
      <sheetName val="tggwan(mac)"/>
      <sheetName val="물량집계"/>
      <sheetName val="FAX"/>
      <sheetName val="횡배수관집현황(2공구)"/>
      <sheetName val="역T형"/>
      <sheetName val="IMPEADENCE MAP 취수장"/>
      <sheetName val="개보수공사BM"/>
      <sheetName val="loading"/>
      <sheetName val="Factor"/>
      <sheetName val="w't table"/>
      <sheetName val="UR2-Calculation"/>
      <sheetName val="환율-LIBOR"/>
      <sheetName val="입력변수"/>
      <sheetName val="간선"/>
      <sheetName val="1"/>
      <sheetName val="타견적(을)"/>
      <sheetName val="일위1"/>
      <sheetName val="예산"/>
      <sheetName val="가로등제어반 설치공사(수량)"/>
      <sheetName val="장비집계"/>
      <sheetName val="개별직종노임단가(2005.1)"/>
      <sheetName val="맨홀수량"/>
      <sheetName val="노임,자재"/>
      <sheetName val="기계경비(맨홀)"/>
      <sheetName val="인수공규격"/>
      <sheetName val="굴착현장"/>
      <sheetName val="ÀÔ낼㝗ﰀ㝗"/>
      <sheetName val="10.Ã¶丵⾥_x0005__x0000__x0000_"/>
      <sheetName val="ÀÔԀ_x0000_缀_x0000_"/>
      <sheetName val="10.Ã¶堨û丵⽏_x0005__x0000_"/>
      <sheetName val="Á¶µµ°è»ê¼­ (堨û丵⽏_x0005_"/>
      <sheetName val="Á¶µµ°è»ê¼­ (헾⼵_x0005__x0000_"/>
      <sheetName val="unit_4"/>
      <sheetName val="2F_회의실견적(5_14_일대)"/>
      <sheetName val="AIR_SHOWER(3인용)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외주대비_-석축"/>
      <sheetName val="외주대비-구조물_(2)"/>
      <sheetName val="견적표지_(3)"/>
      <sheetName val="ITB_COST"/>
      <sheetName val="3_내역서"/>
      <sheetName val="전차선로_물량표"/>
      <sheetName val="1공구_건정토건_토공"/>
      <sheetName val="º¹±¸·®»êÁ¤_¹×_Àü¿ëÈ¸¼±_»ç¿ë"/>
      <sheetName val="4¿ù_½ÇÀûÃßÁ¤(°ÇÃà+Åä¸ñ)"/>
      <sheetName val="4¿ù_½ÇÀûÃßÁ¤(°ÇÃà)"/>
      <sheetName val="설_계"/>
      <sheetName val="Sheet1_(2)"/>
      <sheetName val="단면_(2)"/>
      <sheetName val="IMP_(REACTOR)"/>
      <sheetName val="1_설계기준"/>
      <sheetName val="3_바닥판설계"/>
      <sheetName val="6PILE__(돌출)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자동_철거"/>
      <sheetName val="자동_설치"/>
      <sheetName val="토목_철주"/>
      <sheetName val="철거_일위대가(1-19)"/>
      <sheetName val="철거_일위대가(20-22)"/>
      <sheetName val="CABLE_SIZE-3"/>
      <sheetName val="설치_일위대가(23-45호)"/>
      <sheetName val="TRE_TABLE"/>
      <sheetName val="2000,9월_일위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10_Ã¶堨û丵⽏"/>
      <sheetName val="Á¶µµ°è»ê¼­_(堨û丵⽏"/>
      <sheetName val="const_"/>
      <sheetName val="BSD_(2)"/>
      <sheetName val="_견적서"/>
      <sheetName val="Á¶µµ°è»ê¼­_(헾⼵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8__안정검토"/>
      <sheetName val="설치_일위대가(46~78호)"/>
      <sheetName val="BASIC_(2)"/>
      <sheetName val="Man_Power_&amp;_Comp"/>
      <sheetName val="2000년_공정표"/>
      <sheetName val="220_(2)"/>
      <sheetName val="노무비_근거"/>
      <sheetName val="효성CB_1P기초"/>
      <sheetName val="단가_"/>
      <sheetName val="토공 total"/>
      <sheetName val="INMD1198"/>
      <sheetName val="INFG1198"/>
      <sheetName val="왕십리방향"/>
      <sheetName val="물가대비표"/>
      <sheetName val="갈현동"/>
      <sheetName val="산출목록표"/>
      <sheetName val="수원공"/>
      <sheetName val="성내동"/>
      <sheetName val="적격심사표"/>
      <sheetName val="EQT-ESTN"/>
      <sheetName val="영업소실적"/>
      <sheetName val="변경품셈총괄"/>
      <sheetName val="Proposal"/>
      <sheetName val="CC16-내역서"/>
      <sheetName val="샤워실위생"/>
      <sheetName val="건축토목내역"/>
      <sheetName val="대전-교대(A1-A2)"/>
      <sheetName val="205동"/>
      <sheetName val="2공구수량"/>
      <sheetName val="표준ፙ렀ᑟ"/>
      <sheetName val="가공2원도"/>
      <sheetName val="예산서"/>
      <sheetName val="예산내역서"/>
      <sheetName val="전기단가조사서"/>
      <sheetName val="투찰"/>
      <sheetName val="PI蒨9"/>
      <sheetName val="8.PILE  (돌출)"/>
      <sheetName val="오억미만"/>
      <sheetName val="직원자료입력"/>
      <sheetName val="MixBed"/>
      <sheetName val="CondPol"/>
      <sheetName val="단가대조"/>
      <sheetName val="유첨_x0005__x0000_"/>
      <sheetName val="유첨헾】"/>
      <sheetName val="CAT_5"/>
      <sheetName val="Personnaliser..."/>
      <sheetName val="Takt Time"/>
      <sheetName val="공사설계서"/>
      <sheetName val="내역(전체)"/>
      <sheetName val="변경ᛅ⾒_x0005_"/>
      <sheetName val="참조"/>
      <sheetName val="Ⅴ-2.공종별내역"/>
      <sheetName val="월별"/>
      <sheetName val="EQUIP LIST"/>
      <sheetName val="PARAMETER"/>
      <sheetName val="세부내역(직접인건비)"/>
      <sheetName val="소상 &quot;1&quot;"/>
      <sheetName val="도"/>
      <sheetName val="빙장비사양"/>
      <sheetName val="FAB4생산"/>
      <sheetName val="HVAC"/>
      <sheetName val="사통"/>
      <sheetName val="시운전연료"/>
      <sheetName val="기초코徸"/>
      <sheetName val="예산조서(︀ᇕ԰"/>
      <sheetName val="꣈፺"/>
      <sheetName val="저፺"/>
      <sheetName val="대포2교접속"/>
      <sheetName val="일반전기C"/>
      <sheetName val="POOM_MOTO"/>
      <sheetName val="96작생능"/>
      <sheetName val="사다리"/>
      <sheetName val="현장지䀀ኀ㠀ኃ"/>
      <sheetName val="J__LOTUS_9605P_BB_C_BD_OUT_YE_2"/>
      <sheetName val="KSTAR-M"/>
      <sheetName val="예총"/>
      <sheetName val="현장경비"/>
      <sheetName val="401"/>
      <sheetName val="일집"/>
      <sheetName val="공통부대비"/>
      <sheetName val="mcc일위대가"/>
      <sheetName val="건축원가계산서"/>
      <sheetName val="원본"/>
      <sheetName val="ATS단가"/>
      <sheetName val="DPRKMHDT"/>
      <sheetName val="견적서세부내용"/>
      <sheetName val="견적내용입력"/>
      <sheetName val="횡배수관"/>
      <sheetName val="협조전"/>
      <sheetName val="설계내역(2001)"/>
      <sheetName val="공사비 내역 (가)"/>
      <sheetName val="노무"/>
      <sheetName val="담장산출"/>
      <sheetName val="LD일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Data&amp;Result"/>
      <sheetName val="일위대가(출입)"/>
      <sheetName val="기흥하도용"/>
      <sheetName val="대가단최종"/>
      <sheetName val="적용기준표(98년상반기)"/>
      <sheetName val="공사별 가중치 산출근거(건축)"/>
      <sheetName val="교통량조사"/>
      <sheetName val="관급자재"/>
      <sheetName val="제경비"/>
      <sheetName val="총공사내역서"/>
      <sheetName val="계약내역서"/>
      <sheetName val="전체도급"/>
      <sheetName val="산출명세서"/>
      <sheetName val="2.노무비명세서(수직보垰7埼"/>
      <sheetName val="환"/>
      <sheetName val="역집계1"/>
      <sheetName val="상 부"/>
      <sheetName val="가격조사서"/>
      <sheetName val="예산M6-B"/>
      <sheetName val="제진기"/>
      <sheetName val="열린교실"/>
      <sheetName val="KMT물량"/>
      <sheetName val="차선도색현황"/>
      <sheetName val="P.M 별"/>
      <sheetName val="버스운행안내"/>
      <sheetName val="예방접종계획"/>
      <sheetName val="근태계획서"/>
      <sheetName val="돈암사업"/>
      <sheetName val="단면A-A(TR)"/>
      <sheetName val="1-1"/>
      <sheetName val="Rates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하중산정"/>
      <sheetName val="통합내역"/>
      <sheetName val="BEND LOSS"/>
      <sheetName val="견적율"/>
      <sheetName val="견"/>
      <sheetName val="상가지급현황"/>
      <sheetName val="D-3109"/>
      <sheetName val="도로경계블럭단위수량"/>
      <sheetName val="도로경계블럭단위토공"/>
      <sheetName val="L형측구단위수량"/>
      <sheetName val="L형측구연장조서"/>
      <sheetName val="부하"/>
      <sheetName val="도체종-상수표"/>
      <sheetName val="13LPMCC"/>
      <sheetName val="sub"/>
      <sheetName val="마장"/>
      <sheetName val="투찰가"/>
      <sheetName val="aa"/>
      <sheetName val="현금흐름"/>
      <sheetName val="상행-교대(A1)"/>
      <sheetName val="유림골조"/>
      <sheetName val="단면설계"/>
      <sheetName val="신표지1"/>
      <sheetName val="1공구(입찰내역)"/>
      <sheetName val="노임,재료비"/>
      <sheetName val="연돌일위집계"/>
      <sheetName val="전기공사"/>
      <sheetName val="납부서"/>
      <sheetName val="일위대가(여기까지)"/>
      <sheetName val="J"/>
      <sheetName val="단위_xdc00_ὗ␀"/>
      <sheetName val="수성페인트도장 내역서"/>
      <sheetName val="장문교(대전)"/>
      <sheetName val="본선 토공 분배표"/>
      <sheetName val="1.토공"/>
      <sheetName val="제출내역 (2)"/>
      <sheetName val="6공구(당초)"/>
      <sheetName val="산근1"/>
      <sheetName val="전화번호DATA (2001)"/>
      <sheetName val="자압"/>
      <sheetName val="106C0300"/>
      <sheetName val="Piping(Methanol)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기타시설"/>
      <sheetName val="판매시설"/>
      <sheetName val="아파트"/>
      <sheetName val="주민복지관"/>
      <sheetName val="지하주차장"/>
      <sheetName val="진주䈀ᅪ"/>
      <sheetName val="별표 "/>
      <sheetName val="매입세"/>
      <sheetName val="신공"/>
      <sheetName val="균열"/>
      <sheetName val="단가및재료비"/>
      <sheetName val="노᠀⁷"/>
      <sheetName val="CHITIET VL-NC-TT -1p"/>
      <sheetName val="TDTKP1"/>
      <sheetName val="bearing"/>
      <sheetName val="도장수량(하1)"/>
      <sheetName val="사업수지"/>
      <sheetName val="기계경비단가"/>
      <sheetName val="CON'C"/>
      <sheetName val="경영상태"/>
      <sheetName val="전체공내역서"/>
      <sheetName val="퍼스트"/>
      <sheetName val="명단원자료(이전)"/>
      <sheetName val="영동(D)"/>
      <sheetName val="원가서"/>
      <sheetName val="증감분석"/>
      <sheetName val="기초입력"/>
      <sheetName val="2.주요계수총괄"/>
      <sheetName val="스포회원매출"/>
      <sheetName val="감액총괄표"/>
      <sheetName val="단가견적조사표"/>
      <sheetName val="자재조사표"/>
      <sheetName val="단위가격"/>
      <sheetName val="Option"/>
      <sheetName val="copy"/>
      <sheetName val="서식"/>
      <sheetName val="전자"/>
      <sheetName val="환산"/>
      <sheetName val="기본사항"/>
      <sheetName val="현지검측내역"/>
      <sheetName val="수량산출서-2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현황산출서"/>
      <sheetName val="미지급내역"/>
      <sheetName val="준공조서"/>
      <sheetName val="공사준공계"/>
      <sheetName val="준공검사보고서"/>
      <sheetName val="도급내역서"/>
      <sheetName val="Tiburon"/>
      <sheetName val="배출수지B"/>
      <sheetName val="工완성공사율"/>
      <sheetName val="Ampecity Data"/>
      <sheetName val="MCC제원"/>
      <sheetName val="48신설수량"/>
      <sheetName val="TC표지"/>
      <sheetName val="Upgrades pricing"/>
      <sheetName val="연습장소"/>
      <sheetName val="총괄표(1)"/>
      <sheetName val="Macro"/>
      <sheetName val="MACRO(전선관)"/>
      <sheetName val="내역서1"/>
      <sheetName val="A"/>
      <sheetName val="평균높이산출근거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공사기본내용입력"/>
      <sheetName val="북방3터널"/>
      <sheetName val="3련 B姨#"/>
      <sheetName val="1을"/>
      <sheetName val="매입내역 "/>
      <sheetName val="거래처별지출내역"/>
      <sheetName val="밀양노선별공사비명세서"/>
      <sheetName val="1안"/>
      <sheetName val="테이블"/>
      <sheetName val="Piping Design Data"/>
      <sheetName val="종배수관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10월"/>
      <sheetName val="변경후원본2"/>
      <sheetName val="LABTOTAL"/>
      <sheetName val="COA-17"/>
      <sheetName val="C-18"/>
      <sheetName val="단가결정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옥외"/>
      <sheetName val="철근량 검토"/>
      <sheetName val="공사진행"/>
      <sheetName val="철거산출헾】"/>
      <sheetName val="철거산출午_x0013_"/>
      <sheetName val="토목(용인)"/>
      <sheetName val="부표총괄"/>
      <sheetName val="건축집계"/>
      <sheetName val="설명서 "/>
      <sheetName val="내부부하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BQ(실행)"/>
      <sheetName val="기준액"/>
      <sheetName val="교량하부공"/>
      <sheetName val="와동25-3(변경)"/>
      <sheetName val="기계"/>
      <sheetName val="본체"/>
      <sheetName val="T6-6(2)"/>
      <sheetName val="상세내역,전력산출서"/>
      <sheetName val="내역(가지)"/>
      <sheetName val="GI-LIST"/>
      <sheetName val="계약내역서(을지)"/>
      <sheetName val="빗물받이(910-510-410)"/>
      <sheetName val="공주-교대(A1)"/>
      <sheetName val="Recovered_Sheet1"/>
      <sheetName val="원가상세내역"/>
      <sheetName val="2004경영(비목별)"/>
      <sheetName val="2004경영"/>
      <sheetName val="손익집계(공장별)"/>
      <sheetName val="현장별계약현황('98.10.31)"/>
      <sheetName val="현장관리비데이타"/>
      <sheetName val="1)fs"/>
      <sheetName val="구조     ."/>
      <sheetName val="설계명세서(선로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현장관리비 산출내역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보도경계블럭"/>
      <sheetName val="design load"/>
      <sheetName val="견적내역"/>
      <sheetName val="모델링"/>
      <sheetName val="EUPDAT2"/>
      <sheetName val="hvac내역서(제어동)"/>
      <sheetName val="단락전류-A"/>
      <sheetName val="Tot-sum"/>
      <sheetName val="Working(wo WTs)"/>
      <sheetName val="주조정실"/>
      <sheetName val="Requirements"/>
      <sheetName val="단가보완"/>
      <sheetName val="Front"/>
      <sheetName val="도장 및 용접 수량"/>
      <sheetName val="영흥TL(UP,DOWN) "/>
      <sheetName val="sheets"/>
      <sheetName val="변경서식"/>
      <sheetName val="TYPE-B 평균H"/>
      <sheetName val="N頀ᚃ"/>
      <sheetName val="N"/>
      <sheetName val="일위대가내역"/>
      <sheetName val="만수배관단가"/>
      <sheetName val="FRP배관단가(만수)"/>
      <sheetName val="금액집계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교대시점"/>
      <sheetName val="inputdata"/>
      <sheetName val="b_balju"/>
      <sheetName val="총공사비"/>
      <sheetName val="목록1"/>
      <sheetName val="목록2"/>
      <sheetName val="기준"/>
      <sheetName val="전압"/>
      <sheetName val="조도"/>
      <sheetName val="동력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일반맨홀수량집계"/>
      <sheetName val="날개벽(TYPE1)"/>
      <sheetName val="주경기-오배수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자재일람"/>
      <sheetName val="총괄서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리터팬내장형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형식별 개략공사비"/>
      <sheetName val="간이영수증"/>
      <sheetName val="부산4"/>
      <sheetName val="내역총괄표"/>
      <sheetName val="교사기준면적(초등)"/>
      <sheetName val="토공및부대2차"/>
      <sheetName val="새공통"/>
      <sheetName val="광혁기성"/>
      <sheetName val="수안보-_x0005__x0000__x0000_"/>
      <sheetName val="설변물량"/>
      <sheetName val="3절_CheckList_구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공사비내역서"/>
      <sheetName val="3.하중산정4.지지력"/>
      <sheetName val="대비표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배"/>
      <sheetName val="B부대공"/>
      <sheetName val="당사실시1"/>
      <sheetName val="내역전기"/>
      <sheetName val="세부狇譈"/>
      <sheetName val="적용기준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이토변실(A3-LINE)"/>
      <sheetName val="전기일위목록"/>
      <sheetName val="RE9604"/>
      <sheetName val="거푸집물량"/>
      <sheetName val="UPDATA"/>
      <sheetName val="원가계산서(남측)"/>
      <sheetName val="»êÃ렀䡟ԯ_x0000_缀"/>
      <sheetName val="»êÃ︀ᇕ԰_x0000_缀"/>
      <sheetName val="제조 경영"/>
      <sheetName val="예산대비"/>
      <sheetName val="내역서단가산출용"/>
      <sheetName val="금광1터널"/>
      <sheetName val="총(신설)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견적단가"/>
      <sheetName val="9509"/>
      <sheetName val="견적사양비교표"/>
      <sheetName val="시설물기초"/>
      <sheetName val="한전고리-을"/>
      <sheetName val=" ｹ-ﾌﾞﾙ"/>
      <sheetName val="MW-BM"/>
      <sheetName val="4.2.1 마루높이 검토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공제구간조서"/>
      <sheetName val="현장설က_x0000_蠀ᛟ"/>
      <sheetName val="학생내역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1호인버트수량"/>
      <sheetName val="석축설면"/>
      <sheetName val="법면단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969910( R)"/>
      <sheetName val="전장품(관리용)"/>
      <sheetName val="토공실행"/>
      <sheetName val="L-type"/>
      <sheetName val="중기목록"/>
      <sheetName val="구간산출"/>
      <sheetName val="Ext. Stone-P"/>
      <sheetName val="계약표지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결합부검토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동원인원산출"/>
      <sheetName val="품셈기준"/>
      <sheetName val="총괄집䠄ᡏ"/>
      <sheetName val="산출및내역"/>
      <sheetName val="96.12"/>
      <sheetName val="22단丵"/>
      <sheetName val="정산입력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기준비용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날개벽(좌,우=45도,75도)"/>
      <sheetName val="full (2)"/>
      <sheetName val="154TW"/>
      <sheetName val="일반수량집계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단위별 일위대가표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Macro(부하)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화재_탐지_설비"/>
      <sheetName val="호봉_(2)"/>
      <sheetName val="8_PILE__(돌출)"/>
      <sheetName val="69_03%"/>
      <sheetName val="변경내역84_52%"/>
      <sheetName val="PROJECT_BRIEF"/>
      <sheetName val="5_공종별예산내역서"/>
      <sheetName val="97_사업추정(WEKI)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업체별 금액"/>
      <sheetName val="참조용쉬트"/>
      <sheetName val="청구서"/>
      <sheetName val="공동_집계표"/>
      <sheetName val="분담_집계표"/>
      <sheetName val="을지로철거"/>
      <sheetName val="설계수량"/>
      <sheetName val="99 조정금액"/>
      <sheetName val="사업성분석"/>
      <sheetName val="개봉3동하수관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2006기계경렀ﭒ䓬"/>
      <sheetName val="J__LOTUS_9605P_BB_C_BD_OUT_YE_3"/>
      <sheetName val="Macro(전동기)"/>
      <sheetName val="품목납기"/>
      <sheetName val="원가계산서 "/>
      <sheetName val="심의대상"/>
      <sheetName val="AH-1 "/>
      <sheetName val="골재丵〒"/>
      <sheetName val="내역총渀腷"/>
      <sheetName val="3F"/>
      <sheetName val="VXXXXXXX"/>
      <sheetName val="공사비 내역"/>
      <sheetName val="㩷"/>
      <sheetName val="ꢭ፺"/>
      <sheetName val="견적2001(1분기)"/>
      <sheetName val="1.취수장"/>
      <sheetName val="상-교대(A1-A2)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가시설"/>
      <sheetName val="재료할증"/>
      <sheetName val="재료집계표3"/>
      <sheetName val="심사공종"/>
      <sheetName val="카렌스센터계량기설치공사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1._x005f_x005f_x005f_x0018_변전설비"/>
      <sheetName val="YES.XLS"/>
      <sheetName val="장비명"/>
      <sheetName val="경비공통"/>
      <sheetName val="T13(P68~72,78)"/>
      <sheetName val="렀ⵘ"/>
      <sheetName val="֭_x0000_"/>
      <sheetName val="성곽내역서"/>
      <sheetName val="입찰보Ⳡ"/>
      <sheetName val="H-pile(250x250)"/>
      <sheetName val="H-pile(298x299)"/>
      <sheetName val="방음벽기초(H_xd8d4_ㆂᰀㆃ"/>
      <sheetName val="안정검토(온1)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설계서(설치)"/>
      <sheetName val="지급자재대"/>
      <sheetName val="토목내역서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2002계약현황"/>
      <sheetName val="PREFACE"/>
      <sheetName val="전등부하"/>
      <sheetName val="도근좌표"/>
      <sheetName val="1.동력공사"/>
      <sheetName val="단  가  垨4奜4睮⿩_x0005_"/>
      <sheetName val="OPG_x0005__x0000__x0000_"/>
      <sheetName val="가도䠀"/>
      <sheetName val="가도ԯ"/>
      <sheetName val="가도저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48전력선_x0002__x0000_㣸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강관산출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12_xd8b7_⭎ጀ鮂"/>
      <sheetName val="12좷⭘ጀ鮂"/>
      <sheetName val="대비2"/>
      <sheetName val="패널"/>
      <sheetName val="ORIGN"/>
      <sheetName val="Tenants"/>
      <sheetName val="천마갑지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평균물량산출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ꠀ"/>
      <sheetName val="VA_x0000__x0000__x0005_"/>
      <sheetName val="평당자료"/>
      <sheetName val="ࠀ᎚"/>
      <sheetName val="본체철근표"/>
      <sheetName val="광통신 견적내역서1"/>
      <sheetName val="단위ה_x0000_"/>
      <sheetName val="4.말뚝설계"/>
      <sheetName val="가로등산출서 (작업1)"/>
      <sheetName val="신호등"/>
      <sheetName val="미관등"/>
      <sheetName val="토공A1"/>
      <sheetName val="교량"/>
      <sheetName val="각사별공사비분개 "/>
      <sheetName val="통계연보"/>
      <sheetName val="방송일위대가"/>
      <sheetName val="2.1 전선굵기"/>
      <sheetName val="준공내역서(을)"/>
      <sheetName val="결과"/>
      <sheetName val="공감비"/>
      <sheetName val="기계경비산출"/>
      <sheetName val="원안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LKVL-CK-HT-GD1"/>
      <sheetName val="지중자재단가"/>
      <sheetName val="주요재료비(원본)"/>
      <sheetName val="내역단가"/>
      <sheetName val="전차선로 물֮_x0000_"/>
      <sheetName val="(4-2)열관류값-2"/>
      <sheetName val="산정기준"/>
      <sheetName val="1000 DB구축 부표"/>
      <sheetName val="수습"/>
      <sheetName val="22수"/>
      <sheetName val="22단"/>
      <sheetName val="49단"/>
      <sheetName val="기별"/>
      <sheetName val="단가 (2)"/>
      <sheetName val="관정비교"/>
      <sheetName val="제일"/>
      <sheetName val="J__LOTUS_9605P_BB_C_BD_OUT_YE_4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48일위(기존)"/>
      <sheetName val="단가조정표"/>
      <sheetName val="신호등신출서 (작업1)"/>
      <sheetName val="육교등산출서(작업1)"/>
      <sheetName val="밸︀ᇕ԰"/>
      <sheetName val="밸ﺵᇕ԰"/>
      <sheetName val="기계단가"/>
      <sheetName val="하도급선정의뢰桑〒_x0005__x0000__x0000__x0000_"/>
      <sheetName val="내역서(건축)"/>
      <sheetName val="도급FORM"/>
      <sheetName val="옹벽1"/>
      <sheetName val="기둥"/>
      <sheetName val="저판(버림100)"/>
      <sheetName val="재료-CODE"/>
      <sheetName val="내역_FILE"/>
      <sheetName val="9.2단가산출서"/>
      <sheetName val="손료"/>
      <sheetName val="2006기계䈌ᅪ԰_x0000_缀"/>
      <sheetName val="산근1,2"/>
      <sheetName val="3련 B梯"/>
      <sheetName val="NO.3.PTA PLANT SD COST"/>
      <sheetName val="장비계산"/>
      <sheetName val="계약서"/>
      <sheetName val="인계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내역 (2)"/>
      <sheetName val="배수및구조물공1"/>
      <sheetName val="앨범표지"/>
      <sheetName val="3차준공"/>
      <sheetName val="제조부문배부"/>
      <sheetName val="XREF"/>
      <sheetName val="[YES.XLS][YES.XLS][YES.XLS]4/_x0000_䠀"/>
      <sheetName val="[YES.XLS][YES.XLS][YES.XLS]4쌇栅/"/>
      <sheetName val="시공업체명부"/>
      <sheetName val="Direct (공사비대비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당초수문"/>
      <sheetName val="대목"/>
      <sheetName val="내역_ver1.0"/>
      <sheetName val="심사계산"/>
      <sheetName val="심사물량"/>
      <sheetName val="검사조堀"/>
      <sheetName val="단_x0000__x0000_蠀"/>
      <sheetName val="5.개인보호구지급"/>
      <sheetName val="POOM_MOTO2"/>
      <sheetName val="폐토수익화_"/>
      <sheetName val="DATA(광속)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부하집계"/>
      <sheetName val="Stem Footing"/>
      <sheetName val="[YES.XLS]4/_x0000_䠀"/>
      <sheetName val="[YES.XLS]4쌇栅/"/>
      <sheetName val="REDUCER"/>
      <sheetName val="WE'T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측량요율"/>
      <sheetName val="도봉2지구"/>
      <sheetName val="참고자료등록"/>
      <sheetName val="하자보수보증자료"/>
      <sheetName val="국내"/>
      <sheetName val="유리"/>
      <sheetName val="익산"/>
      <sheetName val="규격"/>
      <sheetName val="수종"/>
      <sheetName val="감시제어"/>
      <sheetName val="목차임시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Parts"/>
      <sheetName val="Menu A"/>
      <sheetName val="2공종별예산조서"/>
      <sheetName val="관급원내역"/>
      <sheetName val="맨홀공 수량집계표"/>
      <sheetName val="구분"/>
      <sheetName val="공사비집_x0005_"/>
      <sheetName val="bCord공정"/>
      <sheetName val="d수량"/>
      <sheetName val="e대가"/>
      <sheetName val="g단가"/>
      <sheetName val="h집계"/>
      <sheetName val="자재노임단가"/>
      <sheetName val="크레인5ton"/>
      <sheetName val="단가산출-2"/>
      <sheetName val="기초수량-1"/>
      <sheetName val="단가산출-1"/>
      <sheetName val="LANGUAGE"/>
      <sheetName val="1_x0005_"/>
      <sheetName val="중기비"/>
      <sheetName val="1-최종안"/>
      <sheetName val="사업분석-분양가결정"/>
      <sheetName val="PROCESS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판매46"/>
      <sheetName val="남경"/>
      <sheetName val="자재단가리스트"/>
      <sheetName val="공사내역(총괄)"/>
      <sheetName val="대보~세기"/>
      <sheetName val="비용"/>
      <sheetName val="1.산출근거"/>
      <sheetName val="가공사"/>
      <sheetName val="EVALUATE물량산출서"/>
      <sheetName val="스라브"/>
      <sheetName val="특수조명기구 단가조사서"/>
      <sheetName val="b_balju_ch"/>
      <sheetName val="b_balju_chÈ"/>
      <sheetName val="b_balju_ch_x0005_"/>
      <sheetName val="b_balju_chÛ"/>
      <sheetName val="b_balju_ch(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기본DATԯ"/>
      <sheetName val="기본DAT頀"/>
      <sheetName val="공종별수량집계"/>
      <sheetName val="일위藨-헾"/>
      <sheetName val="Summar헾】_x0005__x0000__x0000__x0000__x0000_"/>
      <sheetName val="실︀ԯ"/>
      <sheetName val="슬래브"/>
      <sheetName val="새공통(96임금인상기준)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작성양식"/>
      <sheetName val="품-(주)코①"/>
      <sheetName val="공사예산하조서(O.K)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103동"/>
      <sheetName val="D-RMIL"/>
      <sheetName val="기က_x0000_退"/>
      <sheetName val="총괄집계 "/>
      <sheetName val="증감내역서"/>
      <sheetName val="Cover Sht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중재하"/>
      <sheetName val="검색"/>
      <sheetName val="??????"/>
      <sheetName val="내역갑지"/>
      <sheetName val="INSTR"/>
      <sheetName val="洊⍩"/>
      <sheetName val="_xd808_⢉"/>
      <sheetName val="砈ẋ"/>
      <sheetName val="옹벽수량집계표"/>
      <sheetName val="수종별인자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8.일위대가표(1)"/>
      <sheetName val="8.일위대가표(2)"/>
      <sheetName val="7.청제공기계기구조서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수로단위수량"/>
      <sheetName val=" 갑지"/>
      <sheetName val="8.수량산출 (2)"/>
      <sheetName val="일위대가표 (⠋ᡏ"/>
      <sheetName val="Imp-Data"/>
      <sheetName val="내역서 (1차)"/>
      <sheetName val="¿¹Á¤(3က"/>
      <sheetName val="가시설공(광장부)"/>
      <sheetName val="ÀÏÀ§´ë°¡Ç¥(_x0005__x0000_"/>
      <sheetName val="수출가격"/>
      <sheetName val="IBL-C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토목품셈"/>
      <sheetName val="단위량"/>
      <sheetName val="재료집계표2"/>
      <sheetName val="토적집계표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공통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A_x0005_þ"/>
      <sheetName val="잡철단가대비"/>
      <sheetName val="금액_x0000__x0000_鱀"/>
      <sheetName val="금액׃⼷_x0000_"/>
      <sheetName val="단가산출2"/>
      <sheetName val="member design"/>
      <sheetName val="soil bearing check"/>
      <sheetName val="Tool"/>
      <sheetName val="노무비(DB)"/>
      <sheetName val="말고개터널조명전압강⣓"/>
      <sheetName val="통신원가"/>
      <sheetName val="설치자재"/>
      <sheetName val="여주,이천(명세)"/>
      <sheetName val="연砀⪜︀"/>
      <sheetName val="연ࠀᢝ䰀"/>
      <sheetName val="SUS"/>
      <sheetName val="1공구 건정토건_xd803_ᑷᰀ"/>
      <sheetName val="교량현황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기성내역서(토목)"/>
      <sheetName val="반응조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Data Vol"/>
      <sheetName val="건축전기"/>
      <sheetName val="위치�ᢘ"/>
      <sheetName val="Mc_x0000_"/>
      <sheetName val="철거 일위대가(2_x0000__x0000__x0005__x0000_꼀"/>
      <sheetName val="Mc"/>
      <sheetName val="보안등"/>
      <sheetName val="준공갑지"/>
      <sheetName val="일반수량산출"/>
      <sheetName val="계약ITEM"/>
      <sheetName val="5.전사투자계획종함안"/>
      <sheetName val="평가자13"/>
      <sheetName val="기본입력"/>
      <sheetName val="½Å±ÔÇ_x0000__x0000_Ā"/>
      <sheetName val="현장유지관리비"/>
      <sheetName val="A-8 PD(도로중앙)"/>
      <sheetName val="단위중기"/>
      <sheetName val="B1(반포1차)"/>
      <sheetName val="부안변전"/>
      <sheetName val="외"/>
      <sheetName val="손익차9월2"/>
      <sheetName val="N¬_x0000_"/>
      <sheetName val="Nª_x0000_"/>
      <sheetName val="수지예산"/>
      <sheetName val="conclusion"/>
      <sheetName val="comparables"/>
      <sheetName val="Deduction"/>
      <sheetName val="other"/>
      <sheetName val="123"/>
      <sheetName val="공사비내역 p1"/>
      <sheetName val="일위대가표(DEEP)"/>
      <sheetName val="전기2က_x0000_"/>
      <sheetName val="화재 탐지_x0005_"/>
      <sheetName val="설치 일위대가(4԰"/>
      <sheetName val="노원열병합  건축렀䡟ԯ"/>
      <sheetName val="노원열병합  건축︀ᇕ԰"/>
      <sheetName val="노원열병합  건축ﻕᇕ԰"/>
      <sheetName val="노원열병합  건축렀こ렀䡟ԯ"/>
      <sheetName val="»êÃ렀䡟ԯ"/>
      <sheetName val="»êÃ︀ᇕ԰"/>
      <sheetName val="4/"/>
      <sheetName val="4က"/>
      <sheetName val="갑지(0"/>
      <sheetName val="갑지("/>
      <sheetName val="단ူ"/>
      <sheetName val="현장설က"/>
      <sheetName val="2000.11¿ù¼³餀㢘ԯ"/>
      <sheetName val="신공항A-9헾】_x0005_"/>
      <sheetName val="2000,_x0010_"/>
      <sheetName val="2000,"/>
      <sheetName val="2000,徸⽝_x0005_"/>
      <sheetName val="입출재고현⩿〚_x0005_"/>
      <sheetName val="방음벽 기초_x0005_"/>
      <sheetName val="관리"/>
      <sheetName val="관리Ç"/>
      <sheetName val="설치 일위대가(46~԰"/>
      <sheetName val="9-1԰"/>
      <sheetName val="간접비계산"/>
      <sheetName val="싱가폴(실지급+인상율)"/>
      <sheetName val="철거산출徸〒"/>
      <sheetName val="기기점검대상"/>
      <sheetName val="Ⅱ1-0타"/>
      <sheetName val="1차증가원가怀፵"/>
      <sheetName val="코드일람표"/>
      <sheetName val="전도품의"/>
      <sheetName val="RESOURCE"/>
      <sheetName val="기본1"/>
      <sheetName val="수정일위대가"/>
      <sheetName val="시운전연료비"/>
      <sheetName val="분양가"/>
      <sheetName val="DS-최종"/>
      <sheetName val="교각(P1)수량"/>
      <sheetName val="가은우회도로"/>
      <sheetName val="일위대가(4층원격)"/>
      <sheetName val="PILE"/>
      <sheetName val="수목데이타"/>
      <sheetName val="단가순번"/>
      <sheetName val="일반전기"/>
      <sheetName val="목록표"/>
      <sheetName val="전체공사"/>
      <sheetName val="N淓Ⲧ"/>
      <sheetName val="Nⷓ剆"/>
      <sheetName val="Nﺚ郕"/>
      <sheetName val="N렷"/>
      <sheetName val="dike도수로"/>
      <sheetName val="1_설계조건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준검_내역서1"/>
      <sheetName val="-_INFORMATION_-1"/>
      <sheetName val="5호광장_(만점)1"/>
      <sheetName val="인천국제_(만점)_(2)1"/>
      <sheetName val="외주대비_-석축1"/>
      <sheetName val="외주대비-구조물_(2)1"/>
      <sheetName val="견적표지_(3)1"/>
      <sheetName val="단면_(2)1"/>
      <sheetName val="단가_및_재료비1"/>
      <sheetName val="수목데이타_1"/>
      <sheetName val="변압기_및_발전기_용량1"/>
      <sheetName val="설_계1"/>
      <sheetName val="3BL공동구_수량1"/>
      <sheetName val="Sheet1_(2)1"/>
      <sheetName val="IMP_(REACTOR)1"/>
      <sheetName val="1_설계기준1"/>
      <sheetName val="토공_total"/>
      <sheetName val="BOX_본체"/>
      <sheetName val="소포내역_(2)"/>
      <sheetName val="3.2.1 마루높이결정"/>
      <sheetName val="wtdb"/>
      <sheetName val="동결보온"/>
      <sheetName val="원영국도내역"/>
      <sheetName val="CABL헾"/>
      <sheetName val="수리결과"/>
      <sheetName val="2002하반기노_x0003__x0008__x000d_"/>
      <sheetName val="_x0000__x0003__x0000__x0004__x0000__x0007__x0000__x0006_"/>
      <sheetName val="청주-교대(A1)"/>
      <sheetName val="pile bearing capa &amp; arrenge"/>
      <sheetName val="BEQ내역"/>
      <sheetName val="IPS0823"/>
      <sheetName val="횡배수관설치현황"/>
      <sheetName val="94"/>
      <sheetName val="안전시설"/>
      <sheetName val="20-25"/>
      <sheetName val="단중"/>
      <sheetName val="예산M2"/>
      <sheetName val="2.수량산출"/>
      <sheetName val="MEMBER"/>
      <sheetName val="공사별 가중치0_x0000_ꀀâ_x0000__x0000_鬀ӊ㰞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2.노무비명欐_x0016_歜_x0016_丵⽃"/>
      <sheetName val="2.노무비명烨$橂⽲_x0005__x0000_"/>
      <sheetName val="일"/>
      <sheetName val="한일양산"/>
      <sheetName val="Manual Valve List"/>
      <sheetName val="PI壆の"/>
      <sheetName val="빙100장비사양"/>
      <sheetName val="Á¶µµ°è»ê¼­ (µ_x0000__x0000_Ā_x0000_"/>
      <sheetName val="N۾_x0001_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점검_x0000__x0000_"/>
      <sheetName val="설비공사"/>
      <sheetName val="5.공량산출서"/>
      <sheetName val="설계조_x0000_"/>
      <sheetName val="수정계획3"/>
      <sheetName val="전기일球ꀀ"/>
      <sheetName val="증감대쀀"/>
      <sheetName val="노임단가(직종번호 순)"/>
      <sheetName val="단가입력창"/>
      <sheetName val="공종단가표 "/>
      <sheetName val="시행후면적"/>
      <sheetName val="진흥지역조서(구역밖)"/>
      <sheetName val="건헾⾾_x0005_"/>
      <sheetName val="ÅÍÆÄ±â¹×Àç·"/>
      <sheetName val="장비사양"/>
      <sheetName val="CABLE SIZE-1"/>
      <sheetName val="경사수로"/>
      <sheetName val="확정실적"/>
      <sheetName val="내역(설계,도급)정이준"/>
      <sheetName val="¼ö¸ñ´헾⿨_x0005_"/>
      <sheetName val="100만평"/>
      <sheetName val="평야부단가"/>
      <sheetName val="개요입력"/>
      <sheetName val="수량기준"/>
      <sheetName val="단가기준"/>
      <sheetName val="배수통관(좌)"/>
      <sheetName val="1.1 본체"/>
      <sheetName val="토목 (2)"/>
      <sheetName val="인력터파기"/>
      <sheetName val="9G࠯_x0015__x0000__x0000_"/>
      <sheetName val="몰탈쐀/_x0000_"/>
      <sheetName val="Propo萘Ä헾"/>
      <sheetName val="Propo砨Ä硬"/>
      <sheetName val="ASP"/>
      <sheetName val="교사기준면적(중)"/>
      <sheetName val="98'자재"/>
      <sheetName val="광양방향"/>
      <sheetName val="Summar"/>
      <sheetName val="Summar䡲ぞ_x0000_"/>
      <sheetName val="재료값"/>
      <sheetName val="I.설계헾】"/>
      <sheetName val="전선관"/>
      <sheetName val="database"/>
      <sheetName val="BOX1"/>
      <sheetName val="수안보-纈!헾『"/>
      <sheetName val="수안보-丵〒_x0005__x0000_"/>
      <sheetName val="수안보-橂】_x0005__x0000_"/>
      <sheetName val="도급,하도급 예정금액"/>
      <sheetName val="출력표"/>
      <sheetName val="미장"/>
      <sheetName val="2017 예정공정표 11월"/>
      <sheetName val="방음벽기초"/>
      <sheetName val="산거각호표"/>
      <sheetName val="안_x0000__x0000__x0000_"/>
      <sheetName val="금액내역㠀"/>
      <sheetName val="일반동력(380V)"/>
      <sheetName val="3.일위대가"/>
      <sheetName val="교각별철근수_x0000__x0000_釸_x0000_"/>
      <sheetName val="적0_x0000_ꠀ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공정집계_국별"/>
      <sheetName val="시멘트,모래,자갈 및 골재산출표1"/>
      <sheetName val="철물"/>
      <sheetName val="기계경비시ᛅ⾆_x0005__x0000__x0000_"/>
      <sheetName val="역공종"/>
      <sheetName val="수량산출(2공구)"/>
      <sheetName val="수량산출 (3공구)"/>
      <sheetName val="pc-tie"/>
      <sheetName val="항목별내賐涙"/>
      <sheetName val="구조물견적서"/>
      <sheetName val="6È£㥝〒"/>
      <sheetName val="9-1차_x0005__x0000_"/>
      <sheetName val="문산방향-교대(A2)"/>
      <sheetName val="옥룡잡비"/>
      <sheetName val="수량명세서"/>
      <sheetName val="토공사(slope구간)"/>
      <sheetName val="기타"/>
      <sheetName val="이관문서목록표"/>
      <sheetName val="구천"/>
      <sheetName val="검수고1-1층"/>
      <sheetName val="건물현황"/>
      <sheetName val="간접총괄"/>
      <sheetName val="포장자재집계표"/>
      <sheetName val="이음개소"/>
      <sheetName val="갑지(가로ﻁ"/>
      <sheetName val="분전반"/>
      <sheetName val="실행ࠏE"/>
      <sheetName val="실행ဏ_x0000_"/>
      <sheetName val="No.2LAB Unit"/>
      <sheetName val="약ྀ︁"/>
      <sheetName val="일위대가집계표"/>
      <sheetName val="토건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가압장(토목)"/>
      <sheetName val="수로교_xdc00_᎚␀᎛"/>
      <sheetName val="단가목԰"/>
      <sheetName val="단가목_xdc00_"/>
      <sheetName val="골재및자재집계표"/>
      <sheetName val=" 내역"/>
      <sheetName val="제출"/>
      <sheetName val="TCDB"/>
      <sheetName val="부재치수입력"/>
      <sheetName val="시멘트,모래"/>
      <sheetName val="공예을"/>
      <sheetName val="CHIP_O"/>
      <sheetName val="FAB_O"/>
      <sheetName val="PKG_I"/>
      <sheetName val="FT_금액"/>
      <sheetName val="YIELD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Sheet2 (2)"/>
      <sheetName val="L형옹벽단위수량(35)"/>
      <sheetName val="L형옹벽단위수량(25)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업무처리전"/>
      <sheetName val="건설산출"/>
      <sheetName val="Requirement(Work Crew)"/>
      <sheetName val="PO-BOB"/>
      <sheetName val="Reference"/>
      <sheetName val="변경비㧨-娐"/>
      <sheetName val="내역서(을지)_2-1공구"/>
      <sheetName val="조명시헾"/>
      <sheetName val="8. 안吐呜"/>
      <sheetName val="5.정산ﵠ"/>
      <sheetName val="교량data"/>
      <sheetName val="파일구성"/>
      <sheetName val="Paint,Fire-Proof,Insul(48)"/>
      <sheetName val="ÃÑÁ²_x0000_瀀췕嬂"/>
      <sheetName val="ÃÑÁ²_x0000__x0000__x0001_Ԁ"/>
      <sheetName val="메뉴"/>
      <sheetName val="보차도경계석수량"/>
      <sheetName val="옥외외등집계표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1r"/>
      <sheetName val="　⮒"/>
      <sheetName val="က"/>
      <sheetName val="⠈ⱒ"/>
      <sheetName val="1Ø"/>
      <sheetName val="1_x0004_"/>
      <sheetName val="자재집게표 "/>
      <sheetName val="22단傠"/>
      <sheetName val="22단圬"/>
      <sheetName val="도담구내 개소별 명세"/>
      <sheetName val="06_BATCH "/>
      <sheetName val="산출근거1"/>
      <sheetName val="b_sul"/>
      <sheetName val="토목_x0010__x0000_"/>
      <sheetName val="t-h HA THE"/>
      <sheetName val="제-_x0005__x0000_"/>
      <sheetName val="bm(CIcable)"/>
      <sheetName val="[YES.XLS][YES.XLS]A__9701A_OU_4"/>
      <sheetName val="[YES.XLS][YES.XLS]A__9701A_OU_3"/>
      <sheetName val="[YES.XLS][YES.XLS]A__9701A_OU_2"/>
      <sheetName val="[YES.XLS][YES.XLS]A__9701A_OU_7"/>
      <sheetName val="[YES.XLS][YES.XLS]A__9701A_OU_6"/>
      <sheetName val="[YES.XLS][YES.XLS]A__9701A_OU_5"/>
      <sheetName val="2-1. 대비"/>
      <sheetName val="항목별사⣓䒢뀠"/>
      <sheetName val="[YES.XLS][YES.XLS][YES.XLS]/_x0000_"/>
      <sheetName val="[YES.XLS][YES.XLS]/_x0000_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Àåºñ´Ü°¡»êÃ8"/>
      <sheetName val="Àåºñ´Ü°¡»êÃ_x0005_"/>
      <sheetName val="EXPAN-1"/>
      <sheetName val="비용적자료"/>
      <sheetName val="1SPAè"/>
      <sheetName val="단가LIST"/>
      <sheetName val="[YES.XLS][YES.XLS]A__9701A_O_11"/>
      <sheetName val="[YES.XLS][YES.XLS]A__9701A_O_10"/>
      <sheetName val="[YES.XLS][YES.XLS]A__9701A_OU_8"/>
      <sheetName val="[YES.XLS][YES.XLS]A__9701A_OU_9"/>
      <sheetName val="[YES.XLS][YES.XLS]A__9701A_O_16"/>
      <sheetName val="[YES.XLS][YES.XLS]A__9701A_O_15"/>
      <sheetName val="[YES.XLS][YES.XLS]A__9701A_O_12"/>
      <sheetName val="[YES.XLS][YES.XLS]A__9701A_O_14"/>
      <sheetName val="[YES.XLS][YES.XLS]A__9701A_O_13"/>
      <sheetName val="[YES.XLS][YES.XLS]A__9701A_O_17"/>
      <sheetName val="[YES.XLS][YES.XLS]A__9701A_O_18"/>
      <sheetName val="[YES.XLS][YES.XLS]A__9701A_O_21"/>
      <sheetName val="[YES.XLS][YES.XLS]A__9701A_O_20"/>
      <sheetName val="[YES.XLS][YES.XLS]A__9701A_O_19"/>
      <sheetName val="[YES.XLS][YES.XLS]A__9701A_O_27"/>
      <sheetName val="[YES.XLS][YES.XLS]A__9701A_O_23"/>
      <sheetName val="[YES.XLS][YES.XLS]A__9701A_O_22"/>
      <sheetName val="[YES.XLS][YES.XLS]A__9701A_O_25"/>
      <sheetName val="[YES.XLS][YES.XLS]A__9701A_O_24"/>
      <sheetName val="[YES.XLS][YES.XLS]A__9701A_O_26"/>
      <sheetName val="[YES.XLS][YES.XLS]A__9701A_O_29"/>
      <sheetName val="[YES.XLS][YES.XLS]A__9701A_O_30"/>
      <sheetName val="[YES.XLS][YES.XLS]A__9701A_O_28"/>
      <sheetName val="차단용량계산서"/>
      <sheetName val="일대-1"/>
      <sheetName val="중질쓰레기"/>
      <sheetName val="3.사업추진현황(나~사.공사추진현황)"/>
      <sheetName val="ꀀ㇞"/>
      <sheetName val="_____________DATABANK_2000____2"/>
      <sheetName val="______C________DATABANK_2000__2"/>
      <sheetName val="___________________7__________2"/>
      <sheetName val="견적서갑지연속"/>
      <sheetName val="장비내역서"/>
      <sheetName val="주현(해보)"/>
      <sheetName val="시멘트 모래 수량산출"/>
      <sheetName val="Result"/>
      <sheetName val="DATA_입력란"/>
      <sheetName val="1__설계조건_2_단면가정_3__하중계산"/>
      <sheetName val="난간벽단위"/>
      <sheetName val="작업일보"/>
      <sheetName val="우수맨홀공_x0000__x0000__x0005__x0000_틀"/>
      <sheetName val="1련,2련"/>
      <sheetName val="철집"/>
      <sheetName val="경영혁신본부"/>
      <sheetName val="변경비懸_x0013_颙"/>
      <sheetName val="변경비颙〒_x0005_"/>
      <sheetName val="일위집԰_x0000_"/>
      <sheetName val="변경비窨_x0013_竬"/>
      <sheetName val="시공계ⱂ"/>
      <sheetName val="설계塸"/>
      <sheetName val="수량산출(비굴착)"/>
      <sheetName val="¹°·㑈"/>
      <sheetName val="금리ﺙᇕ"/>
      <sheetName val="대창(함평쑥兣0_x0000_"/>
      <sheetName val="갑지(_x0000__x0000_Ԁ"/>
      <sheetName val="목동1절주.bh0"/>
      <sheetName val="조명_x0000__x0000_"/>
      <sheetName val="NOTE ALL"/>
      <sheetName val="철거산_x0000__x0000_Ԁ"/>
      <sheetName val="철거산䈀㡪ԯ"/>
      <sheetName val="적용대가"/>
      <sheetName val="DAN"/>
      <sheetName val="기က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단가_x0005_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ÁÖÇ_x0005_"/>
      <sheetName val="AILC00þ"/>
      <sheetName val="º¯°æ»çÀX"/>
      <sheetName val="12년06월28일 패케이지반및분전반정산서"/>
      <sheetName val="Book1"/>
      <sheetName val="98발주"/>
      <sheetName val="공무2과"/>
      <sheetName val="물"/>
      <sheetName val="4-2.전기관급자재(수배전반)내역서"/>
      <sheetName val="F_D SEC. PROP"/>
      <sheetName val="R.C RAHMEN 해석"/>
      <sheetName val="본체 설 계"/>
      <sheetName val="배수공 내역서 적용수량"/>
      <sheetName val="제수_x0000__x0000__x0005_"/>
      <sheetName val="rate"/>
      <sheetName val="당초토량산출서"/>
      <sheetName val="3.1조명전열 설비공사"/>
      <sheetName val="3.3정보통신 설비공사"/>
      <sheetName val="3.4소방 설비공사"/>
      <sheetName val="입상내역"/>
      <sheetName val="일위대가집계표(사급)"/>
      <sheetName val="재료집_x0000_"/>
      <sheetName val="¿¹Á¤(3_x0000_"/>
      <sheetName val="¿¹Á¤(3洀"/>
      <sheetName val="단가최종"/>
      <sheetName val="단위?ὗ␀"/>
      <sheetName val="실頀▀?"/>
      <sheetName val="5.À_xdcc0_脹¿"/>
      <sheetName val="5.À_x0000__x0000__x0005_"/>
      <sheetName val="5.À贠脹¿"/>
      <sheetName val="검사조_xd800_"/>
      <sheetName val="전산소모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버스운행안姠"/>
      <sheetName val="버스운행안夸"/>
      <sheetName val="버스운행안哈"/>
      <sheetName val="버스운행안_x0005_"/>
      <sheetName val="식재일위"/>
      <sheetName val="계장 품셈표"/>
      <sheetName val="강재 수량"/>
      <sheetName val="목공사품의서"/>
      <sheetName val="esc(건축)"/>
      <sheetName val="일위대가목_x0000_"/>
      <sheetName val="목동1절주_bh01"/>
      <sheetName val="일위대가목堀"/>
      <sheetName val="구조물철거집계 "/>
      <sheetName val="Á¤»ê¼¼ºÎ¹°·®1Â÷_x0005__x0000__x0000__x0000__x0000_"/>
      <sheetName val="교통표지"/>
      <sheetName val="재무가정"/>
      <sheetName val="부재리스트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6PILE _x0000__x0000_⩈_x0000__x0000_"/>
      <sheetName val="의왕¹_x0000_"/>
      <sheetName val="표  지"/>
      <sheetName val="01노임적용기준"/>
      <sheetName val="______JOB_LOTUS_9605P_BB_C_BD_2"/>
      <sheetName val="__3_c_My_Documents________DAT_2"/>
      <sheetName val="E__LOTUS_9605P_BB_C_BD_OUT_YE_2"/>
      <sheetName val="______________________________2"/>
      <sheetName val="__A46a_________project________2"/>
      <sheetName val="진성이반"/>
      <sheetName val="__Server_SERVER__F__PROJECT_L_2"/>
      <sheetName val="일별 투입 현황(형틀,철근)"/>
      <sheetName val="포장(수량)-관로부"/>
      <sheetName val="집수정수량총집계"/>
      <sheetName val="배수장토목공사비"/>
      <sheetName val="산출동탄"/>
      <sheetName val="BOM"/>
      <sheetName val="우수맨홀토공단위수량"/>
      <sheetName val="정의"/>
      <sheetName val="수량산출(계측제어)"/>
      <sheetName val="사업부구분코드"/>
      <sheetName val="PNLIST"/>
      <sheetName val="설 Á"/>
      <sheetName val="일지-H"/>
      <sheetName val="김포IO"/>
      <sheetName val="배수공집계표"/>
      <sheetName val="유첨#ᰖ"/>
      <sheetName val="Key Data_Y13"/>
      <sheetName val="코드관리"/>
      <sheetName val="포장공사"/>
      <sheetName val="현장일반사항"/>
      <sheetName val="용집"/>
      <sheetName val="수자재단위당"/>
      <sheetName val="공문(신)"/>
      <sheetName val="품목단가"/>
      <sheetName val="노임조서"/>
      <sheetName val="직접경비호표"/>
      <sheetName val="exec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TEST1"/>
      <sheetName val="기계내역서"/>
      <sheetName val="????"/>
      <sheetName val="일위(수원)"/>
      <sheetName val="기중"/>
      <sheetName val="일위2"/>
      <sheetName val="BOX단위철근"/>
      <sheetName val="master"/>
      <sheetName val="fs"/>
      <sheetName val="Identity"/>
      <sheetName val="Price Level"/>
      <sheetName val="Location"/>
      <sheetName val="Comment"/>
      <sheetName val="Physical"/>
      <sheetName val="S&amp;R"/>
      <sheetName val="수요"/>
      <sheetName val="LOADS"/>
      <sheetName val="계측기"/>
      <sheetName val="97"/>
      <sheetName val="L1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정류기"/>
      <sheetName val="공사설명서"/>
      <sheetName val="공사계획서"/>
      <sheetName val="6-4.1일위대가목록"/>
      <sheetName val="사각맨䠓"/>
      <sheetName val="Macro(조도)"/>
      <sheetName val="용역단가"/>
      <sheetName val="DG7"/>
      <sheetName val="일단의 주택지"/>
      <sheetName val="도급처리스트"/>
      <sheetName val="8. 안_x0010_"/>
      <sheetName val="Equipment"/>
      <sheetName val="6.OUTPUT"/>
      <sheetName val="CWP"/>
      <sheetName val="실행단가철(ems코드적용)"/>
      <sheetName val="몰탈콘크리트"/>
      <sheetName val="철근집계"/>
      <sheetName val="노무단가"/>
      <sheetName val="관䈀"/>
      <sheetName val="신청서"/>
      <sheetName val="PIPE내역(FCN)"/>
      <sheetName val="STEAM"/>
      <sheetName val="AIR"/>
      <sheetName val="항목별사㦬⊄㰀"/>
      <sheetName val="선금정산내역"/>
      <sheetName val="포Ԁ_x0000_"/>
      <sheetName val="산출조서"/>
      <sheetName val="Á¤Ⴛêº¹±¸·®"/>
      <sheetName val="S鮲"/>
      <sheetName val="MORTAR생산및타설(1;3)"/>
      <sheetName val="목공(안채)"/>
      <sheetName val="가정급수관"/>
      <sheetName val="5.모델링"/>
      <sheetName val="RM목표&amp;실적"/>
      <sheetName val="경율산정.XLS"/>
      <sheetName val="예산조서"/>
      <sheetName val="수량산출(1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간접재료비산출표-27-30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조직"/>
      <sheetName val="사업분석"/>
      <sheetName val="물량산출근거 수정 최종검토"/>
      <sheetName val="배수관공"/>
      <sheetName val="8. _x0005_"/>
      <sheetName val="REACTION芨.헾⿁_x0005_"/>
      <sheetName val="³²¾ç½ÃÀÛµ¿ÀÚ105³ë65±"/>
      <sheetName val="하도급선정의뢰唈_x001f_ᛅ⾠_x0005_"/>
      <sheetName val="하도급선정의뢰ᛅ⼝_x0005_"/>
      <sheetName val="공사별 가중치0"/>
      <sheetName val="말고개터넑조명전압강하"/>
      <sheetName val="설계예산2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수안보-_x0000__x0000_嘠_x0000_"/>
      <sheetName val="종합기︀"/>
      <sheetName val="단柖Ń"/>
      <sheetName val="»êÃâ⢀㒁氀㒁"/>
      <sheetName val="관로공정"/>
      <sheetName val="중기산출근거기초"/>
      <sheetName val="5회토적"/>
      <sheetName val="VXXXXXX"/>
      <sheetName val="기성실행내역서 (1월금회)"/>
      <sheetName val="내역(2000년)"/>
      <sheetName val="5지구단위"/>
      <sheetName val="GR"/>
      <sheetName val="000 단가"/>
      <sheetName val="주관﹝ᇕ"/>
      <sheetName val="의왕㣀㚰"/>
      <sheetName val="금액결醐"/>
      <sheetName val="직공悲"/>
      <sheetName val="기본⦆԰_x0000_"/>
      <sheetName val="LD쀀"/>
      <sheetName val="의჉_x0000_쀀"/>
      <sheetName val="호남2"/>
      <sheetName val="PVC 판"/>
      <sheetName val="Corrib Haz"/>
      <sheetName val="물량산출"/>
      <sheetName val="설비2차"/>
      <sheetName val="잡비"/>
      <sheetName val="General DaS_x0000_"/>
      <sheetName val="아파ᵷħ⪄"/>
      <sheetName val="정보(MCC)"/>
      <sheetName val="BQ List"/>
      <sheetName val="2007일_x0000__x0000_"/>
      <sheetName val="소방일위 "/>
      <sheetName val="하도급선정의뢰وᨢ셈ˎꚈÝ衐"/>
      <sheetName val="감액ቀ԰"/>
      <sheetName val="버스운䃸〒_x0005_"/>
      <sheetName val="감액⚁︀"/>
      <sheetName val="¿ø°¡"/>
      <sheetName val="보온 회사분"/>
      <sheetName val="금액내_x0005__x0000_"/>
      <sheetName val="B×a"/>
      <sheetName val="동원인钘C떰"/>
      <sheetName val="4-7.중앙전기실(노임단가)"/>
      <sheetName val="±◨̭벬"/>
      <sheetName val="3.1주형보(수직)"/>
      <sheetName val="콘크리트타설집계표"/>
      <sheetName val="근로자자료입력"/>
      <sheetName val="일반자재"/>
      <sheetName val="기초견적가"/>
      <sheetName val="단가비교표 _계측제어_"/>
      <sheetName val="TOTAL인원"/>
      <sheetName val="48신설단가"/>
      <sheetName val="Steam-Sys"/>
      <sheetName val="DB@Acess"/>
      <sheetName val="광양 3기 유입수"/>
      <sheetName val="도로일위대가표"/>
      <sheetName val="9GNG¬_x0000_"/>
      <sheetName val="약廛袘"/>
      <sheetName val="9GNG肬쿟"/>
      <sheetName val="공사기초자료"/>
      <sheetName val="회사기초자료"/>
      <sheetName val="º¹±¸·®»êÁ¤ ¹×׃⾅_x0000__x0000_䎸_x0000__x0000__x0000_姀_x001c__x0000__x0000_"/>
      <sheetName val="º¹±¸·®»êÁ¤ ¹×׃⾅_x0000__x0000_ᯐ_x0000__x0000__x0000_姀_x001c__x0000__x0000_"/>
      <sheetName val="제노임"/>
      <sheetName val="관급단가"/>
      <sheetName val="금액결헾"/>
      <sheetName val="총괄수량집계"/>
      <sheetName val="out_prog"/>
      <sheetName val="선적schedule (2)"/>
      <sheetName val="설계서(본관)"/>
      <sheetName val="48전력선_x0002_"/>
      <sheetName val="물질수지(2011)"/>
      <sheetName val="3"/>
      <sheetName val="INTRO.(X)"/>
      <sheetName val="crude.SLAB RE-bar"/>
      <sheetName val="¹°·_x0000_"/>
      <sheetName val="외주비"/>
      <sheetName val="RH-BEAM"/>
      <sheetName val="BI_x0000__x0000_Ԁ_x0000_"/>
      <sheetName val="BI_x0000_Ԁ_x0000_"/>
      <sheetName val="기별수량산출서"/>
      <sheetName val="제-벰ŕ"/>
      <sheetName val="제-ᩈۈ"/>
      <sheetName val="제-䰈ࣿ"/>
      <sheetName val="제-稐ࣞ"/>
      <sheetName val="지급보증금74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__192_168_0_210_LOTUS_9605P_B_2"/>
      <sheetName val="04030801"/>
      <sheetName val="[YES.XLS][YES.XLS]X__9701A_OU_2"/>
      <sheetName val="도급b_balju"/>
      <sheetName val="1차네트공정"/>
      <sheetName val="N᠀旸"/>
      <sheetName val="노무산_x0000__x0000_"/>
      <sheetName val="조도계산"/>
      <sheetName val="업무분장"/>
      <sheetName val="1.관로"/>
      <sheetName val="설계명세서 (장비)"/>
      <sheetName val="ÃÑ³_x0000__x0000_Ԁ_x0000_䀀"/>
      <sheetName val="ÃÑ³_x0000__x0000_Ԁ_x0000__x0000_"/>
      <sheetName val="토량산출쀀"/>
      <sheetName val="토량산출䀀"/>
      <sheetName val="예산조서-신_x0000__x0000__x0005_"/>
      <sheetName val="Code-&gt;No"/>
      <sheetName val="sc0314 Index"/>
      <sheetName val="횡배수관단위수량"/>
      <sheetName val="단가 산출서(산근#1~#102)"/>
      <sheetName val="철콘"/>
      <sheetName val="DAF-1"/>
      <sheetName val="F 월별기성수금현황 "/>
      <sheetName val="±â¼÷_x0000_捋"/>
      <sheetName val="Á¤»ê¼¼ºÎ¹°·®1Â÷º헾⾌_x0005__x0000_"/>
      <sheetName val="공통비(전체)"/>
      <sheetName val="구㼨ㄬ"/>
      <sheetName val="구ㄬɭㇰ"/>
      <sheetName val="__Ihlee_e_LOTUS_9605P_BB_C_BD_2"/>
      <sheetName val="YES_XLS"/>
      <sheetName val="2F_회의실견적(5_14_일대)1"/>
      <sheetName val="unit_4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배점표"/>
      <sheetName val="물량표S"/>
      <sheetName val="수배전반"/>
      <sheetName val="°ü±Þ³怀厾ꊍ_x0000__xda00_"/>
      <sheetName val="예산내역서(총괄)"/>
      <sheetName val="공제대산출"/>
      <sheetName val="진출철집"/>
      <sheetName val="인Ó_x0000_Ԁ"/>
      <sheetName val="설비사고 "/>
      <sheetName val="실링"/>
      <sheetName val="14년 개대체 부서별 예산"/>
      <sheetName val="y자관"/>
      <sheetName val="하도계약반영"/>
      <sheetName val="인_x0000_Ԁ"/>
      <sheetName val="감액䠀㑙"/>
      <sheetName val="감액ԯ_x0000_缀"/>
      <sheetName val="감액⡓㰀"/>
      <sheetName val="결과㉘"/>
      <sheetName val="결과Թ_x0000_"/>
      <sheetName val="ÃÑÁý°ø_x0000_Ԁ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Shee_x0000__x0000_ࠀ"/>
      <sheetName val="Shee簀ᮐ_x0002_"/>
      <sheetName val="°¡¿ÁÁ¶¸í³»⽄ʓ㪀ᘖ"/>
      <sheetName val="°¡¿ÁÁ¶¸í³»_x0000__x0000__x0005__x0000_"/>
      <sheetName val="FOB발"/>
      <sheetName val="_____pc_________D__Min_pro____2"/>
      <sheetName val="견적을"/>
      <sheetName val="1월--7월"/>
      <sheetName val="8월--12월"/>
      <sheetName val="시황"/>
      <sheetName val="정비손익"/>
      <sheetName val="LNG 1호선 운임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Macro(전기)"/>
      <sheetName val="페이징 배관배선"/>
      <sheetName val="실행내역서(DCU)"/>
      <sheetName val="\\Hjpark\c\HLOTUS\9801J\OUT\YES"/>
      <sheetName val="cM9"/>
      <sheetName val="iM1"/>
      <sheetName val="Nand"/>
      <sheetName val="cM9p"/>
      <sheetName val="iM1p"/>
      <sheetName val="Nandp"/>
      <sheetName val="측구집계"/>
      <sheetName val="Hauptdaten"/>
      <sheetName val="회사명"/>
      <sheetName val="하수처리장"/>
      <sheetName val="성단물량"/>
      <sheetName val="자재구매"/>
      <sheetName val="◀암거수리계산조서"/>
      <sheetName val="관급_File"/>
      <sheetName val="h-013211-2"/>
      <sheetName val="1._x0018_변전_x0000__x0000_"/>
      <sheetName val="Macro상수"/>
      <sheetName val="동별집계표(인도대비)"/>
      <sheetName val="N렀"/>
      <sheetName val="물집"/>
      <sheetName val="전산.평가대상자용"/>
      <sheetName val="EA_x0000__x0000__x0005__x0000_"/>
      <sheetName val="별표1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검Ⴥ_x0000_"/>
      <sheetName val="검Å_x0000_"/>
      <sheetName val="검쏅_xda05_"/>
      <sheetName val="우수맨홀ﻤԯ_x0000_缀_x0000_"/>
      <sheetName val="중기(목록)"/>
      <sheetName val=" 유지관리시스템 구축_중앙처리구역 내역서(ver2.0)."/>
      <sheetName val="LV data"/>
      <sheetName val="PROJECT"/>
      <sheetName val="1 OF 9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플랜트_설치1"/>
      <sheetName val="12월31丵"/>
      <sheetName val="수문_x0000__x0000_"/>
      <sheetName val="설계예산서(2_소천우회토목)"/>
      <sheetName val="채권연령분석"/>
      <sheetName val="총괄_x0000__x0000_Ԁ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설계예산"/>
      <sheetName val="1.2.1 마루높이결정"/>
      <sheetName val="형상"/>
      <sheetName val="室内汇总"/>
      <sheetName val="ASCEandUBC"/>
      <sheetName val="제수_x0005__x0000_"/>
      <sheetName val="P1(좌,우)"/>
      <sheetName val="4-1.공통가설공사"/>
      <sheetName val="통신㑈4̆"/>
      <sheetName val="원가&amp;하도급원가"/>
      <sheetName val="보ԯ_x0000_缀"/>
      <sheetName val="보ׇ_x0000_缀"/>
      <sheetName val="³²¾ç½ÃÀÛµ¿ÀÚ105³ë65±â1.ღ⯟_x0000__x0000_䘀帙"/>
      <sheetName val="변경집계표"/>
      <sheetName val="앵커(3안)"/>
      <sheetName val="맨홀냈㙖ﰁ"/>
      <sheetName val="맨홀᫈ꍙԯ"/>
      <sheetName val="맨홀毈䆺ԯ"/>
      <sheetName val="철근단면적"/>
      <sheetName val="생산매출 (4)"/>
      <sheetName val="자재집계표"/>
      <sheetName val="96_x0005_"/>
      <sheetName val="°¡·Îµî⸀朋ԯ"/>
      <sheetName val="펌프장수량䈀嵪ԯ"/>
      <sheetName val="펌프장수량㔀቎԰"/>
      <sheetName val="펌프장수량ԯ"/>
      <sheetName val="방수"/>
      <sheetName val="Nè_x0000_"/>
      <sheetName val="3련 _x0000__x0000__x0005_"/>
      <sheetName val="SLAB&quot;1_x0000_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부하자료"/>
      <sheetName val="실행내역(현대)"/>
      <sheetName val="2공구하도䴃ᝎ䀁踢"/>
      <sheetName val="2공구하도԰_x0000__x0000__x0000_"/>
      <sheetName val="2공구하도_x0000__x0000_砀㞃"/>
      <sheetName val="2공구하도Ⰰ뱆_x0001_冧"/>
      <sheetName val="VA"/>
      <sheetName val="°ø»ç¿ø°¡°èÊŬ䄘᳖"/>
      <sheetName val="Rob. elektr."/>
      <sheetName val="More &amp; Less work record"/>
      <sheetName val="__192_168_8_80_P4_Formation_D_2"/>
      <sheetName val="국민연금표"/>
      <sheetName val="YM-IL1"/>
      <sheetName val="직접경비"/>
      <sheetName val="기계경비시간당⢬㊀氀㊀"/>
      <sheetName val="기계경비시간당킬㑘ᰀ㑙"/>
      <sheetName val="2000.11¿ù¼³倃㒹送ᑉ倓ᑒ"/>
      <sheetName val="89평단_x0000_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AP1"/>
      <sheetName val="말뚝물薘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고상실행"/>
      <sheetName val="가설공사비"/>
      <sheetName val="비䕝疄"/>
      <sheetName val="J__LOTUS_9605P_BB_C_BD_OUT_Y_10"/>
      <sheetName val="J__LOTUS_9605P_BB_C_BD_OUT_Y_11"/>
      <sheetName val="말뚝물⍠"/>
      <sheetName val="부대단위수량"/>
      <sheetName val="L_RPTA05_목_x0000_"/>
      <sheetName val="PI橂⾂"/>
      <sheetName val="PI_x0005__x0000_"/>
      <sheetName val="일위대가-2"/>
      <sheetName val="슬래브1"/>
      <sheetName val="J:\LOTUS\9605P\BB_C-BD\OUT\YES."/>
      <sheetName val="Total Summary"/>
      <sheetName val="설치 일위대가(46~_x0000__x0000_Ԁ_x0000_"/>
      <sheetName val="2.단면가정 "/>
      <sheetName val="율"/>
      <sheetName val="기계경비시간당뢬➩︀凕"/>
      <sheetName val="예산명ۓ_x0001_"/>
      <sheetName val="Chi tiet"/>
      <sheetName val="공기압축기실"/>
      <sheetName val="2004,상노임"/>
      <sheetName val="\\이석중\충북선\LOTUS\9802A\OUT\YES.X"/>
      <sheetName val="반송"/>
      <sheetName val="3지구단위"/>
      <sheetName val="2층전력간선"/>
      <sheetName val="포장복구집킬"/>
      <sheetName val="방류관거토적표"/>
      <sheetName val="N⿡"/>
      <sheetName val="주민"/>
      <sheetName val="국내조달(통합-1)"/>
      <sheetName val="적용200저"/>
      <sheetName val="적용200톷"/>
      <sheetName val="SV"/>
      <sheetName val="Nꂝ㶍"/>
      <sheetName val="기타 정보통신공사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2002자재가격"/>
      <sheetName val="중기손료"/>
      <sheetName val="WELDING"/>
      <sheetName val="남평내역"/>
      <sheetName val="48산출 "/>
      <sheetName val="J__LOTUS_9605P_BB_C_BD_OUT_Y_12"/>
      <sheetName val="2회내역"/>
      <sheetName val="날개萹"/>
      <sheetName val="일위총괄표"/>
      <sheetName val="원형맨ჺ_x0000_䀀"/>
      <sheetName val="원형맨ჺ_x0000_쀀"/>
      <sheetName val="대구-교대(A1-_x0010__x0000_"/>
      <sheetName val="대구-교대(A1-_x0010__x0000_㣀"/>
      <sheetName val="기초노무비"/>
      <sheetName val="3차토목내역"/>
      <sheetName val="[YES.XLS][YES.XLS]A__9701A_O_31"/>
      <sheetName val="[YES.XLS][YES.XLS]A__9701A_O_32"/>
      <sheetName val="[YES.XLS][YES.XLS]A__9701A_O_34"/>
      <sheetName val="[YES.XLS][YES.XLS]A__9701A_O_33"/>
      <sheetName val="3회기_x0005_"/>
      <sheetName val="의׉_x0000_缀"/>
      <sheetName val="48단가"/>
      <sheetName val="99년하반기"/>
      <sheetName val="공사자료입력"/>
      <sheetName val="관접합_x0005__x0000_"/>
      <sheetName val="변경총괄표"/>
      <sheetName val="BLO_x0000__x0000_Ԁ_x0000_က"/>
      <sheetName val="총괄지출"/>
      <sheetName val="자재운반단가일람표"/>
      <sheetName val="급수"/>
      <sheetName val="공량산출근거서"/>
      <sheetName val="__SJJ20826_B___HLOTUS_9801J_O_2"/>
      <sheetName val="단9_x0000_"/>
      <sheetName val="PI植ď"/>
      <sheetName val="2.노무비명세서(수직보_x0005_"/>
      <sheetName val="보험료산출"/>
      <sheetName val="산출내역(4월)"/>
      <sheetName val="산출내역(5월) (2)"/>
      <sheetName val="데이터"/>
      <sheetName val="실행간접비潠"/>
      <sheetName val="Cable_schedule"/>
      <sheetName val="L_RPT耀侐_x0000_븀끊"/>
      <sheetName val="[YES.XLS][YES.XLS]A__9701A_O_37"/>
      <sheetName val="[YES.XLS][YES.XLS]A__9701A_O_35"/>
      <sheetName val="[YES.XLS][YES.XLS]A__9701A_O_36"/>
      <sheetName val="[YES.XLS][YES.XLS]A__9701A_O_62"/>
      <sheetName val="[YES.XLS][YES.XLS]A__9701A_O_63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[YES.XLS][YES.XLS]A__9701A_O_75"/>
      <sheetName val="[YES.XLS][YES.XLS]A__9701A_O_74"/>
      <sheetName val="[YES.XLS][YES.XLS]A__9701A_O_76"/>
      <sheetName val="EQ"/>
      <sheetName val="[YES.XLS][YES.XLS]A__9701A_O_80"/>
      <sheetName val="[YES.XLS][YES.XLS]A__9701A_O_79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5"/>
      <sheetName val="[YES.XLS][YES.XLS]A__9701A_O_86"/>
      <sheetName val="[YES.XLS][YES.XLS]A__9701A_O_91"/>
      <sheetName val="[YES.XLS][YES.XLS]A__9701A_O_87"/>
      <sheetName val="[YES.XLS][YES.XLS]A__9701A_O_88"/>
      <sheetName val="[YES.XLS][YES.XLS]A__9701A_O_89"/>
      <sheetName val="[YES.XLS][YES.XLS]A__9701A_O_90"/>
      <sheetName val="[YES.XLS][YES.XLS]A__9701A_O_92"/>
      <sheetName val="[YES.XLS][YES.XLS]A__9701A_O_93"/>
      <sheetName val="[YES.XLS][YES.XLS]A__9701A_O_94"/>
      <sheetName val="Discount Group"/>
      <sheetName val="신규일위대가"/>
      <sheetName val="AV시스템"/>
      <sheetName val="98N興Í헾"/>
      <sheetName val="°¡¿ÁÁ¶¸í¿_x0000__x0000_Ǡ_x0000_⿰"/>
      <sheetName val="ÀÌÀüºñ³»¿ª¼堁"/>
      <sheetName val="A4"/>
      <sheetName val="거래처등록"/>
      <sheetName val="유류대관리"/>
      <sheetName val="내역변"/>
      <sheetName val="토공수량산출"/>
      <sheetName val="견적계산"/>
      <sheetName val="건설손익"/>
      <sheetName val="일위대가목록표"/>
      <sheetName val="GiaVL"/>
      <sheetName val="배수공수집"/>
      <sheetName val="48단"/>
      <sheetName val="일 위 대 가 표"/>
      <sheetName val="산출1"/>
      <sheetName val="주요량(96)"/>
      <sheetName val="코드일람표2001년10월"/>
      <sheetName val="µ¿¿ø(_x0000__x0000_"/>
      <sheetName val="Opening"/>
      <sheetName val="호안사석"/>
      <sheetName val="배수자집"/>
      <sheetName val="기계(집계표)"/>
      <sheetName val="양식0201"/>
      <sheetName val="현장명"/>
      <sheetName val="MSS 2"/>
      <sheetName val="적용200ꀀ"/>
      <sheetName val="***********************00"/>
      <sheetName val="[YES.XLS]J__TEAM_5_Lhs_OUT_YE_2"/>
      <sheetName val="특2호하천산근"/>
      <sheetName val="특2호부관하천산근"/>
      <sheetName val="QandAJunior"/>
      <sheetName val="VII-2현장경비"/>
      <sheetName val="우성교간선"/>
      <sheetName val="토지조서"/>
      <sheetName val="Sensitivity"/>
      <sheetName val="2004SS"/>
      <sheetName val="2004CJ"/>
      <sheetName val="Intro2"/>
      <sheetName val="Id"/>
      <sheetName val="Secured Master"/>
      <sheetName val="______JOB_LOTUS_9605P_BB_C_BD_3"/>
      <sheetName val="조직표"/>
      <sheetName val="부하L"/>
      <sheetName val="[YES.XLS][YES.XLS][YES.XLS]_Y_2"/>
      <sheetName val="[YES.XLS][YES.XLS][YES.XLS]_Y_3"/>
      <sheetName val="[YES.XLS][YES.XLS][YES.XLS]_Y_4"/>
      <sheetName val="Data&amp;Resul饈"/>
      <sheetName val="Data&amp;Resul헾"/>
      <sheetName val="Data&amp;Resul_x0000_"/>
      <sheetName val="Summary S︀ԯ_x0000_缀"/>
      <sheetName val="면적표"/>
      <sheetName val="wal԰"/>
      <sheetName val="비대칭계수"/>
      <sheetName val="전동기 SPEC"/>
      <sheetName val="사진대지(준공) (2)"/>
      <sheetName val="환경기계공정표 (3)"/>
      <sheetName val="2공구滘0"/>
      <sheetName val="제잡비집계"/>
      <sheetName val="범례표"/>
      <sheetName val="계산서(곡선부)"/>
      <sheetName val="DAၒ_x0000__x0000_"/>
      <sheetName val="DA_x0000_좏_x0000_"/>
      <sheetName val="DA_x0000__x0000__x0000_"/>
      <sheetName val="DA_x0000_聏_x0000_"/>
      <sheetName val="DA_x0000_ǻ"/>
      <sheetName val="__Master________e__PROJECT_KA_2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BLO_x0000__x0000_Ԁ_x0000_퀀"/>
      <sheetName val="BLO_x0000__x0000_Ԁ_x0000_怀"/>
      <sheetName val="BLO_x0000__x0000_Ԁ_x0000_"/>
      <sheetName val="BLO_x0000__x0000_Ԁ_x0000_倀"/>
      <sheetName val="BLO_x0000__x0000_Ԁ_x0000_"/>
      <sheetName val="감액︀ᷕԯ"/>
      <sheetName val="골조시_x0000_"/>
      <sheetName val="S-WORK"/>
      <sheetName val="S량산출서"/>
      <sheetName val="__Ihlee_e_LOTUS_9605P_BB_C_BD_3"/>
      <sheetName val="__Ihlee_e_LOTUS_9605P_BB_C_BD_4"/>
      <sheetName val="산출서(공조실)"/>
      <sheetName val="양식_자재단가조사표"/>
      <sheetName val="토적"/>
      <sheetName val="Summar_x0000__x0000_ⵘ"/>
      <sheetName val="공사֨_x0000_缀"/>
      <sheetName val="산출기준"/>
      <sheetName val="토목내역 (2)"/>
      <sheetName val="98⢅"/>
      <sheetName val="용수개거 내역수량집계표"/>
      <sheetName val="8. 안扬U员"/>
      <sheetName val="ÀÌÀüºñ³»¿ª¼洂"/>
      <sheetName val="DESIGN"/>
      <sheetName val="견적보고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FC-101"/>
      <sheetName val="하수급견적대韨"/>
      <sheetName val="?"/>
      <sheetName val="방음벽기초(H?ᰀㆃ"/>
      <sheetName val="4¿ù ½ÇÀûÃßÁ糑ó訐⛒먘◿_x0000__x0000_ᴬÈ_x0006__x0000_"/>
      <sheetName val="마감물량3"/>
      <sheetName val="제조부문총괄"/>
      <sheetName val="3_내역서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const_1"/>
      <sheetName val="BSD_(2)1"/>
      <sheetName val="_견적서1"/>
      <sheetName val="AS포장복구_1"/>
      <sheetName val="_상부공통집계(총괄)1"/>
      <sheetName val="방음벽_기초_일반수량1"/>
      <sheetName val="I_설계조건1"/>
      <sheetName val="2007일위_1"/>
      <sheetName val="토목일위_(83~)1"/>
      <sheetName val="노무비_1"/>
      <sheetName val="8__안정검토1"/>
      <sheetName val="설치_일위대가(46~78호)1"/>
      <sheetName val="BASIC_(2)1"/>
      <sheetName val="Man_Power_&amp;_Comp1"/>
      <sheetName val="2000년_공정표1"/>
      <sheetName val="220_(2)1"/>
      <sheetName val="노무비_근거1"/>
      <sheetName val="효성CB_1P기초1"/>
      <sheetName val="단가_1"/>
      <sheetName val="inputarea_ref"/>
      <sheetName val="94B"/>
      <sheetName val="공사설명서외"/>
      <sheetName val="정산"/>
      <sheetName val="월래"/>
      <sheetName val="2009년설계(안)"/>
      <sheetName val="2002공임"/>
      <sheetName val="재료_x0000__x0000_Ԁ"/>
      <sheetName val="DB구축"/>
      <sheetName val="°ø±¸¼Õ·_x0005_"/>
      <sheetName val="°ø±¸¼Õ·啀"/>
      <sheetName val="일_x0007__x0006__x0003__x0004__x"/>
      <sheetName val="_x0000__x0005__x0000__x0004__x0"/>
      <sheetName val="설치 일위대가(4԰_x0000_缀_x0000__x0000"/>
      <sheetName val="노원열병합  건축렀䡟ԯ_x0000_缀_x0000__x00"/>
      <sheetName val="노원열병합  건축︀ᇕ԰_x0000_缀_x0000__x00"/>
      <sheetName val="노원열병합  건축ﻕᇕ԰_x0000_缀_x0000__x00"/>
      <sheetName val="2000,_x0000__x0000_ᓐ_x0000__x00"/>
      <sheetName val="2000,_x0000__x0000_︸_x0000__x00"/>
      <sheetName val="2000,_x0000__x0000_Ẩ_x0000__x00"/>
      <sheetName val="ÀÏÀ§´ë헾】_x0005__x0000__x0000__"/>
      <sheetName val="³²¾ç½ÃÀÛµ¿ÀÚ105³ë65±_x0000__x00"/>
      <sheetName val="_x0000__x0008__x0000__x0008__x0"/>
      <sheetName val="하도급선정의뢰_x0000__x0000_螨_x0000__x"/>
      <sheetName val="방음벽 기초_x0005__x0000__x0000__x0"/>
      <sheetName val="³²¾ç½ÃÀÛµ¿ÀÚ105³ë65_x0000__x000"/>
      <sheetName val="_x0000_ _x0000__x0006__x0000__x"/>
      <sheetName val="2.노무비명세서Ç_x0000__x0000__x0000"/>
      <sheetName val="2.노무비명세서Ç_x0000_렀_x0013__x0000_"/>
      <sheetName val="Summar헾】_x0005__x0000__x0000__"/>
      <sheetName val="공사별 가중치0_x0000_ꀀâ_x0000__x0000_"/>
      <sheetName val="J:/LOTUS/9605P/BB_C-BD/OUT/YES."/>
      <sheetName val="4차실행"/>
      <sheetName val="6차실행"/>
      <sheetName val="³²¾ç½ÃÀÛµ¿ÀÚ105³ë65±â₾⯡_x0000__x0000_舀źŀ_x0000_"/>
      <sheetName val="³²¾ç½ÃÀÛµ¿ÀÚ105³ë65±â¾_x0000_Ԁ_x0000_䀀꼐_x0002__x0000_"/>
      <sheetName val="³²¾ç½ÃÀÛµ¿ÀÚ105³ë65±â肾᳃_x0000__x0000_舀뵺Ŀ_x0000_"/>
      <sheetName val="-치수표(곡선부)"/>
      <sheetName val="Carepack"/>
      <sheetName val="OPT"/>
    </sheetNames>
    <definedNames>
      <definedName name="Macro10"/>
      <definedName name="Macro14"/>
      <definedName name="Macro7"/>
      <definedName name="Macro8"/>
      <definedName name="Macro9" sheetId="1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>
        <row r="22">
          <cell r="F22">
            <v>148</v>
          </cell>
        </row>
      </sheetData>
      <sheetData sheetId="12">
        <row r="22">
          <cell r="F22">
            <v>148</v>
          </cell>
        </row>
      </sheetData>
      <sheetData sheetId="13">
        <row r="22">
          <cell r="F22">
            <v>148</v>
          </cell>
        </row>
      </sheetData>
      <sheetData sheetId="14">
        <row r="22">
          <cell r="F22">
            <v>148</v>
          </cell>
        </row>
      </sheetData>
      <sheetData sheetId="15">
        <row r="22">
          <cell r="F22">
            <v>148</v>
          </cell>
        </row>
      </sheetData>
      <sheetData sheetId="16">
        <row r="22">
          <cell r="F22">
            <v>148</v>
          </cell>
        </row>
      </sheetData>
      <sheetData sheetId="17"/>
      <sheetData sheetId="18">
        <row r="22">
          <cell r="F22">
            <v>148</v>
          </cell>
        </row>
      </sheetData>
      <sheetData sheetId="19">
        <row r="22">
          <cell r="F22">
            <v>148</v>
          </cell>
        </row>
      </sheetData>
      <sheetData sheetId="20">
        <row r="22">
          <cell r="F22">
            <v>148</v>
          </cell>
        </row>
      </sheetData>
      <sheetData sheetId="21">
        <row r="22">
          <cell r="F22">
            <v>148</v>
          </cell>
        </row>
      </sheetData>
      <sheetData sheetId="22">
        <row r="22">
          <cell r="F22">
            <v>148</v>
          </cell>
        </row>
      </sheetData>
      <sheetData sheetId="23">
        <row r="22">
          <cell r="F22">
            <v>148</v>
          </cell>
        </row>
      </sheetData>
      <sheetData sheetId="24">
        <row r="22">
          <cell r="F22">
            <v>148</v>
          </cell>
        </row>
      </sheetData>
      <sheetData sheetId="25">
        <row r="22">
          <cell r="F22">
            <v>148</v>
          </cell>
        </row>
      </sheetData>
      <sheetData sheetId="26">
        <row r="22">
          <cell r="F22">
            <v>148</v>
          </cell>
        </row>
      </sheetData>
      <sheetData sheetId="27">
        <row r="22">
          <cell r="F22">
            <v>148</v>
          </cell>
        </row>
      </sheetData>
      <sheetData sheetId="28">
        <row r="22">
          <cell r="F22">
            <v>148</v>
          </cell>
        </row>
      </sheetData>
      <sheetData sheetId="29">
        <row r="22">
          <cell r="F22">
            <v>148</v>
          </cell>
        </row>
      </sheetData>
      <sheetData sheetId="30">
        <row r="22">
          <cell r="F22">
            <v>148</v>
          </cell>
        </row>
      </sheetData>
      <sheetData sheetId="31">
        <row r="22">
          <cell r="F22">
            <v>148</v>
          </cell>
        </row>
      </sheetData>
      <sheetData sheetId="32" refreshError="1"/>
      <sheetData sheetId="33"/>
      <sheetData sheetId="34"/>
      <sheetData sheetId="35">
        <row r="22">
          <cell r="F22">
            <v>148</v>
          </cell>
        </row>
      </sheetData>
      <sheetData sheetId="36"/>
      <sheetData sheetId="37"/>
      <sheetData sheetId="38"/>
      <sheetData sheetId="39"/>
      <sheetData sheetId="40"/>
      <sheetData sheetId="41"/>
      <sheetData sheetId="42">
        <row r="22">
          <cell r="F22">
            <v>148</v>
          </cell>
        </row>
      </sheetData>
      <sheetData sheetId="43"/>
      <sheetData sheetId="44">
        <row r="22">
          <cell r="F22">
            <v>148</v>
          </cell>
        </row>
      </sheetData>
      <sheetData sheetId="45">
        <row r="22">
          <cell r="F22">
            <v>148</v>
          </cell>
        </row>
      </sheetData>
      <sheetData sheetId="46">
        <row r="22">
          <cell r="F22">
            <v>148</v>
          </cell>
        </row>
      </sheetData>
      <sheetData sheetId="47">
        <row r="22">
          <cell r="F22">
            <v>148</v>
          </cell>
        </row>
      </sheetData>
      <sheetData sheetId="48">
        <row r="22">
          <cell r="F22">
            <v>148</v>
          </cell>
        </row>
      </sheetData>
      <sheetData sheetId="49">
        <row r="22">
          <cell r="F22">
            <v>148</v>
          </cell>
        </row>
      </sheetData>
      <sheetData sheetId="50">
        <row r="22">
          <cell r="F22">
            <v>148</v>
          </cell>
        </row>
      </sheetData>
      <sheetData sheetId="51">
        <row r="22">
          <cell r="F22">
            <v>148</v>
          </cell>
        </row>
      </sheetData>
      <sheetData sheetId="52">
        <row r="22">
          <cell r="F22">
            <v>148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/>
      <sheetData sheetId="172"/>
      <sheetData sheetId="173" refreshError="1"/>
      <sheetData sheetId="174"/>
      <sheetData sheetId="175" refreshError="1"/>
      <sheetData sheetId="176" refreshError="1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/>
      <sheetData sheetId="204" refreshError="1"/>
      <sheetData sheetId="205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/>
      <sheetData sheetId="297" refreshError="1"/>
      <sheetData sheetId="298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/>
      <sheetData sheetId="1720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/>
      <sheetData sheetId="1757" refreshError="1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/>
      <sheetData sheetId="1934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/>
      <sheetData sheetId="2346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/>
      <sheetData sheetId="2363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/>
      <sheetData sheetId="2378"/>
      <sheetData sheetId="2379"/>
      <sheetData sheetId="2380"/>
      <sheetData sheetId="238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/>
      <sheetData sheetId="2413" refreshError="1"/>
      <sheetData sheetId="2414" refreshError="1"/>
      <sheetData sheetId="2415" refreshError="1"/>
      <sheetData sheetId="2416" refreshError="1"/>
      <sheetData sheetId="2417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/>
      <sheetData sheetId="2785" refreshError="1"/>
      <sheetData sheetId="2786"/>
      <sheetData sheetId="2787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/>
      <sheetData sheetId="3105" refreshError="1"/>
      <sheetData sheetId="3106" refreshError="1"/>
      <sheetData sheetId="3107"/>
      <sheetData sheetId="3108"/>
      <sheetData sheetId="3109"/>
      <sheetData sheetId="3110"/>
      <sheetData sheetId="311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/>
      <sheetData sheetId="3752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/>
      <sheetData sheetId="4291"/>
      <sheetData sheetId="4292"/>
      <sheetData sheetId="4293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/>
      <sheetData sheetId="4944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/>
      <sheetData sheetId="5110"/>
      <sheetData sheetId="5111" refreshError="1"/>
      <sheetData sheetId="5112" refreshError="1"/>
      <sheetData sheetId="5113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/>
      <sheetData sheetId="5139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/>
      <sheetData sheetId="5167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/>
      <sheetData sheetId="5228"/>
      <sheetData sheetId="5229"/>
      <sheetData sheetId="5230" refreshError="1"/>
      <sheetData sheetId="5231" refreshError="1"/>
      <sheetData sheetId="5232"/>
      <sheetData sheetId="5233"/>
      <sheetData sheetId="5234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/>
      <sheetData sheetId="5301" refreshError="1"/>
      <sheetData sheetId="5302" refreshError="1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/>
      <sheetData sheetId="5475"/>
      <sheetData sheetId="5476"/>
      <sheetData sheetId="5477"/>
      <sheetData sheetId="5478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/>
      <sheetData sheetId="5513"/>
      <sheetData sheetId="5514"/>
      <sheetData sheetId="5515"/>
      <sheetData sheetId="5516"/>
      <sheetData sheetId="5517" refreshError="1"/>
      <sheetData sheetId="5518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/>
      <sheetData sheetId="5677" refreshError="1"/>
      <sheetData sheetId="5678" refreshError="1"/>
      <sheetData sheetId="5679" refreshError="1"/>
      <sheetData sheetId="5680" refreshError="1"/>
      <sheetData sheetId="568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/>
      <sheetData sheetId="5869"/>
      <sheetData sheetId="5870"/>
      <sheetData sheetId="5871"/>
      <sheetData sheetId="5872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/>
      <sheetData sheetId="5931"/>
      <sheetData sheetId="5932"/>
      <sheetData sheetId="5933"/>
      <sheetData sheetId="5934"/>
      <sheetData sheetId="5935"/>
      <sheetData sheetId="5936" refreshError="1"/>
      <sheetData sheetId="5937" refreshError="1"/>
      <sheetData sheetId="5938" refreshError="1"/>
      <sheetData sheetId="5939" refreshError="1"/>
      <sheetData sheetId="5940"/>
      <sheetData sheetId="5941" refreshError="1"/>
      <sheetData sheetId="5942" refreshError="1"/>
      <sheetData sheetId="5943" refreshError="1"/>
      <sheetData sheetId="5944" refreshError="1"/>
      <sheetData sheetId="5945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/>
      <sheetData sheetId="5969"/>
      <sheetData sheetId="5970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/>
      <sheetData sheetId="5992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/>
      <sheetData sheetId="6047" refreshError="1"/>
      <sheetData sheetId="6048" refreshError="1"/>
      <sheetData sheetId="6049" refreshError="1"/>
      <sheetData sheetId="6050" refreshError="1"/>
      <sheetData sheetId="6051"/>
      <sheetData sheetId="6052"/>
      <sheetData sheetId="6053" refreshError="1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 refreshError="1"/>
      <sheetData sheetId="6064"/>
      <sheetData sheetId="6065"/>
      <sheetData sheetId="6066"/>
      <sheetData sheetId="6067"/>
      <sheetData sheetId="6068"/>
      <sheetData sheetId="6069"/>
      <sheetData sheetId="6070"/>
      <sheetData sheetId="6071" refreshError="1"/>
      <sheetData sheetId="6072" refreshError="1"/>
      <sheetData sheetId="6073" refreshError="1"/>
      <sheetData sheetId="6074"/>
      <sheetData sheetId="6075"/>
      <sheetData sheetId="6076"/>
      <sheetData sheetId="6077" refreshError="1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 refreshError="1"/>
      <sheetData sheetId="6089" refreshError="1"/>
      <sheetData sheetId="6090"/>
      <sheetData sheetId="6091"/>
      <sheetData sheetId="6092"/>
      <sheetData sheetId="6093"/>
      <sheetData sheetId="6094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/>
      <sheetData sheetId="6104"/>
      <sheetData sheetId="6105"/>
      <sheetData sheetId="6106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 refreshError="1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 refreshError="1"/>
      <sheetData sheetId="6192" refreshError="1"/>
      <sheetData sheetId="6193" refreshError="1"/>
      <sheetData sheetId="6194" refreshError="1"/>
      <sheetData sheetId="6195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20관리비율"/>
      <sheetName val="갑지(추정)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수량산출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000000"/>
      <sheetName val="현황"/>
      <sheetName val="표지"/>
      <sheetName val="조사자"/>
      <sheetName val="사업개요"/>
      <sheetName val="수지20"/>
      <sheetName val="감독비"/>
      <sheetName val="예산"/>
      <sheetName val="증감"/>
      <sheetName val="총총괄"/>
      <sheetName val="20총괄표"/>
      <sheetName val="양수장총괄표"/>
      <sheetName val="이동공사"/>
      <sheetName val="20총"/>
      <sheetName val="품지시험계획"/>
      <sheetName val="20자재대"/>
      <sheetName val="관급자재대"/>
      <sheetName val="사급자재대"/>
      <sheetName val="간선(1)"/>
      <sheetName val="가등물량총"/>
      <sheetName val="간선 (2)"/>
      <sheetName val="간선 (3)"/>
      <sheetName val="간선 (4)"/>
      <sheetName val="간선재집"/>
      <sheetName val="간선집계"/>
      <sheetName val="지선 (1)"/>
      <sheetName val="지선 (2)"/>
      <sheetName val="지선 (3)"/>
      <sheetName val="지선 (4)"/>
      <sheetName val="지선 (5)"/>
      <sheetName val="지선 (6)"/>
      <sheetName val="지선집계"/>
      <sheetName val="지선재집"/>
      <sheetName val="지거 (1)"/>
      <sheetName val="지거 (2)"/>
      <sheetName val="지거 (3)"/>
      <sheetName val="지거 (4)"/>
      <sheetName val="지거 (5)"/>
      <sheetName val="지거 (6)"/>
      <sheetName val="지거 (7)"/>
      <sheetName val="지거 (8)"/>
      <sheetName val="지거 (9)"/>
      <sheetName val="지거집계"/>
      <sheetName val="지거재집"/>
      <sheetName val="자재집계"/>
      <sheetName val="평야부대공"/>
      <sheetName val="공지거"/>
      <sheetName val="98계약(2)변경"/>
      <sheetName val="98계약"/>
      <sheetName val="공사호표"/>
      <sheetName val="공작일람"/>
      <sheetName val="사리부설"/>
      <sheetName val="급배답절"/>
      <sheetName val="소운반"/>
      <sheetName val="대비"/>
      <sheetName val="품평"/>
      <sheetName val="대,건축"/>
      <sheetName val="품,건축"/>
      <sheetName val="대,기계"/>
      <sheetName val="품,기계"/>
      <sheetName val="대,전기"/>
      <sheetName val="품,전기"/>
      <sheetName val="년도별사업개요"/>
      <sheetName val="년도별사업개요 (2)"/>
      <sheetName val="공정계획표"/>
      <sheetName val="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노임단가"/>
      <sheetName val="자재단가"/>
      <sheetName val="일위대가"/>
      <sheetName val="대치판정"/>
      <sheetName val="I一般比"/>
      <sheetName val="내역서"/>
      <sheetName val="단가산출"/>
      <sheetName val="인건비"/>
      <sheetName val="#REF"/>
      <sheetName val="1790"/>
      <sheetName val="XL4Poppy"/>
      <sheetName val="원본(갑지)"/>
      <sheetName val="경비"/>
      <sheetName val="부하(성남)"/>
      <sheetName val="공문"/>
      <sheetName val="중기사용료"/>
      <sheetName val="하조서"/>
      <sheetName val="품목코드"/>
      <sheetName val="수량산출"/>
      <sheetName val="공종별"/>
      <sheetName val="Sheet4"/>
      <sheetName val="내역"/>
      <sheetName val="산출내역서집계표"/>
      <sheetName val="원가 (2)"/>
      <sheetName val="을"/>
      <sheetName val="부하계산서"/>
      <sheetName val="FB25JN"/>
      <sheetName val="인건-측정"/>
      <sheetName val="총괄"/>
      <sheetName val="LOPCALC"/>
      <sheetName val="위치조서"/>
      <sheetName val="간접"/>
      <sheetName val="DATA"/>
      <sheetName val="데이타"/>
      <sheetName val="N賃率-職"/>
      <sheetName val="원가계산서"/>
      <sheetName val="48전력선로일위"/>
      <sheetName val="영창26"/>
      <sheetName val="한강운반비"/>
      <sheetName val="sw1"/>
      <sheetName val="설직재-1"/>
      <sheetName val="개소별수량산출"/>
      <sheetName val="J直材4"/>
      <sheetName val="적용단가"/>
      <sheetName val="98지급계획"/>
      <sheetName val="Sheet5"/>
      <sheetName val="시운전연료"/>
      <sheetName val="계수시트"/>
      <sheetName val="내역(정지)"/>
      <sheetName val="배관단가조사서"/>
      <sheetName val="조명시설"/>
      <sheetName val="P.M 별"/>
      <sheetName val="산출내역서"/>
      <sheetName val="정부노임단가"/>
      <sheetName val="총괄표"/>
      <sheetName val="강_당"/>
      <sheetName val="DB"/>
      <sheetName val="자재단가비교표"/>
      <sheetName val="SP-B1"/>
      <sheetName val="보안등"/>
      <sheetName val="집계표"/>
      <sheetName val="단"/>
      <sheetName val="단가비교표"/>
      <sheetName val="wall"/>
      <sheetName val="내역서(부대공사)"/>
      <sheetName val="수량집계"/>
      <sheetName val="총괄집계표"/>
      <sheetName val="Macro1"/>
      <sheetName val="옥외"/>
      <sheetName val="LEGEND"/>
      <sheetName val="말뚝지지력산정"/>
      <sheetName val="자료"/>
      <sheetName val="Sheet6"/>
      <sheetName val="일위(설)"/>
      <sheetName val="신공항A-9(원가수정)"/>
      <sheetName val="bid"/>
      <sheetName val="코드"/>
      <sheetName val="입찰안"/>
      <sheetName val="토목"/>
      <sheetName val="견"/>
      <sheetName val="일위대가(가설)"/>
      <sheetName val="Sheet1"/>
      <sheetName val="1.수인터널"/>
      <sheetName val="수량산출서"/>
      <sheetName val="산출근거"/>
      <sheetName val="견적대비 견적서"/>
      <sheetName val="횡배수관토공수량"/>
      <sheetName val="목차"/>
      <sheetName val="금호"/>
      <sheetName val="Y-WORK"/>
      <sheetName val="배수통관(좌)"/>
      <sheetName val="견적990322"/>
      <sheetName val="__MAIN"/>
      <sheetName val="품셈TABLE"/>
      <sheetName val="손익분석"/>
      <sheetName val="품셈총괄표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 토목 처리장도급내역서 "/>
      <sheetName val="지하"/>
      <sheetName val="choose"/>
      <sheetName val="일위대가표"/>
      <sheetName val="단면적"/>
      <sheetName val="견적서"/>
      <sheetName val="제직재"/>
      <sheetName val="제-노임"/>
      <sheetName val="ABUT수량-A1"/>
      <sheetName val="전기일위목록"/>
      <sheetName val="일위목록"/>
      <sheetName val="주소록"/>
      <sheetName val="직노"/>
      <sheetName val="수량산출(가로등)"/>
      <sheetName val="제2~7호표"/>
      <sheetName val="TIE-IN"/>
      <sheetName val="단가비교"/>
      <sheetName val="내역서(1)"/>
      <sheetName val="원가"/>
      <sheetName val="실행철강하도"/>
      <sheetName val="품총"/>
      <sheetName val="공사"/>
      <sheetName val="단가대비표"/>
      <sheetName val="일위대가목록"/>
      <sheetName val="환산표"/>
      <sheetName val="Util&amp; Real"/>
      <sheetName val="터파기및재료"/>
      <sheetName val="을지"/>
      <sheetName val="평3"/>
      <sheetName val="#2_일위대가목록"/>
      <sheetName val="개요"/>
      <sheetName val="프로젝트"/>
      <sheetName val="A1내역_총괄표"/>
      <sheetName val="건축내역서"/>
      <sheetName val="통계연보"/>
      <sheetName val="일위대가(계측기설치)"/>
      <sheetName val="과천MAIN"/>
      <sheetName val="갑지(추정)"/>
      <sheetName val="설계내역서"/>
      <sheetName val="관로분포도"/>
      <sheetName val="인사자료총집계"/>
      <sheetName val="노무비단가"/>
      <sheetName val="간접경상비"/>
      <sheetName val="Internal"/>
      <sheetName val="준검 내역서"/>
      <sheetName val="앵커구조계산"/>
      <sheetName val="자재테이블"/>
      <sheetName val="대극장-하부단가"/>
      <sheetName val="EQ"/>
      <sheetName val="6동"/>
      <sheetName val="직재"/>
      <sheetName val="공사원가계산서"/>
      <sheetName val="전장품(관리용)"/>
      <sheetName val="전신환매도율"/>
      <sheetName val="외주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  <sheetName val="A4-結果 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인건_측정"/>
      <sheetName val="부하계산서"/>
      <sheetName val="원주복~1"/>
      <sheetName val="DATA 입력란"/>
      <sheetName val="1. 설계조건 2.단면가정 3. 하중계산"/>
      <sheetName val="물가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Sheet1"/>
      <sheetName val="DATA1"/>
      <sheetName val="Y-WORK"/>
    </sheetNames>
    <sheetDataSet>
      <sheetData sheetId="0" refreshError="1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부안일위"/>
      <sheetName val="전기일위대가"/>
      <sheetName val="신우"/>
      <sheetName val="NEYOK"/>
      <sheetName val="Sheet1"/>
      <sheetName val="FD"/>
      <sheetName val="L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/>
      <sheetData sheetId="13">
        <row r="1">
          <cell r="A1" t="str">
            <v>&lt;표 8-7&gt; 일반관리비 및 이윤 비율 명세표</v>
          </cell>
        </row>
        <row r="3">
          <cell r="A3" t="str">
            <v xml:space="preserve"> 공  사  구  분</v>
          </cell>
          <cell r="B3" t="str">
            <v>공   사   원   가</v>
          </cell>
          <cell r="C3" t="str">
            <v>일반관리비 요율</v>
          </cell>
          <cell r="D3" t="str">
            <v>이   윤   율</v>
          </cell>
        </row>
        <row r="5">
          <cell r="A5" t="str">
            <v xml:space="preserve">  시 설 공 사</v>
          </cell>
          <cell r="B5" t="str">
            <v>5 억원  미만</v>
          </cell>
          <cell r="C5">
            <v>0.06</v>
          </cell>
          <cell r="D5">
            <v>0.15</v>
          </cell>
        </row>
        <row r="7">
          <cell r="B7" t="str">
            <v>5 억원 ~ 30 억원 미만</v>
          </cell>
          <cell r="C7">
            <v>5.5E-2</v>
          </cell>
          <cell r="D7">
            <v>0.15</v>
          </cell>
        </row>
        <row r="9">
          <cell r="B9" t="str">
            <v>30 억원 이상</v>
          </cell>
          <cell r="C9">
            <v>0.05</v>
          </cell>
          <cell r="D9">
            <v>0.15</v>
          </cell>
        </row>
        <row r="12">
          <cell r="A12" t="str">
            <v xml:space="preserve">  전문·전기·</v>
          </cell>
          <cell r="B12" t="str">
            <v xml:space="preserve"> 5 천만원 미만</v>
          </cell>
          <cell r="C12">
            <v>0.06</v>
          </cell>
          <cell r="D12">
            <v>0.15</v>
          </cell>
        </row>
        <row r="13">
          <cell r="A13" t="str">
            <v xml:space="preserve">  전기통신공사</v>
          </cell>
        </row>
        <row r="14">
          <cell r="B14" t="str">
            <v xml:space="preserve"> 5 천만원 ~ 3 억원 미만</v>
          </cell>
          <cell r="C14">
            <v>5.5E-2</v>
          </cell>
          <cell r="D14">
            <v>0.15</v>
          </cell>
        </row>
        <row r="16">
          <cell r="B16" t="str">
            <v>3 억원 이상</v>
          </cell>
          <cell r="C16">
            <v>0.05</v>
          </cell>
          <cell r="D16">
            <v>0.15</v>
          </cell>
        </row>
        <row r="19">
          <cell r="A19" t="str">
            <v>주1) 국가를 당사자로하는 계약에 관한 법률 시행규칙 제8조 제1항 및 제2항 참조</v>
          </cell>
        </row>
        <row r="20">
          <cell r="A20" t="str">
            <v>주2) 회계예규 2200.04-105-4(98.4.7) 원가계산에 의한 원가계산 작성준칙</v>
          </cell>
        </row>
        <row r="21">
          <cell r="A21" t="str">
            <v xml:space="preserve">     제10조 및 제18조 참조</v>
          </cell>
        </row>
        <row r="22">
          <cell r="A22" t="str">
            <v>주3) 일반관리비 = (재료비＋노무비＋경비)×비율</v>
          </cell>
        </row>
        <row r="23">
          <cell r="A23" t="str">
            <v>주4) 이      윤 = (노무비＋경비＋일반관리비)×비율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일위대가"/>
      <sheetName val="노무비단가"/>
      <sheetName val="내역1"/>
      <sheetName val="20관리비율"/>
      <sheetName val="내역서"/>
      <sheetName val="전선 및 전선관"/>
      <sheetName val="옥외 전력간선공사"/>
      <sheetName val="동원(3)"/>
      <sheetName val="#REF"/>
      <sheetName val="시설물일위"/>
      <sheetName val="경율산정.XLS"/>
      <sheetName val="KCS-CA"/>
      <sheetName val="화해(함평)"/>
      <sheetName val="화해(장성)"/>
      <sheetName val="N賃率_職"/>
      <sheetName val="b_balju_cho"/>
      <sheetName val="노임"/>
      <sheetName val="수량산출1"/>
      <sheetName val="자재단가표"/>
      <sheetName val="Baby일위대가"/>
      <sheetName val="C-직노1"/>
      <sheetName val="중기사용료"/>
      <sheetName val="노무비"/>
      <sheetName val="노임단가"/>
      <sheetName val="중기일위대가"/>
      <sheetName val="토공"/>
      <sheetName val="공조기휀"/>
      <sheetName val="제작비추산총괄표"/>
      <sheetName val="인부임"/>
      <sheetName val="산경"/>
      <sheetName val="내역"/>
      <sheetName val="일위대가(가설)"/>
      <sheetName val="단가조사"/>
      <sheetName val="Sheet1"/>
      <sheetName val="수량산출"/>
      <sheetName val="새공통"/>
      <sheetName val="집계"/>
      <sheetName val="공사원가계산서"/>
      <sheetName val="순공사비"/>
      <sheetName val="정부노임단가"/>
      <sheetName val="J直材4"/>
      <sheetName val="Data"/>
      <sheetName val="4. 자재단가비교표"/>
      <sheetName val="4. 일위대가"/>
      <sheetName val="문산"/>
      <sheetName val="을지"/>
      <sheetName val="총괄표"/>
      <sheetName val="날개벽수량표"/>
      <sheetName val="지급자재"/>
      <sheetName val="유림골조"/>
      <sheetName val="전기공사일위대가"/>
      <sheetName val="일위대가표(유단가)"/>
      <sheetName val="부대내역"/>
      <sheetName val="내역서(기성청구)"/>
      <sheetName val="일위대가목록"/>
      <sheetName val="단"/>
      <sheetName val="DATE"/>
      <sheetName val="조건표"/>
      <sheetName val="원형맨홀수량"/>
      <sheetName val="다곡2교"/>
      <sheetName val="이토변실"/>
      <sheetName val="직노"/>
      <sheetName val="P&amp;L(Ahn)"/>
      <sheetName val="포장공"/>
      <sheetName val="배수공"/>
      <sheetName val="5사남"/>
      <sheetName val="COST"/>
      <sheetName val="을-ATYPE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단위수량"/>
      <sheetName val="중기사용료산출근거"/>
      <sheetName val="단가 및 재료비"/>
      <sheetName val="총괄내역서"/>
      <sheetName val="샌딩 에폭시 도장"/>
      <sheetName val="일반문틀 설치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차액보증"/>
      <sheetName val="인사자료총집계"/>
      <sheetName val="CTEMCOST"/>
      <sheetName val="기본일위"/>
      <sheetName val="품셈"/>
      <sheetName val="2.수량조서(발주용)"/>
      <sheetName val="업체명"/>
      <sheetName val="관리"/>
      <sheetName val="WATER"/>
      <sheetName val="차도부연장현황"/>
      <sheetName val="Galaxy 소비자가격표"/>
      <sheetName val="목록"/>
      <sheetName val="70%"/>
      <sheetName val="96노임기준"/>
      <sheetName val="6PILE  (돌출)"/>
      <sheetName val="절감효과"/>
      <sheetName val="설계예시"/>
      <sheetName val="간접비총괄 (2)"/>
      <sheetName val="구조물공"/>
      <sheetName val="부대공"/>
      <sheetName val="공종별수량집계"/>
      <sheetName val="담장산출"/>
      <sheetName val="견적"/>
      <sheetName val="약전설비"/>
      <sheetName val="소비자가"/>
      <sheetName val="설직재-1"/>
      <sheetName val="단가산출"/>
      <sheetName val="(변경계약)총괄내역"/>
      <sheetName val="적현로"/>
      <sheetName val="아파트"/>
      <sheetName val="sw1"/>
      <sheetName val="원가계산서"/>
      <sheetName val="(A)내역서"/>
      <sheetName val="일위목록"/>
      <sheetName val="Sheet4"/>
      <sheetName val="을_ATYPE"/>
      <sheetName val="dt0301"/>
      <sheetName val="dtt0301"/>
      <sheetName val="지수"/>
      <sheetName val="갑지(추정)"/>
      <sheetName val="Sheet5"/>
      <sheetName val="FACTOR"/>
      <sheetName val="소화설비"/>
      <sheetName val="EQT-ESTN"/>
      <sheetName val="1차설계변경내역"/>
      <sheetName val="B1(반포1차)"/>
      <sheetName val="기술부 VENDOR LIST"/>
      <sheetName val="D-경비1"/>
      <sheetName val="건축내역"/>
      <sheetName val="8.수량산출서"/>
      <sheetName val="9.단가조사서"/>
      <sheetName val="6.일위목록"/>
      <sheetName val="증감대비"/>
      <sheetName val="내역서(실)"/>
      <sheetName val="工관리비율"/>
      <sheetName val="工완성공사율"/>
      <sheetName val="MOTOR"/>
      <sheetName val="일위대가(출입)"/>
      <sheetName val="Sheet9"/>
      <sheetName val="가설대가"/>
      <sheetName val="토공대가"/>
      <sheetName val="구조대가"/>
      <sheetName val="포설대가1"/>
      <sheetName val="부대대가"/>
      <sheetName val="공정집계_국별"/>
      <sheetName val="조명시설"/>
      <sheetName val="Sheet13"/>
      <sheetName val="대구-교대(A1)"/>
      <sheetName val="내역단위"/>
      <sheetName val="Sheet3"/>
      <sheetName val="woo(mac)"/>
      <sheetName val="guard(mac)"/>
      <sheetName val="설계명세서"/>
      <sheetName val="8.PILE  (돌출)"/>
      <sheetName val="입찰안"/>
      <sheetName val="전국현황"/>
      <sheetName val="기본단가표"/>
      <sheetName val="퇴직영수증"/>
      <sheetName val="MOKDONG(1)"/>
      <sheetName val="준검 내역서"/>
      <sheetName val="실행대비"/>
      <sheetName val="단1"/>
      <sheetName val="전기"/>
      <sheetName val="요율"/>
      <sheetName val="하도관리"/>
      <sheetName val="확약서"/>
      <sheetName val="아스콘포장 (5t)"/>
      <sheetName val="원가_(2)1"/>
      <sheetName val="전선_및_전선관1"/>
      <sheetName val="견적서"/>
      <sheetName val="합천내역"/>
      <sheetName val="공통가설"/>
      <sheetName val="단위단가"/>
      <sheetName val="시행후면적"/>
      <sheetName val="품셈TABLE"/>
      <sheetName val="기존단가 (2)"/>
      <sheetName val="건축-물가변동"/>
      <sheetName val="자료입력"/>
      <sheetName val="예산명세서"/>
      <sheetName val="아파트_9"/>
      <sheetName val="해창정"/>
      <sheetName val="노임단가(일반)"/>
      <sheetName val="전기일위대가"/>
      <sheetName val="000000"/>
      <sheetName val="경산"/>
      <sheetName val="인건비"/>
      <sheetName val="대목"/>
      <sheetName val="원형1호맨홀토공수량"/>
      <sheetName val="계림(함평)"/>
      <sheetName val="계림(장성)"/>
      <sheetName val="노원열병합  건축공사기성내역서"/>
      <sheetName val="BOX(상시)"/>
      <sheetName val="기기리스트"/>
      <sheetName val="부하계산서"/>
      <sheetName val="도로단위당"/>
      <sheetName val="변압기 및 발전기 용량"/>
      <sheetName val="기별"/>
      <sheetName val="단가명령서"/>
      <sheetName val="시공변경 설명서"/>
      <sheetName val="공사비증감내역"/>
      <sheetName val="변경조서"/>
      <sheetName val="362품셈"/>
      <sheetName val="갑지"/>
      <sheetName val="POL6차-PIPING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대전-교대(A1-A2)"/>
      <sheetName val="Total"/>
      <sheetName val="시설물기초"/>
      <sheetName val="노임이"/>
      <sheetName val="6호기"/>
      <sheetName val="방식총괄"/>
      <sheetName val="단가목록"/>
      <sheetName val="내역서1999.8최종"/>
      <sheetName val="철거산출근거"/>
      <sheetName val="1-최종안"/>
      <sheetName val="사업분석-분양가결정"/>
      <sheetName val="자재집계"/>
      <sheetName val="실행철강하도"/>
      <sheetName val="계수원본(99.2.28)"/>
      <sheetName val="설계서(1)"/>
      <sheetName val="경율산정"/>
      <sheetName val="방지책개소별명세"/>
      <sheetName val="대창(장성)"/>
      <sheetName val="대창(함평)-창열"/>
      <sheetName val="3"/>
      <sheetName val="패널"/>
      <sheetName val="기자재비"/>
      <sheetName val="사용성검토"/>
      <sheetName val="마포토정"/>
      <sheetName val="10월"/>
      <sheetName val="신천3호용수로"/>
      <sheetName val="2공구산출내역"/>
      <sheetName val="식재일위대가"/>
      <sheetName val="수공기"/>
      <sheetName val="중기"/>
      <sheetName val="수지예산"/>
      <sheetName val="CAUDIT"/>
      <sheetName val="토적계산"/>
      <sheetName val="목차"/>
      <sheetName val="전선"/>
      <sheetName val="CABLE"/>
      <sheetName val="건축공사실행"/>
      <sheetName val="펀칭"/>
      <sheetName val="물량"/>
      <sheetName val="램머"/>
      <sheetName val="평균높이산출근거"/>
      <sheetName val="횡배수관위치조서"/>
      <sheetName val="횡배수관집현황(2공구)"/>
      <sheetName val="인건-측정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내역을"/>
      <sheetName val="말뚝지지력산정"/>
      <sheetName val="집계표"/>
      <sheetName val="별첨1-4"/>
      <sheetName val="재료비"/>
      <sheetName val="제품별구성표"/>
      <sheetName val="국소별수량산출"/>
      <sheetName val="danga"/>
      <sheetName val="ilch"/>
      <sheetName val="을"/>
      <sheetName val="기둥(원형)"/>
      <sheetName val="물가자료"/>
      <sheetName val="암거공"/>
      <sheetName val="부대집계1"/>
      <sheetName val="가도단위"/>
      <sheetName val="3련 BOX"/>
      <sheetName val="9GNG운반"/>
      <sheetName val="노임변동률"/>
      <sheetName val="OPGW기별"/>
      <sheetName val="표준내역"/>
      <sheetName val="공예을"/>
      <sheetName val="대운산출"/>
      <sheetName val="이천변압기운반비"/>
      <sheetName val="지시서"/>
      <sheetName val="BOX-1510"/>
      <sheetName val="설계서"/>
      <sheetName val="아파트건축"/>
      <sheetName val="암거단위"/>
      <sheetName val="실행내역"/>
      <sheetName val="건축"/>
      <sheetName val="금융비용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Sheet2"/>
      <sheetName val="asd"/>
      <sheetName val="단면치수"/>
      <sheetName val="DATA1"/>
      <sheetName val="7.수지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백암비스타내역"/>
      <sheetName val="배전KT"/>
      <sheetName val="결선list"/>
      <sheetName val="Sheet1 (2)"/>
      <sheetName val="BEND LOSS"/>
      <sheetName val="명단"/>
      <sheetName val="4__자재단가비교표"/>
      <sheetName val="4__일위대가"/>
      <sheetName val="준검_내역서"/>
      <sheetName val="8_수량산출서"/>
      <sheetName val="9_단가조사서"/>
      <sheetName val="6_일위목록"/>
      <sheetName val="토목검측서"/>
      <sheetName val="(10) 단가산출결과"/>
      <sheetName val="상행-교대(A1-A2)"/>
      <sheetName val="날개벽"/>
      <sheetName val="대로근거"/>
      <sheetName val="spec1"/>
      <sheetName val="시설장비"/>
      <sheetName val="본체"/>
      <sheetName val="REACTION(USE평시)"/>
      <sheetName val="설계조건"/>
      <sheetName val="REACTION(USD지진시)"/>
      <sheetName val="제2~7호표"/>
      <sheetName val="예산내역서"/>
      <sheetName val="설계예산서"/>
      <sheetName val="기계경비(시간당)"/>
      <sheetName val="Macro1"/>
      <sheetName val="Macro3"/>
      <sheetName val="Macro2"/>
      <sheetName val="배관배선내역"/>
      <sheetName val="1차_내역서"/>
      <sheetName val="기존단가_(2)"/>
      <sheetName val="환경기계공정표 (3)"/>
      <sheetName val="combi(wall)"/>
      <sheetName val="설계내역(2001)"/>
      <sheetName val="4)유동표"/>
      <sheetName val="ABUT수량-A1"/>
      <sheetName val="BID"/>
      <sheetName val="역T형"/>
      <sheetName val="YM-IL1"/>
      <sheetName val="단가표"/>
      <sheetName val="기계공사"/>
      <sheetName val="수량산출서"/>
      <sheetName val="1호철근량"/>
      <sheetName val="1. 설계조건 2.단면가정 3. 하중계산"/>
      <sheetName val="DATA 입력란"/>
      <sheetName val="신우"/>
      <sheetName val="C-노임단가"/>
      <sheetName val="경제성분석"/>
      <sheetName val="Key Data"/>
      <sheetName val="45,46"/>
      <sheetName val="사업성분석"/>
      <sheetName val="백호우계수"/>
      <sheetName val="총괄갑 "/>
      <sheetName val="99년신청"/>
      <sheetName val="터파기및재료"/>
      <sheetName val="교대(A1-A2)"/>
      <sheetName val="청천내"/>
      <sheetName val="수량집계"/>
      <sheetName val="마산월령동골조물량변경"/>
      <sheetName val="도근좌표"/>
      <sheetName val="5Strand-장기처짐PCI"/>
      <sheetName val="실행내역 "/>
      <sheetName val="sst,stl창호"/>
      <sheetName val="돈암사업"/>
      <sheetName val="SANTOGO"/>
      <sheetName val="SANBAISU"/>
      <sheetName val="포승(S+H)"/>
      <sheetName val="포승(SHEET)"/>
      <sheetName val="기성내역서"/>
      <sheetName val="변경내역서"/>
      <sheetName val="환율"/>
      <sheetName val="b_balju-단가단가단가"/>
      <sheetName val="모래기초"/>
      <sheetName val="JUCK"/>
      <sheetName val="산근"/>
      <sheetName val="도급내역(금차분)"/>
      <sheetName val="메서,변+증"/>
      <sheetName val="unit 4"/>
      <sheetName val="산출근거"/>
      <sheetName val="설계개요"/>
      <sheetName val="PIPE(인수본)"/>
      <sheetName val="산출내역 (월기성)"/>
      <sheetName val="건축기성"/>
      <sheetName val="공량예산"/>
      <sheetName val="기준표"/>
      <sheetName val=" FURNACE현설"/>
      <sheetName val="명세서(을)"/>
      <sheetName val="1호맨홀토공"/>
      <sheetName val="C.배수관공"/>
      <sheetName val="대차대조표"/>
      <sheetName val="상세내역서"/>
      <sheetName val="#2-3 일위대가"/>
      <sheetName val="#2-4 단가대비표"/>
      <sheetName val="동원인원"/>
      <sheetName val="자재단가비교표"/>
      <sheetName val="수로교총재료집계"/>
      <sheetName val="설계내역2"/>
      <sheetName val="전기자료"/>
      <sheetName val="Sheet14"/>
      <sheetName val="Sheet10"/>
      <sheetName val="SAMPLE"/>
      <sheetName val="고등학교"/>
      <sheetName val="건축토목내역"/>
      <sheetName val="견적990322"/>
      <sheetName val="I.설계조건"/>
      <sheetName val="98수문일위"/>
      <sheetName val="종배수관"/>
      <sheetName val="깨기"/>
      <sheetName val="J"/>
      <sheetName val="손익현황"/>
      <sheetName val="직접경비"/>
      <sheetName val="3.건축(현장안)"/>
      <sheetName val="대비"/>
      <sheetName val="제출내역서"/>
      <sheetName val="내역서(실행)"/>
      <sheetName val="내역서 (원본)"/>
      <sheetName val="내역서(실행)3"/>
      <sheetName val="A"/>
      <sheetName val="basic_info"/>
      <sheetName val="가도공"/>
      <sheetName val="금액"/>
      <sheetName val="INPUT"/>
      <sheetName val="조도계산(1)"/>
      <sheetName val="상부수량집계표"/>
      <sheetName val="중기솔뇨"/>
      <sheetName val="수량산출서(보강)"/>
      <sheetName val="금액내역서"/>
      <sheetName val="개별직종노임단가(2002.5)"/>
      <sheetName val="공비대비"/>
      <sheetName val="정화조동내역"/>
      <sheetName val="단위량"/>
      <sheetName val="재료집계표2"/>
      <sheetName val="토적집계표"/>
      <sheetName val="3F"/>
      <sheetName val="205동"/>
      <sheetName val="충주"/>
      <sheetName val="공사내역서"/>
      <sheetName val="노임,기계단가"/>
      <sheetName val="투찰"/>
      <sheetName val="단가산출서"/>
      <sheetName val="가로등기초"/>
      <sheetName val="투찰가"/>
      <sheetName val="몰운대초견적"/>
      <sheetName val="DAN"/>
      <sheetName val="9811"/>
      <sheetName val="경계석수량집계"/>
      <sheetName val="1.설계조건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공정량산출내역서 "/>
      <sheetName val="O＆P"/>
      <sheetName val="조사표"/>
      <sheetName val="노임목록"/>
      <sheetName val="중기목록"/>
      <sheetName val="자재목록"/>
      <sheetName val=""/>
      <sheetName val="II손익관리"/>
      <sheetName val="Macro(차단기)"/>
      <sheetName val="토공집계"/>
      <sheetName val="1.우편집중내역서"/>
      <sheetName val="비탈면보호공수량산출"/>
      <sheetName val="수목표준대가"/>
      <sheetName val="업체코드"/>
      <sheetName val="공조기(삭제)"/>
      <sheetName val="변압기_및_발전기_용량"/>
      <sheetName val="내역서 업체견적단가"/>
      <sheetName val="건축일"/>
      <sheetName val="Y-WORK"/>
      <sheetName val="LH3 동양시스템"/>
      <sheetName val="토사(PE)"/>
      <sheetName val="시멘트 및 골재량산출"/>
      <sheetName val="안정검토"/>
      <sheetName val="7.PILE  (돌출)"/>
      <sheetName val="REINF."/>
      <sheetName val="LOADS"/>
      <sheetName val="갑1"/>
      <sheetName val="성서방향-교대(A2)"/>
      <sheetName val="물량표"/>
      <sheetName val="현장관리비"/>
      <sheetName val="Option"/>
      <sheetName val="공예율"/>
      <sheetName val="보조셀"/>
      <sheetName val="품셈표"/>
      <sheetName val="BM"/>
      <sheetName val="남양시작동010313100%"/>
      <sheetName val="갑지1"/>
      <sheetName val="코드"/>
      <sheetName val="3.하중산정4.지지력"/>
      <sheetName val="단가입력창"/>
      <sheetName val="용산1(해보)"/>
      <sheetName val="1.설계기준"/>
      <sheetName val="RCF CLAIMED"/>
      <sheetName val="물가기준년"/>
      <sheetName val="장비기준"/>
      <sheetName val="목표세부명세"/>
      <sheetName val="삭제금지단가"/>
      <sheetName val="포장총괄집계표"/>
      <sheetName val="단가표 (2)"/>
      <sheetName val="대공종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정산"/>
      <sheetName val="적용기준표(98년상반기)"/>
      <sheetName val="절탄기단관교체공량"/>
      <sheetName val="이종재질교체공량"/>
      <sheetName val="Final SH Loose Tube 교체공량"/>
      <sheetName val="자재표"/>
      <sheetName val="물가"/>
      <sheetName val="6공구(당초)"/>
      <sheetName val="work"/>
      <sheetName val="배수관접합및부설  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기계내역"/>
      <sheetName val="조직"/>
      <sheetName val="빗물받이(910-510-410)"/>
      <sheetName val="설계서(8)"/>
      <sheetName val="명일작업계획 (3)"/>
      <sheetName val="단가조사서"/>
      <sheetName val="가로등내역서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덕전리"/>
      <sheetName val="집계표(육상)"/>
      <sheetName val="암거"/>
      <sheetName val="원가산출근거"/>
      <sheetName val="3CHBDC"/>
      <sheetName val=" 냉각수펌프"/>
      <sheetName val="Cost Reduction"/>
      <sheetName val="포장단가"/>
      <sheetName val="품명별원가"/>
      <sheetName val="사업부배부A"/>
      <sheetName val="SULKEA"/>
      <sheetName val="Customer Databas"/>
      <sheetName val="내역5"/>
      <sheetName val="item"/>
      <sheetName val="물가변동대가세부내역서"/>
      <sheetName val="xSeries255"/>
      <sheetName val="조건"/>
      <sheetName val="예산"/>
      <sheetName val="실행내역서"/>
      <sheetName val="매출처비중(2)"/>
      <sheetName val="주요기준"/>
      <sheetName val="賃料等一覧"/>
      <sheetName val="S&amp;R"/>
      <sheetName val="리츠"/>
      <sheetName val="B"/>
      <sheetName val="유림콘도"/>
      <sheetName val="단가산출1"/>
      <sheetName val="가시설수량"/>
      <sheetName val="인천제철"/>
      <sheetName val="관리,공감"/>
      <sheetName val="개산공사비"/>
      <sheetName val="2005년6월김문환"/>
      <sheetName val="9-1차이내역"/>
      <sheetName val="1st"/>
      <sheetName val="2-1. 경관조명 내역총괄표"/>
      <sheetName val="샤워실위생"/>
      <sheetName val="대구은행"/>
      <sheetName val="FRP내역서"/>
      <sheetName val="심사계산"/>
      <sheetName val="심사물량"/>
      <sheetName val="유통조직현황"/>
      <sheetName val="판가반영"/>
      <sheetName val="4__자재단가비교표1"/>
      <sheetName val="4__일위대가1"/>
      <sheetName val="산출내역_(월기성)"/>
      <sheetName val="_FURNACE현설"/>
      <sheetName val="준검_내역서1"/>
      <sheetName val="변압기_및_발전기_용량1"/>
      <sheetName val="내역서_업체견적단가"/>
      <sheetName val="(10)_단가산출결과"/>
      <sheetName val="노원열병합__건축공사기성내역서"/>
      <sheetName val="3_건축(현장안)"/>
      <sheetName val="내역서_(원본)"/>
      <sheetName val="BEND_LOSS"/>
      <sheetName val="환경기계공정표_(3)"/>
      <sheetName val="I_설계조건"/>
      <sheetName val="3련_BOX"/>
      <sheetName val="1_우편집중내역서"/>
      <sheetName val="#2-3_일위대가"/>
      <sheetName val="#2-4_단가대비표"/>
      <sheetName val="REINF_"/>
      <sheetName val="Final_SH_Loose_Tube_교체공량"/>
      <sheetName val="배수관접합및부설__"/>
      <sheetName val="C_d"/>
      <sheetName val="차이내역"/>
      <sheetName val="우수"/>
      <sheetName val="도수로(총)"/>
      <sheetName val="FAB별"/>
      <sheetName val="간접"/>
      <sheetName val="당사수지비교표"/>
      <sheetName val="당사수지"/>
      <sheetName val="설치조서"/>
      <sheetName val="식음료"/>
      <sheetName val="확산동"/>
      <sheetName val="간접비"/>
      <sheetName val="6F8"/>
      <sheetName val="정산ISSUE(T)"/>
      <sheetName val="영동(D)"/>
      <sheetName val="토목주소"/>
      <sheetName val="배수내역"/>
      <sheetName val="국영"/>
      <sheetName val="맨홀"/>
      <sheetName val="유림총괄"/>
      <sheetName val="입찰보고"/>
      <sheetName val="30신설일위대가"/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코드표"/>
      <sheetName val="산출내역서집계표"/>
      <sheetName val="설계"/>
      <sheetName val="노임9월"/>
      <sheetName val="5흙막이"/>
      <sheetName val="우각부보강"/>
      <sheetName val="대가목록"/>
      <sheetName val="제-노임"/>
      <sheetName val="제직재"/>
      <sheetName val="FB25JN"/>
      <sheetName val="버스운행안내"/>
      <sheetName val="예방접종계획"/>
      <sheetName val="근태계획서"/>
      <sheetName val="단가조사표(관급)"/>
      <sheetName val="기계경비목록"/>
      <sheetName val="단가조사표(도급)"/>
      <sheetName val="일위(목록)"/>
      <sheetName val="단가리스트(숨기기)"/>
      <sheetName val="pbx"/>
      <sheetName val="recording,phone,headset"/>
      <sheetName val="TRE TABLE"/>
      <sheetName val="연결관암거"/>
      <sheetName val="계약내역(갑지)"/>
      <sheetName val="회로내역(승인)"/>
      <sheetName val="공사비산출서"/>
      <sheetName val="토공총괄표"/>
      <sheetName val="배수공집계표"/>
      <sheetName val="예정공정표"/>
      <sheetName val="역T형옹벽(3.0)"/>
      <sheetName val="횡배수관토공수량"/>
      <sheetName val="프랜트면허"/>
      <sheetName val="연습"/>
      <sheetName val="XL4Poppy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7">
          <cell r="I7">
            <v>0</v>
          </cell>
        </row>
      </sheetData>
      <sheetData sheetId="13">
        <row r="5">
          <cell r="I5">
            <v>1</v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>
        <row r="5">
          <cell r="I5">
            <v>0</v>
          </cell>
        </row>
      </sheetData>
      <sheetData sheetId="534">
        <row r="7">
          <cell r="I7">
            <v>0</v>
          </cell>
        </row>
      </sheetData>
      <sheetData sheetId="535">
        <row r="7">
          <cell r="I7" t="str">
            <v/>
          </cell>
        </row>
      </sheetData>
      <sheetData sheetId="536">
        <row r="7">
          <cell r="I7" t="str">
            <v/>
          </cell>
        </row>
      </sheetData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>
        <row r="7">
          <cell r="I7">
            <v>0</v>
          </cell>
        </row>
      </sheetData>
      <sheetData sheetId="571">
        <row r="7">
          <cell r="I7">
            <v>0</v>
          </cell>
        </row>
      </sheetData>
      <sheetData sheetId="572">
        <row r="7">
          <cell r="I7">
            <v>0</v>
          </cell>
        </row>
      </sheetData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>
        <row r="7">
          <cell r="I7" t="str">
            <v/>
          </cell>
        </row>
      </sheetData>
      <sheetData sheetId="589">
        <row r="5">
          <cell r="I5">
            <v>0</v>
          </cell>
        </row>
      </sheetData>
      <sheetData sheetId="590">
        <row r="7">
          <cell r="I7">
            <v>0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>
        <row r="7">
          <cell r="I7" t="str">
            <v/>
          </cell>
        </row>
      </sheetData>
      <sheetData sheetId="596">
        <row r="7">
          <cell r="I7">
            <v>0</v>
          </cell>
        </row>
      </sheetData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>
        <row r="7">
          <cell r="I7">
            <v>0</v>
          </cell>
        </row>
      </sheetData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 refreshError="1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물가자료"/>
      <sheetName val="내역서"/>
      <sheetName val="2공구산출내역"/>
      <sheetName val="시설물기초"/>
      <sheetName val="전선 및 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  <sheetName val="N賃率-職"/>
      <sheetName val="계약내력"/>
      <sheetName val="설직재-1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K經配賦"/>
      <sheetName val="K經調整"/>
      <sheetName val="K消耗分"/>
      <sheetName val="A製總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"/>
      <sheetName val="공종별집계표"/>
      <sheetName val="설계내역"/>
      <sheetName val="일위대가"/>
      <sheetName val="산출집계"/>
      <sheetName val="산출근거"/>
      <sheetName val="관급자재비"/>
      <sheetName val="각종수수료"/>
      <sheetName val="단가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부대대비"/>
      <sheetName val="냉연집계"/>
      <sheetName val="Sheet3"/>
      <sheetName val="신우"/>
      <sheetName val="TEL"/>
      <sheetName val="과천MAIN"/>
      <sheetName val="일위대가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대비"/>
      <sheetName val="내역서(총)"/>
      <sheetName val="J直材4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입찰안"/>
      <sheetName val="N賃率-職"/>
      <sheetName val="직노"/>
      <sheetName val="설계조건"/>
      <sheetName val="을지"/>
      <sheetName val="FANDBS"/>
      <sheetName val="GRDATA"/>
      <sheetName val="SHAFTDBSE"/>
      <sheetName val="자재단가비교표"/>
      <sheetName val="주소록"/>
      <sheetName val="공사현황"/>
      <sheetName val="20관리비율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원가계산서"/>
      <sheetName val="타견적1"/>
      <sheetName val="타견적2"/>
      <sheetName val="타견적3"/>
      <sheetName val="개요"/>
      <sheetName val="DB"/>
      <sheetName val="기성금내역서"/>
      <sheetName val="견적서"/>
      <sheetName val="일위단가"/>
      <sheetName val="건축내역"/>
      <sheetName val="합천내역"/>
      <sheetName val="1안"/>
      <sheetName val="내역"/>
      <sheetName val="Sheet1"/>
      <sheetName val="단가표"/>
      <sheetName val="음료실행"/>
      <sheetName val="APT내역"/>
      <sheetName val="부대시설"/>
      <sheetName val="기둥(원형)"/>
      <sheetName val="설직재-1"/>
      <sheetName val="EACT10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신규 수주분(사용자 정의)"/>
      <sheetName val="UserData"/>
      <sheetName val="환율"/>
      <sheetName val="금액집계"/>
      <sheetName val="Sheet9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밸브설치"/>
      <sheetName val="단"/>
      <sheetName val="내역서1999.8최종"/>
      <sheetName val="견적대비 견적서"/>
      <sheetName val="사통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opy"/>
      <sheetName val="11.단가비교표_"/>
      <sheetName val="16.기계경비산출내역_"/>
      <sheetName val="기성"/>
      <sheetName val="건축원가계산서"/>
      <sheetName val="전기"/>
      <sheetName val="날개벽수량표"/>
      <sheetName val="화재_탐지_설비"/>
      <sheetName val="백암비스타내역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소상_&quot;1&quot;"/>
      <sheetName val="공통가설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CTEMCOST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FPA"/>
      <sheetName val="순수개발"/>
      <sheetName val="Data Vol"/>
      <sheetName val="차수"/>
      <sheetName val="전체"/>
      <sheetName val="Galaxy 소비자가격표"/>
      <sheetName val="가로등기초"/>
      <sheetName val="BASIC (2)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내부부하"/>
      <sheetName val="설계내역(2001)"/>
      <sheetName val="본체"/>
      <sheetName val="토목"/>
      <sheetName val="단가목록"/>
      <sheetName val="대창(장성)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실행"/>
      <sheetName val="DRUM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외주가공"/>
      <sheetName val="7단가"/>
      <sheetName val="품산출서"/>
      <sheetName val="1-1"/>
      <sheetName val="차도조도계산"/>
      <sheetName val="자료"/>
      <sheetName val="우각부보강"/>
      <sheetName val="단면가정"/>
      <sheetName val="7내역"/>
      <sheetName val="표지판단위"/>
      <sheetName val="설계"/>
      <sheetName val="BUS제원1"/>
      <sheetName val="dtxl"/>
      <sheetName val="단가조사서"/>
      <sheetName val="목차"/>
      <sheetName val="간지"/>
      <sheetName val="간선계산"/>
      <sheetName val="소업1교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배수내역 (2)"/>
      <sheetName val="협조전"/>
      <sheetName val="단위중량"/>
      <sheetName val="CB"/>
      <sheetName val="단위수량"/>
      <sheetName val="변경갑지"/>
      <sheetName val="증감(갑지)"/>
      <sheetName val="손익차9월2"/>
      <sheetName val="단가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11"/>
      <sheetName val="맨홀토공"/>
      <sheetName val="전선 및 전선관"/>
      <sheetName val="청주(철골발주의뢰서)"/>
      <sheetName val="정렬"/>
      <sheetName val="분전함신설"/>
      <sheetName val="접지1종"/>
      <sheetName val="A-4"/>
      <sheetName val="자재테이블"/>
      <sheetName val="산출금액내역"/>
      <sheetName val="실행간접비용"/>
      <sheetName val="자판실행"/>
      <sheetName val="목표세부명세"/>
      <sheetName val="Baby일위대가"/>
      <sheetName val="토사(PE)"/>
      <sheetName val="Ekog10"/>
      <sheetName val="코드표"/>
      <sheetName val="기초단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재1"/>
      <sheetName val="I.설계조건"/>
      <sheetName val="기초자료입력"/>
      <sheetName val="자재조사표(참고용)"/>
      <sheetName val="품셈집계표"/>
      <sheetName val="일반부표집계표"/>
      <sheetName val="공주-교대(A1)"/>
      <sheetName val="가격표"/>
      <sheetName val="연령현황"/>
      <sheetName val="암거공"/>
      <sheetName val="9호관로"/>
      <sheetName val="DHEQSUPT"/>
      <sheetName val="DATA1"/>
      <sheetName val="배수통관(좌)"/>
      <sheetName val="공종별내역서"/>
      <sheetName val="시화점실행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분류작업"/>
      <sheetName val="기본자료"/>
      <sheetName val="2002상반기노임기준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매크로"/>
      <sheetName val="원가입력"/>
      <sheetName val="교통대책내역"/>
      <sheetName val="수량집계"/>
      <sheetName val="수량산출서 (2)"/>
      <sheetName val="Customer Databas"/>
      <sheetName val="암거"/>
      <sheetName val="포장공"/>
      <sheetName val="배수공"/>
      <sheetName val="Controls"/>
      <sheetName val="원계약서"/>
      <sheetName val="총괄내역"/>
      <sheetName val="우수"/>
      <sheetName val="__"/>
      <sheetName val="DIAPHRAGM"/>
      <sheetName val="물량산출근거"/>
      <sheetName val="설계예산서(2016년 보안등 신설공사 단가계약-).xls"/>
      <sheetName val="CATV"/>
      <sheetName val="CAL"/>
      <sheetName val="COVER-P"/>
      <sheetName val="3BL공동구 수량"/>
      <sheetName val="수안보-MBR1"/>
      <sheetName val="L형 옹벽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자재"/>
      <sheetName val="원형맨홀수량"/>
      <sheetName val="기기리스트"/>
      <sheetName val="01"/>
      <sheetName val="연돌일위집계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AHU집계"/>
      <sheetName val="INPUT"/>
      <sheetName val="Macro(차단기)"/>
      <sheetName val="BQ(실행)"/>
      <sheetName val="JUCK"/>
      <sheetName val="요약&amp;결과"/>
      <sheetName val="배관배선 단가조사"/>
      <sheetName val="유림총괄"/>
      <sheetName val="본실행경비"/>
      <sheetName val="작업일정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해상PCB"/>
      <sheetName val="출입자명단"/>
      <sheetName val="뚝토공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몰탈재료산출"/>
      <sheetName val="G.R300경비"/>
      <sheetName val="Macro(전선)"/>
      <sheetName val="기초안정검토"/>
      <sheetName val="15100"/>
      <sheetName val="현장지지물물량"/>
      <sheetName val="두앙"/>
      <sheetName val="통합"/>
      <sheetName val="COVER"/>
      <sheetName val="집계"/>
      <sheetName val="재료비"/>
      <sheetName val="보온자재단가표"/>
      <sheetName val="소운반"/>
      <sheetName val="단가대비표 표지"/>
      <sheetName val="2000시행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VENDOR LIST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BOQ(전체)"/>
      <sheetName val="사전공사"/>
      <sheetName val="단위수량산출"/>
      <sheetName val="EPro"/>
      <sheetName val="오존실배관내역"/>
      <sheetName val="특별교실"/>
      <sheetName val="각종양식"/>
      <sheetName val="BSD (2)"/>
      <sheetName val="대전-교대(A1-A2)"/>
      <sheetName val="8-1"/>
      <sheetName val="물가"/>
      <sheetName val="설계명세서"/>
      <sheetName val="기성내역서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총요약서"/>
      <sheetName val="지주목시비량산출서"/>
      <sheetName val="1-3.조건,바닥판 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우棌"/>
      <sheetName val="사업수지"/>
      <sheetName val="1,2공구원가계산서"/>
      <sheetName val="2공구산출내역"/>
      <sheetName val="1공구산출내역서"/>
      <sheetName val="Proposal"/>
      <sheetName val="배수공 시멘트 및 골재량 산출"/>
      <sheetName val="원가계산하도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첨부1-1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TARGET"/>
      <sheetName val="기본DATA"/>
      <sheetName val="보험료산출"/>
      <sheetName val="Oper_Amount"/>
      <sheetName val="8_PILE__(돌출)"/>
      <sheetName val="조도계산서__도서_"/>
      <sheetName val="횡_연장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기초공"/>
      <sheetName val="물량표"/>
      <sheetName val="평가데이터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옹벽1"/>
      <sheetName val="CALCULATION"/>
      <sheetName val="직접인건비"/>
      <sheetName val="토적표"/>
      <sheetName val="Front"/>
      <sheetName val="사용성검토"/>
      <sheetName val="깨기수량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단락전류-A"/>
      <sheetName val="참조"/>
      <sheetName val="총_x0010__x0000_"/>
      <sheetName val="주식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23"/>
      <sheetName val="총ꊐ˕"/>
      <sheetName val="물가자료"/>
      <sheetName val="부대집계1"/>
      <sheetName val="가도단위"/>
      <sheetName val="3BL공동구 수_x0000_"/>
      <sheetName val="3BL공동구 수嚠"/>
      <sheetName val="3BL공동구 수吐"/>
      <sheetName val="식재품셈"/>
      <sheetName val="본사공가현황"/>
      <sheetName val="11.자재단가"/>
      <sheetName val="NEGO"/>
      <sheetName val="직접경비"/>
      <sheetName val="C.배수관공"/>
      <sheetName val="비용"/>
      <sheetName val="4.2.1 마루높이 검토"/>
      <sheetName val="타견적(을)"/>
      <sheetName val="SANTOGO"/>
      <sheetName val="SANBAISU"/>
      <sheetName val="구천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실행예산서"/>
      <sheetName val="설계내역서"/>
      <sheetName val="역T형교대(말뚝기초)"/>
      <sheetName val="금주1교"/>
      <sheetName val="투찰"/>
      <sheetName val="철근량"/>
      <sheetName val="신림자금"/>
      <sheetName val=" 총괄표"/>
      <sheetName val="지급자재조서"/>
      <sheetName val="관로공표지"/>
      <sheetName val="총"/>
      <sheetName val="총肸"/>
      <sheetName val="총Ῐᅯ"/>
      <sheetName val="총葨ù"/>
      <sheetName val="총_x0005__x0000_"/>
      <sheetName val="근생APT-신마감"/>
      <sheetName val="복지관_FIART"/>
      <sheetName val="근생APT-FIART"/>
      <sheetName val="근생-FIART"/>
      <sheetName val="유지관_x0000_"/>
      <sheetName val="간접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STEEL BOX 단면설계(SEC.8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원본"/>
      <sheetName val="토적"/>
      <sheetName val="노임단가표"/>
      <sheetName val="C_DATA"/>
      <sheetName val="수량산출서-2"/>
      <sheetName val="1.개요"/>
      <sheetName val="전기자료"/>
      <sheetName val="CVT산정"/>
      <sheetName val="우수공"/>
      <sheetName val="기계경비일람"/>
      <sheetName val="일반수량총괄집계"/>
      <sheetName val="종합단가표"/>
      <sheetName val="woo(mac)"/>
      <sheetName val="F4-F7"/>
      <sheetName val="FOOTING단면력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6공구(당초)"/>
      <sheetName val="시설물일위"/>
      <sheetName val="현장식당(1)"/>
      <sheetName val="양수장"/>
      <sheetName val="양수장내역"/>
      <sheetName val="범례표"/>
      <sheetName val="증감내역서"/>
      <sheetName val="교량data"/>
      <sheetName val="토공"/>
      <sheetName val="품셈TABLE"/>
      <sheetName val="시점교대"/>
      <sheetName val="총괄BOQ"/>
      <sheetName val="내역(전체)"/>
      <sheetName val="내역_ver1.0"/>
      <sheetName val="일위총괄표"/>
      <sheetName val="입력"/>
      <sheetName val="경비2내역"/>
      <sheetName val="95년12월말"/>
      <sheetName val="basic_info"/>
      <sheetName val="회사기초자료"/>
      <sheetName val="잔공사현황"/>
      <sheetName val="TEST1"/>
      <sheetName val="내역서01"/>
      <sheetName val="INFO"/>
      <sheetName val="지장물C"/>
      <sheetName val="투찰금액"/>
      <sheetName val="암거날개벽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8-3기계경비"/>
      <sheetName val="단漰_x001d_潼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구조물터파기수량집계"/>
      <sheetName val="집수정(600-700)"/>
      <sheetName val="부적합유형"/>
      <sheetName val="부적합 유형"/>
      <sheetName val="데이터"/>
      <sheetName val=" 내역"/>
      <sheetName val="05년"/>
      <sheetName val="Calcs"/>
      <sheetName val="설계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안정검토(온1瀀"/>
      <sheetName val="안정검토(온1瀕"/>
      <sheetName val="식재퀀濟叏"/>
      <sheetName val="식재က"/>
      <sheetName val="식재Ⴒ꿦휅"/>
      <sheetName val="암거ၒ"/>
      <sheetName val="대상공사(조_x0011__x0000__x0000_"/>
      <sheetName val="3.CCTV설비공사"/>
      <sheetName val="b"/>
      <sheetName val="Bill 2.2 Villa 2 beds"/>
      <sheetName val="一発シート"/>
      <sheetName val="노무비(전지2기)"/>
      <sheetName val="소일위대가코드표"/>
      <sheetName val="날개벽(시점좌측)"/>
      <sheetName val="지사인원사무실"/>
      <sheetName val="sheet10"/>
      <sheetName val="단면 (2)"/>
      <sheetName val="설계산출기초"/>
      <sheetName val="표지 (2)"/>
      <sheetName val="계수시트"/>
      <sheetName val="원가서"/>
      <sheetName val="관람석제출"/>
      <sheetName val="건축공사 집계표"/>
      <sheetName val="골조"/>
      <sheetName val="외천교"/>
      <sheetName val="DOGI"/>
      <sheetName val="물가시세표"/>
      <sheetName val="감액총괄표"/>
      <sheetName val="내역(영일)"/>
      <sheetName val="총집계표"/>
      <sheetName val="공양식"/>
      <sheetName val="진행 DATA (2)"/>
      <sheetName val="품의양"/>
      <sheetName val="예산조서"/>
      <sheetName val="제안서입력"/>
      <sheetName val="절감계산"/>
      <sheetName val="급수공사"/>
      <sheetName val="rpcc"/>
      <sheetName val="내역(입찰)"/>
      <sheetName val="골조시행"/>
      <sheetName val="BOX1"/>
      <sheetName val="전체내역 (2)"/>
      <sheetName val="c_balju"/>
      <sheetName val="VS P-Q"/>
      <sheetName val="7 th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입찰보고"/>
      <sheetName val="가도공"/>
      <sheetName val="산출내역서"/>
      <sheetName val="전기일위목록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eq. mobilization"/>
      <sheetName val="b_balju_cho"/>
      <sheetName val="샘플표⁑"/>
      <sheetName val="샘플표⣨"/>
      <sheetName val="샘플표쁑"/>
      <sheetName val="샘플표샨"/>
      <sheetName val="TARG＠ͷ"/>
      <sheetName val="설䨕쟛ꀀ"/>
      <sheetName val="일반부표"/>
      <sheetName val="100만평"/>
      <sheetName val="총Ć_x0000_"/>
      <sheetName val="개략"/>
      <sheetName val="BREAKDOWN(철거설치_x0011_"/>
      <sheetName val="BREAKDOWN(철거설치Æ"/>
      <sheetName val="안정검토(온1ȕ"/>
      <sheetName val="예산계획"/>
      <sheetName val="Sheet16"/>
      <sheetName val="9811"/>
      <sheetName val="(포장)BOQ-실적공사"/>
      <sheetName val="DHEQSU_x0000__x0000_"/>
      <sheetName val="[TOTAL.xls]__4_c_1_________TO_2"/>
      <sheetName val="최적단면"/>
      <sheetName val="일위산출"/>
      <sheetName val="94"/>
      <sheetName val="일위집계표"/>
      <sheetName val="횡배수관"/>
      <sheetName val="중간부"/>
      <sheetName val="내역(2000년)"/>
      <sheetName val="교각토공"/>
      <sheetName val="각형맨홀"/>
      <sheetName val="공사요율"/>
      <sheetName val="도급자재"/>
      <sheetName val="실행(표지,갑,을)"/>
      <sheetName val="의정부문예회관변경내역"/>
      <sheetName val="변경증감내역서"/>
      <sheetName val="공통비"/>
      <sheetName val="98NS-N"/>
      <sheetName val="유화"/>
      <sheetName val="충주"/>
      <sheetName val="TTL"/>
      <sheetName val="특수선일위대가"/>
      <sheetName val="공문(신)"/>
      <sheetName val="쌍송교"/>
      <sheetName val="工관리비율"/>
      <sheetName val="조건 (A)"/>
      <sheetName val="자  재"/>
      <sheetName val="건축외주"/>
      <sheetName val="업무분장"/>
      <sheetName val="kich thuoc"/>
      <sheetName val="DTHH"/>
      <sheetName val="지원5월"/>
      <sheetName val="1차 내역서"/>
      <sheetName val="Bill_2_2_Villa_2_beds"/>
      <sheetName val="건축2"/>
      <sheetName val="일집"/>
      <sheetName val="CAT_5"/>
      <sheetName val="설계명세"/>
      <sheetName val="1.설계기준 "/>
      <sheetName val="배수내역"/>
      <sheetName val="집 계 표"/>
      <sheetName val="_______________2021______2021_2"/>
      <sheetName val="ITB COST"/>
      <sheetName val="2.재료비"/>
      <sheetName val="1.인건비"/>
      <sheetName val="견적내역서"/>
      <sheetName val="인천제철"/>
      <sheetName val="CAPVC"/>
      <sheetName val="토목내역"/>
      <sheetName val=" 갑  지 "/>
      <sheetName val="BM"/>
      <sheetName val="안"/>
      <sheetName val="Adimi bldg"/>
      <sheetName val="Pump House"/>
      <sheetName val="Fuel Regu Station"/>
      <sheetName val="FRP배관단가(만수)"/>
      <sheetName val="만수배관단가"/>
      <sheetName val="7.PILE  (돌출)"/>
      <sheetName val="샘플표⃨"/>
      <sheetName val="인부신상자료"/>
      <sheetName val="실행예산"/>
      <sheetName val="_Users_USER_Downloads_________2"/>
      <sheetName val="MEMORY"/>
      <sheetName val="투자효율분석"/>
      <sheetName val="G.R300경颳"/>
      <sheetName val="노임단가명세표"/>
      <sheetName val="연락처"/>
      <sheetName val="DAN"/>
      <sheetName val="백호우계수"/>
      <sheetName val="노무비단가"/>
      <sheetName val="GEN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>
        <row r="1">
          <cell r="A1" t="str">
            <v>단  종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>
        <row r="1">
          <cell r="A1" t="str">
            <v>단  종</v>
          </cell>
        </row>
      </sheetData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>
        <row r="1">
          <cell r="A1" t="str">
            <v>단  종</v>
          </cell>
        </row>
      </sheetData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/>
      <sheetData sheetId="999"/>
      <sheetData sheetId="1000">
        <row r="1">
          <cell r="A1" t="str">
            <v>단  종</v>
          </cell>
        </row>
      </sheetData>
      <sheetData sheetId="1001"/>
      <sheetData sheetId="1002" refreshError="1"/>
      <sheetData sheetId="1003"/>
      <sheetData sheetId="1004"/>
      <sheetData sheetId="1005"/>
      <sheetData sheetId="1006" refreshError="1"/>
      <sheetData sheetId="1007"/>
      <sheetData sheetId="1008"/>
      <sheetData sheetId="1009"/>
      <sheetData sheetId="1010"/>
      <sheetData sheetId="1011" refreshError="1"/>
      <sheetData sheetId="1012" refreshError="1"/>
      <sheetData sheetId="1013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 refreshError="1"/>
      <sheetData sheetId="1210" refreshError="1"/>
      <sheetData sheetId="1211" refreshError="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내역서"/>
      <sheetName val="인건-측정"/>
      <sheetName val="YES"/>
      <sheetName val="개소별수량산출"/>
      <sheetName val="수량산출"/>
      <sheetName val="1"/>
      <sheetName val="BID"/>
      <sheetName val="을지"/>
      <sheetName val="48전력선로일위"/>
      <sheetName val="FB25JN"/>
      <sheetName val="개요"/>
      <sheetName val="일위대가"/>
      <sheetName val="단가목록"/>
      <sheetName val="Sheet1"/>
      <sheetName val="Macro1"/>
      <sheetName val="산출명세서"/>
      <sheetName val="비용적자료"/>
      <sheetName val="원가"/>
      <sheetName val="일위대가목차"/>
      <sheetName val="단가표 (2)"/>
      <sheetName val="분전함신설"/>
      <sheetName val="접지1종"/>
      <sheetName val="대운반(철재)"/>
      <sheetName val="시점교대"/>
      <sheetName val="집계"/>
      <sheetName val="총(신설)"/>
      <sheetName val="Sheet6"/>
      <sheetName val="공내역"/>
      <sheetName val="36신설수량"/>
      <sheetName val="순공사비"/>
      <sheetName val="설계수량"/>
      <sheetName val="수량집계"/>
      <sheetName val="총괄집계표"/>
      <sheetName val="일위대가서식"/>
      <sheetName val="물량집계"/>
      <sheetName val="날개수량1.5"/>
      <sheetName val="노임"/>
      <sheetName val="부하계산서"/>
      <sheetName val="콘_재료분리(1)"/>
      <sheetName val="일위_파일"/>
      <sheetName val="인건비"/>
      <sheetName val="조건"/>
      <sheetName val="미드수량"/>
      <sheetName val="Sheet3"/>
      <sheetName val="단가"/>
      <sheetName val="본공사"/>
      <sheetName val="2.수량산출"/>
      <sheetName val="Y-WORK"/>
      <sheetName val="소야공정계획표"/>
      <sheetName val="설명서"/>
      <sheetName val="예정공정표"/>
      <sheetName val="TABLE"/>
      <sheetName val="진주방향"/>
      <sheetName val="3.2.1 마루높이결정"/>
      <sheetName val="신우"/>
      <sheetName val="POL6차-PIPING"/>
      <sheetName val="센터"/>
      <sheetName val="소방사항"/>
      <sheetName val=""/>
      <sheetName val="일위집계(기존)"/>
      <sheetName val="옹벽"/>
      <sheetName val="산출내역서집계표"/>
      <sheetName val="건축내역"/>
      <sheetName val="TEL"/>
      <sheetName val="일위목록"/>
      <sheetName val="보고서원고"/>
      <sheetName val="9."/>
      <sheetName val="물량산출서"/>
      <sheetName val="재집"/>
      <sheetName val="직재"/>
      <sheetName val="6호기"/>
      <sheetName val="IMPEADENCE MAP 취수장"/>
      <sheetName val="상수구조화편집부표"/>
      <sheetName val="수량산출서"/>
      <sheetName val="Sheet1 (2)"/>
      <sheetName val="입찰"/>
      <sheetName val="현경"/>
      <sheetName val="I一般比"/>
      <sheetName val="N賃率-職"/>
      <sheetName val="적용기준표(98년상반기)"/>
      <sheetName val="1단계"/>
      <sheetName val="______C_PROJECT_98s_5_____FIR_2"/>
      <sheetName val="토공계산서(부체도로)"/>
      <sheetName val="#REF"/>
      <sheetName val="감가상각"/>
      <sheetName val="하조서"/>
      <sheetName val="골재산출"/>
      <sheetName val="예산M2"/>
      <sheetName val="예산M12A"/>
    </sheetNames>
    <definedNames>
      <definedName name="Macro10" refersTo="#REF!"/>
      <definedName name="Macro9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종배수관면벽신"/>
      <sheetName val="적용단위길이"/>
      <sheetName val="터널조도"/>
      <sheetName val="노임"/>
      <sheetName val="노임단가"/>
      <sheetName val="일위목록"/>
      <sheetName val="요율"/>
      <sheetName val="단위일위"/>
      <sheetName val="단가조사"/>
      <sheetName val="G.R300경비"/>
      <sheetName val="Y-WORK"/>
      <sheetName val="일위대가"/>
      <sheetName val="경산"/>
      <sheetName val="내역서"/>
      <sheetName val="File_관급"/>
      <sheetName val="공정집계"/>
      <sheetName val="토사(PE)"/>
      <sheetName val="???"/>
      <sheetName val="ILLU"/>
      <sheetName val="MATERIAL"/>
      <sheetName val="7단가"/>
      <sheetName val="코드표"/>
      <sheetName val="증감대비"/>
      <sheetName val="TEL"/>
      <sheetName val="건축"/>
      <sheetName val="식재가격"/>
      <sheetName val="식재총괄"/>
      <sheetName val="수목표준대가"/>
      <sheetName val="9509"/>
      <sheetName val="비탈면보호공수량산출"/>
      <sheetName val="대비"/>
      <sheetName val="#REF"/>
      <sheetName val="BID"/>
      <sheetName val="A갑지"/>
      <sheetName val="전기"/>
      <sheetName val="BQ(실행)"/>
      <sheetName val="DATE"/>
      <sheetName val="담장산출"/>
      <sheetName val="인건비 "/>
      <sheetName val="MOTOR"/>
      <sheetName val="CABdata"/>
      <sheetName val="토공계산서(부체도로)"/>
      <sheetName val="wall"/>
      <sheetName val="Front"/>
      <sheetName val="노무비"/>
      <sheetName val="단 box"/>
      <sheetName val="COVER"/>
      <sheetName val="NEGO"/>
      <sheetName val="단가비교"/>
      <sheetName val="b_balju_cho"/>
      <sheetName val="냉천부속동"/>
      <sheetName val="전기일위대가"/>
      <sheetName val="설비"/>
      <sheetName val="기성내역서표지"/>
      <sheetName val="설계조건"/>
      <sheetName val="1-1"/>
      <sheetName val="일위집계"/>
      <sheetName val="단가"/>
      <sheetName val="공종구간"/>
      <sheetName val="EQ-R1"/>
      <sheetName val="건축내역"/>
      <sheetName val="일위대가목차"/>
      <sheetName val="소비자가"/>
      <sheetName val="기계경비(시간당)"/>
      <sheetName val="램머"/>
      <sheetName val="COST"/>
      <sheetName val="11.1 단면hwp"/>
      <sheetName val="점수계산1-2"/>
      <sheetName val="입찰안"/>
      <sheetName val="I一般比"/>
      <sheetName val="N賃率-職"/>
      <sheetName val="내역"/>
      <sheetName val="Sheet3"/>
      <sheetName val="COPING"/>
      <sheetName val="노임9월"/>
      <sheetName val="무산소조"/>
      <sheetName val="안정계산"/>
      <sheetName val="단면검토"/>
      <sheetName val="전산망"/>
      <sheetName val="2000년1차"/>
      <sheetName val="6공구(당초)"/>
      <sheetName val="개요"/>
      <sheetName val="직노"/>
      <sheetName val="NEYOK"/>
      <sheetName val="단락전류-A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수안보-MBR1"/>
      <sheetName val="자료"/>
      <sheetName val="포장복구집계"/>
      <sheetName val="기계경비"/>
      <sheetName val="일반자재"/>
      <sheetName val="배수공"/>
      <sheetName val="진주방향"/>
      <sheetName val="데리네이타현황"/>
      <sheetName val="공주-교대(A1)"/>
      <sheetName val="단가 "/>
      <sheetName val="일위총괄표"/>
      <sheetName val="을"/>
      <sheetName val="교각1"/>
      <sheetName val="자재단가"/>
      <sheetName val="토목"/>
      <sheetName val="시중노임(공사)"/>
      <sheetName val="공통가설"/>
      <sheetName val="ⴭⴭⴭⴭⴭ"/>
      <sheetName val="산수배수"/>
      <sheetName val="LIST"/>
      <sheetName val="WORK"/>
      <sheetName val="건축집계표"/>
      <sheetName val="96노임기준"/>
      <sheetName val="조도계산"/>
      <sheetName val="신규 수주분(사용자 정의)"/>
      <sheetName val="비용"/>
      <sheetName val="차수"/>
      <sheetName val="6호기"/>
      <sheetName val="인건비"/>
      <sheetName val="경비_원본"/>
      <sheetName val="수량-가로등"/>
      <sheetName val="EACT10"/>
      <sheetName val="01상노임"/>
      <sheetName val="시설물"/>
      <sheetName val="식재출력용"/>
      <sheetName val="식재"/>
      <sheetName val="유지관리"/>
      <sheetName val="변압기 및 발전기 용량"/>
      <sheetName val="조건표"/>
      <sheetName val="DESIGN CRITERIA"/>
      <sheetName val="개소별수량산출"/>
      <sheetName val="사급자재"/>
      <sheetName val="공내역"/>
      <sheetName val="자재"/>
      <sheetName val="Customer Databas"/>
      <sheetName val="날개벽"/>
      <sheetName val="터파기및재료"/>
      <sheetName val="내역서(기계)"/>
      <sheetName val="2001년 건설노임"/>
      <sheetName val="노단"/>
      <sheetName val="수량인공"/>
      <sheetName val="수량산출"/>
      <sheetName val="간선계산"/>
      <sheetName val="1단계"/>
      <sheetName val="노무"/>
      <sheetName val="도급"/>
      <sheetName val="옹벽"/>
      <sheetName val="비교1"/>
      <sheetName val="첨부1"/>
      <sheetName val="산업"/>
      <sheetName val="INFO"/>
      <sheetName val="2.냉난방설비공사"/>
      <sheetName val="7.자동제어공사"/>
      <sheetName val="집계표"/>
      <sheetName val="설비내역서"/>
      <sheetName val="건축내역서"/>
      <sheetName val="전기내역서"/>
      <sheetName val="남양주부대"/>
      <sheetName val="DATA 입력부"/>
      <sheetName val="내역서(총)"/>
      <sheetName val="일위대가(가설)"/>
      <sheetName val="b_balju"/>
      <sheetName val="전기산출"/>
      <sheetName val="주공기준"/>
      <sheetName val="calculation"/>
      <sheetName val="AS복구"/>
      <sheetName val="중기터파기"/>
      <sheetName val="변수값"/>
      <sheetName val="중기상차"/>
      <sheetName val="1.설계조건"/>
      <sheetName val="제잡비 산출내역(실적공사비)"/>
      <sheetName val="일위집계(기존)"/>
      <sheetName val="자동차폐수처리장"/>
      <sheetName val="CODE"/>
      <sheetName val="Sheet1 (2)"/>
      <sheetName val="손익분석"/>
      <sheetName val="단가산출2"/>
      <sheetName val="단가 및 재료비"/>
      <sheetName val="단가산출1"/>
      <sheetName val="SLAB&quot;1&quot;"/>
      <sheetName val="제품"/>
      <sheetName val="맨홀수량산출"/>
      <sheetName val="CATCH BASIN"/>
      <sheetName val="재집"/>
      <sheetName val="직재"/>
      <sheetName val="수량산출서"/>
      <sheetName val="출력-내역서"/>
      <sheetName val="견적서세부내용"/>
      <sheetName val="견적내용입력"/>
      <sheetName val="발신정보"/>
      <sheetName val="°æ»ê"/>
      <sheetName val="설계명세서"/>
      <sheetName val="단가산출"/>
      <sheetName val="예산명세서"/>
      <sheetName val="자료입력"/>
      <sheetName val="인부노임"/>
      <sheetName val="1차 내역서"/>
      <sheetName val="원가계산서"/>
      <sheetName val="하수급견적대비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토 적 표"/>
      <sheetName val="2009노임(공사)"/>
      <sheetName val="공문"/>
      <sheetName val="(A)내역서"/>
      <sheetName val="유류사용"/>
      <sheetName val="제잡비1"/>
      <sheetName val="산출근거"/>
      <sheetName val="횡배수관"/>
      <sheetName val="조명율표"/>
      <sheetName val="대로근거"/>
      <sheetName val="내역서(갑)"/>
      <sheetName val="단위중량"/>
      <sheetName val="중간부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전장품(관리용)"/>
      <sheetName val="Manual Valve List"/>
      <sheetName val="기둥(원형)"/>
      <sheetName val="단면 (2)"/>
      <sheetName val="배선DATA"/>
      <sheetName val="전동기DATA"/>
      <sheetName val="4-7.Áß¾ÓÀü±â½Ç(³ëÀÓ´Ü°¡)"/>
      <sheetName val="Á¾¹è¼ö°ü¸éº®½Å"/>
      <sheetName val="Àû¿ë´ÜÀ§±æÀÌ"/>
      <sheetName val="TRE TABLE"/>
      <sheetName val="ASEM내역"/>
      <sheetName val="2경간"/>
      <sheetName val="공통가설비"/>
      <sheetName val="부하계산서"/>
      <sheetName val="일위목차"/>
      <sheetName val="갑지(추정)"/>
      <sheetName val="금융비용"/>
      <sheetName val="Macro(전선)"/>
      <sheetName val="일위대가 (100%)"/>
      <sheetName val="자재단가표"/>
      <sheetName val="NEWDRAW"/>
      <sheetName val="노무비 "/>
      <sheetName val="부하계산"/>
      <sheetName val="단가비교표"/>
      <sheetName val="3.하중산정4.지지력"/>
      <sheetName val="도급정산"/>
      <sheetName val="2. 공원조도(전통공원)"/>
      <sheetName val="세부내역"/>
      <sheetName val="자재단가-1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건축(충일분)"/>
      <sheetName val="DATA(광속)"/>
      <sheetName val="예산변경사항"/>
      <sheetName val="교각계산"/>
      <sheetName val="6PILE  (돌출)"/>
      <sheetName val="G_R300경비"/>
      <sheetName val="단가_"/>
      <sheetName val="4-7_중앙전기실(노임단가)"/>
      <sheetName val="성곽내역서"/>
      <sheetName val="방송일위대가"/>
      <sheetName val="수량명세서"/>
      <sheetName val="토공수량산출"/>
      <sheetName val="토적계산서"/>
      <sheetName val="전선 및 전선관"/>
      <sheetName val="관리비"/>
      <sheetName val="정부노임단가"/>
      <sheetName val="102역사"/>
      <sheetName val="일위"/>
      <sheetName val="공종목록표"/>
      <sheetName val="Macro1"/>
      <sheetName val="Macro3"/>
      <sheetName val="Macro2"/>
      <sheetName val="전체현황"/>
      <sheetName val="중기사용료산출근거"/>
      <sheetName val="물가"/>
      <sheetName val="말뚝지지력산정"/>
      <sheetName val="현장관리비"/>
      <sheetName val="기초일위"/>
      <sheetName val="시설일위"/>
      <sheetName val="조명일위"/>
      <sheetName val="관기성공.내"/>
      <sheetName val="토공1"/>
      <sheetName val="sheets"/>
      <sheetName val="TB-내역서"/>
      <sheetName val="중기조종사 단위단가"/>
      <sheetName val="갑지"/>
      <sheetName val="관로내역원"/>
      <sheetName val="우수토적(진입도로)"/>
      <sheetName val="플랜트 설치"/>
      <sheetName val="건축내역(도급)"/>
      <sheetName val="일위노임단가"/>
      <sheetName val="Mc1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3련 BOX"/>
      <sheetName val="남대문빌딩"/>
      <sheetName val="Sheet5"/>
      <sheetName val="설변물량"/>
      <sheetName val="금액집계"/>
      <sheetName val="월별손익"/>
      <sheetName val="상반기손익차2총괄"/>
      <sheetName val="기본일위"/>
      <sheetName val="XL4Poppy"/>
      <sheetName val="Sheet15"/>
      <sheetName val="옹벽기초자료"/>
      <sheetName val="현황산출서"/>
      <sheetName val="본부소개"/>
      <sheetName val="수목데이타 "/>
      <sheetName val="SG"/>
      <sheetName val="건축2"/>
      <sheetName val="내부부하"/>
      <sheetName val="예정(3)"/>
      <sheetName val="동원(3)"/>
      <sheetName val="11.자재단가"/>
      <sheetName val="품셈표"/>
      <sheetName val="고창터널(고창방향)"/>
      <sheetName val="대운반(신설-관급)"/>
      <sheetName val="AC포장수량"/>
      <sheetName val="WEIGHT LIST"/>
      <sheetName val="POL6차-PIPING"/>
      <sheetName val="산#2-1 (2)"/>
      <sheetName val="산#3-1"/>
      <sheetName val="일위대가(건축)"/>
      <sheetName val="일위대가표"/>
      <sheetName val="단가대비"/>
      <sheetName val="h-013211-2"/>
      <sheetName val="노임단가표"/>
      <sheetName val="단가조사서"/>
      <sheetName val="Imp-Data"/>
      <sheetName val="경비2내역"/>
      <sheetName val="계수시트"/>
      <sheetName val="배수장토목공사비"/>
      <sheetName val="본사업"/>
      <sheetName val="danga"/>
      <sheetName val="ilch"/>
      <sheetName val="과천MAIN"/>
      <sheetName val="2004,상노임"/>
      <sheetName val="자단"/>
      <sheetName val="을지"/>
      <sheetName val="부대대비"/>
      <sheetName val="냉연집계"/>
      <sheetName val="가시설단위수량"/>
      <sheetName val="기자재대비표"/>
      <sheetName val="견적을지"/>
      <sheetName val="기계경비산출기준"/>
      <sheetName val="실행내역 "/>
      <sheetName val="관급"/>
      <sheetName val="노임단"/>
      <sheetName val="부대공"/>
      <sheetName val="운반공"/>
      <sheetName val="자재단"/>
      <sheetName val="장비단"/>
      <sheetName val="02하반기노임"/>
      <sheetName val="각종장비전압강하계산"/>
      <sheetName val="실적원가"/>
      <sheetName val="토목주소"/>
      <sheetName val="첨부파일"/>
      <sheetName val="공통가설공사"/>
      <sheetName val="소총괄표1"/>
      <sheetName val="견적업체"/>
      <sheetName val="제출내역 (2)"/>
      <sheetName val="교대시점"/>
      <sheetName val="적용률"/>
      <sheetName val="일위_파일"/>
      <sheetName val="공조기"/>
      <sheetName val="아스.노면절삭"/>
      <sheetName val="1"/>
      <sheetName val="투찰(하수)"/>
      <sheetName val="공내역서"/>
      <sheetName val="실행내역서 "/>
      <sheetName val="2_냉난방설비공사"/>
      <sheetName val="5지구단위"/>
      <sheetName val="백암비스타내역"/>
      <sheetName val="__MAIN"/>
      <sheetName val="내역서2안"/>
      <sheetName val="비목군단가비교표"/>
      <sheetName val="INPUT(덕도방향-시점)"/>
      <sheetName val="시설물일위"/>
      <sheetName val="input"/>
      <sheetName val="안정검토"/>
      <sheetName val="지급자재"/>
      <sheetName val="평가데이터"/>
      <sheetName val="토공유동표"/>
      <sheetName val="발주설계서(당초)"/>
      <sheetName val="기초자료"/>
      <sheetName val="type-F"/>
      <sheetName val="문산방향-교대(A2)"/>
      <sheetName val="비용display"/>
      <sheetName val="연결임시"/>
      <sheetName val="2000,9월 일위"/>
      <sheetName val="차도조도계산"/>
      <sheetName val="Total"/>
      <sheetName val="guard(mac)"/>
      <sheetName val="철콘공사"/>
      <sheetName val="쌍송교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TOTAL_BOQ"/>
      <sheetName val="BSD (2)"/>
      <sheetName val="일위대가(1)"/>
      <sheetName val="eq_data"/>
      <sheetName val="원가"/>
      <sheetName val="협조전"/>
      <sheetName val="내역(2000년)"/>
      <sheetName val="ABUT수량-A1"/>
      <sheetName val="10.공통-노임단가"/>
      <sheetName val="난간벽단위"/>
      <sheetName val="교각별수량"/>
      <sheetName val="정산노무"/>
      <sheetName val="정산재료"/>
      <sheetName val="계산근거"/>
      <sheetName val="효성CB 1P기초"/>
      <sheetName val="기초자료입력"/>
      <sheetName val="돈암사업"/>
      <sheetName val="IN"/>
      <sheetName val="6. 직접경비"/>
      <sheetName val="22-2M단"/>
      <sheetName val="22-1소단"/>
      <sheetName val="SIL98"/>
      <sheetName val="Macro(차단기)"/>
      <sheetName val="소업1교"/>
      <sheetName val="WO"/>
      <sheetName val="참고자료"/>
      <sheetName val="NAI"/>
      <sheetName val="다심-cable"/>
      <sheetName val="1C-cable"/>
      <sheetName val="목록1"/>
      <sheetName val="목록2"/>
      <sheetName val="중기"/>
      <sheetName val="공사원가계산서"/>
      <sheetName val="일위대가표(무)"/>
      <sheetName val="일위대가산출기초"/>
      <sheetName val="집계장(대목_실행)"/>
      <sheetName val="DATA1"/>
      <sheetName val="통합"/>
      <sheetName val="공조기휀"/>
      <sheetName val="AHU집계"/>
      <sheetName val="TYPE-A"/>
      <sheetName val="노임목록"/>
      <sheetName val="자재목록"/>
      <sheetName val="중기목록"/>
      <sheetName val="dt0301"/>
      <sheetName val="dtt0301"/>
      <sheetName val="기둥"/>
      <sheetName val="저판(버림100)"/>
      <sheetName val="견"/>
      <sheetName val="8.2TON"/>
      <sheetName val="1.설계기준"/>
      <sheetName val="기본"/>
      <sheetName val="수량집계"/>
      <sheetName val="총괄집계표"/>
      <sheetName val="000000"/>
      <sheetName val="원가계산서 "/>
      <sheetName val="工완성공사율"/>
      <sheetName val="2010노임(공사)"/>
      <sheetName val="감액총괄표"/>
      <sheetName val="예산M12A"/>
      <sheetName val="동해title"/>
      <sheetName val="공정코드"/>
      <sheetName val="총괄"/>
      <sheetName val="960318-1"/>
      <sheetName val="단가표 (2)"/>
      <sheetName val="전등"/>
      <sheetName val="가로등기초"/>
      <sheetName val="진접"/>
      <sheetName val="TOTAL3"/>
      <sheetName val="철근단면적"/>
      <sheetName val="말뚝기초"/>
      <sheetName val="인건비_"/>
      <sheetName val="11_1_단면hwp"/>
      <sheetName val="G_R300°æºñ"/>
      <sheetName val="Customer_Databas"/>
      <sheetName val="신우"/>
      <sheetName val="견적집계표"/>
      <sheetName val="참조"/>
      <sheetName val="ITEM"/>
      <sheetName val="토공(완충)"/>
      <sheetName val="___"/>
      <sheetName val="남양시작동자105노65기1.3화1.2"/>
      <sheetName val="ZONE.1"/>
      <sheetName val="단가표"/>
      <sheetName val="2"/>
      <sheetName val="예산M2"/>
      <sheetName val="배관"/>
      <sheetName val="Sheet9"/>
      <sheetName val="간선"/>
      <sheetName val="전기자료"/>
      <sheetName val="발전기"/>
      <sheetName val="Sheet10"/>
      <sheetName val="Sheet14"/>
      <sheetName val="Sheet13"/>
      <sheetName val="납부서"/>
      <sheetName val="금광1터널"/>
      <sheetName val="현장경비"/>
      <sheetName val="콘크리트타설입력"/>
      <sheetName val="레미콘입고현황"/>
      <sheetName val="_x0000_pY&lt;u_x0000__x0000__x0000__x0000__x0000__x0000__x0000__x0000_ô+_x001f__x0000_I}0_x0012__x0004__x0000__x0000__x0001_"/>
      <sheetName val="자재단가비교표"/>
      <sheetName val="공량산출서"/>
      <sheetName val="일위산출"/>
      <sheetName val="지주토목내역서"/>
      <sheetName val="E01-02(EV-1-LBS)"/>
      <sheetName val="KMT물량"/>
      <sheetName val="건축원가계산서"/>
      <sheetName val="설계내역(2001)"/>
      <sheetName val="36단가"/>
      <sheetName val="36수량"/>
      <sheetName val="기계내역"/>
      <sheetName val="11"/>
      <sheetName val="산출"/>
      <sheetName val="국별인원"/>
      <sheetName val="sw1"/>
      <sheetName val="NOMUBI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MMARYMCA"/>
      <sheetName val="archi(본사)"/>
      <sheetName val="제수"/>
      <sheetName val="공기"/>
      <sheetName val="견적대비"/>
      <sheetName val="LOPCALC"/>
      <sheetName val="측량노임단가"/>
      <sheetName val="실행철강하도"/>
      <sheetName val="제경비적용기준"/>
      <sheetName val="견적"/>
      <sheetName val="단"/>
      <sheetName val="갑지1"/>
      <sheetName val="연부97-1"/>
      <sheetName val="1.동력공사"/>
      <sheetName val="연습"/>
      <sheetName val="총2000실2000연"/>
      <sheetName val="순공사비"/>
      <sheetName val="공사내역"/>
      <sheetName val="배수장공사비명세서"/>
      <sheetName val="식재인부"/>
      <sheetName val="첨부1-1"/>
      <sheetName val="견적조건"/>
      <sheetName val="산출내역서집계표"/>
      <sheetName val="표준차도부연장집계-ASP"/>
      <sheetName val="보도포장연장조서-표준차도부"/>
      <sheetName val="표준차도부연장조서-ASP"/>
      <sheetName val="01_ 원가계산서"/>
      <sheetName val="옹벽1"/>
      <sheetName val="단가일람"/>
      <sheetName val="조경일람"/>
      <sheetName val="계약내력"/>
      <sheetName val="2000전체분"/>
      <sheetName val="조명시설"/>
      <sheetName val="전직종(노임단가)"/>
      <sheetName val="총괄내역서"/>
      <sheetName val="관접합및부설"/>
      <sheetName val="FD"/>
      <sheetName val="LD"/>
      <sheetName val="1호인버트수량"/>
      <sheetName val="남양구조시험동"/>
      <sheetName val="송라터널총괄"/>
      <sheetName val="목차"/>
      <sheetName val="중로근거"/>
      <sheetName val="토공2"/>
      <sheetName val="구조물토공1"/>
      <sheetName val="토공3"/>
      <sheetName val="여과지동"/>
      <sheetName val="G_R300경비1"/>
      <sheetName val="4-7_중앙전기실(노임단가)1"/>
      <sheetName val="JUCKEYK"/>
      <sheetName val="내2"/>
      <sheetName val="내역표지"/>
      <sheetName val="토공"/>
      <sheetName val="부하"/>
      <sheetName val="기초공"/>
      <sheetName val="총 괄 표"/>
      <sheetName val="산근1"/>
      <sheetName val="참고 1"/>
      <sheetName val="공종"/>
      <sheetName val="98수문일위"/>
      <sheetName val="대치판정"/>
      <sheetName val="95WBS"/>
      <sheetName val="기둥(하중)"/>
      <sheetName val="노임표"/>
      <sheetName val="CAT_5"/>
      <sheetName val="간접비내역-1"/>
      <sheetName val="00000"/>
      <sheetName val="도급전체"/>
      <sheetName val="내역1"/>
      <sheetName val="Noname 1"/>
      <sheetName val="4)유동표"/>
      <sheetName val="VXXXXXXX"/>
      <sheetName val="건축원가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상부공"/>
      <sheetName val="SP"/>
      <sheetName val="가도공"/>
      <sheetName val="단가조건(02년)"/>
      <sheetName val="기준액"/>
      <sheetName val="품셈(기초)"/>
      <sheetName val="물가대비표"/>
      <sheetName val="토공(우물통,기타) "/>
      <sheetName val="Main"/>
      <sheetName val="1련박스"/>
      <sheetName val="표지 (2)"/>
      <sheetName val="기본단가"/>
      <sheetName val="말뚝물량"/>
      <sheetName val="YM-IL1"/>
      <sheetName val="단면가정"/>
      <sheetName val="제경비율"/>
      <sheetName val="공사설명서"/>
      <sheetName val="공사계획서"/>
      <sheetName val="철콘-부대"/>
      <sheetName val="원형맨홀수량"/>
      <sheetName val="총투입계"/>
      <sheetName val="C3"/>
      <sheetName val="일위대가목록"/>
      <sheetName val="작성"/>
      <sheetName val="갈현동"/>
      <sheetName val="토공사"/>
      <sheetName val="공량예산"/>
      <sheetName val="역T형옹벽단위수량"/>
      <sheetName val="부하LOAD"/>
      <sheetName val="변경현황"/>
      <sheetName val="산출2-기기동력"/>
      <sheetName val="양산물금"/>
      <sheetName val="gr_val"/>
      <sheetName val="gr_sum"/>
      <sheetName val="단가산출서"/>
      <sheetName val="품셈집계표"/>
      <sheetName val="재료"/>
      <sheetName val="건축공사 집계표"/>
      <sheetName val="골조"/>
      <sheetName val="주방동력"/>
      <sheetName val="재료단가"/>
      <sheetName val="총괄갑 "/>
      <sheetName val="소일위대가코드표"/>
      <sheetName val="신리"/>
      <sheetName val="수도일위대가"/>
      <sheetName val="Macro(전기)"/>
      <sheetName val="1.우편집중내역서"/>
      <sheetName val="sub"/>
      <sheetName val="골조시행"/>
      <sheetName val="원가계산서(공사)"/>
      <sheetName val="준공사진"/>
      <sheetName val="견적내역"/>
      <sheetName val="tggwan(mac)"/>
      <sheetName val="수원역(전체분)설계서"/>
      <sheetName val="11.우각부 보강"/>
      <sheetName val="36신설수량"/>
      <sheetName val="예산M5A"/>
      <sheetName val="당초"/>
      <sheetName val="기술자료 (광화문)"/>
      <sheetName val="설계서을"/>
      <sheetName val="MOTOR3"/>
      <sheetName val="빌딩 안내"/>
      <sheetName val="I.설계조건"/>
      <sheetName val="경비"/>
      <sheetName val="ECOD10"/>
      <sheetName val="ITB COST"/>
      <sheetName val="PAD TR보호대기초"/>
      <sheetName val="노임데이터"/>
      <sheetName val="방음벽 기초 일반수량"/>
      <sheetName val="단 부"/>
      <sheetName val="9902"/>
      <sheetName val="70%"/>
      <sheetName val="삭제금지단가"/>
      <sheetName val="9GNG운반"/>
      <sheetName val="패널"/>
      <sheetName val="입력"/>
      <sheetName val="22수량"/>
      <sheetName val="48신설수량"/>
      <sheetName val="CRUDE RE-bar"/>
      <sheetName val="재무가정"/>
      <sheetName val="바닥판"/>
      <sheetName val="입력DATA"/>
      <sheetName val="가설공사내역"/>
      <sheetName val="401"/>
      <sheetName val="FACTOR"/>
      <sheetName val="회로내역(승인)"/>
      <sheetName val="노무단가"/>
      <sheetName val="부대tu"/>
      <sheetName val="IMPEADENCE MAP 취수장"/>
      <sheetName val="노무비단가"/>
      <sheetName val="기별명세"/>
      <sheetName val="가압장구체수량산출서"/>
      <sheetName val="시추주상도"/>
      <sheetName val="G2설비도급"/>
      <sheetName val="철거산출근거"/>
      <sheetName val="MCC제원"/>
      <sheetName val="총요약서"/>
      <sheetName val="하부철근수량"/>
      <sheetName val="허용전류-IEC DATA"/>
      <sheetName val="제경비율조정계수"/>
      <sheetName val="6.콘덴서"/>
      <sheetName val="DATA (2)"/>
      <sheetName val="마산방향"/>
      <sheetName val="설변내역서"/>
      <sheetName val="소운반"/>
      <sheetName val="XXXXXX"/>
      <sheetName val="부표총괄표"/>
      <sheetName val="SORCE1"/>
      <sheetName val="단위수량"/>
      <sheetName val="중갑지"/>
      <sheetName val="예산작성기준(전기)"/>
      <sheetName val="BUS제원1"/>
      <sheetName val="인건-측정"/>
      <sheetName val="밸브설치"/>
      <sheetName val="낙찰표"/>
      <sheetName val="슬래브(유곡)"/>
      <sheetName val="수리계산(2016)"/>
      <sheetName val="용량(1-2)"/>
      <sheetName val="table"/>
      <sheetName val="154TW"/>
      <sheetName val="표지"/>
      <sheetName val="소상 &quot;1&quot;"/>
      <sheetName val="전체"/>
      <sheetName val="횡배수관토공수량"/>
      <sheetName val="PANEL가격"/>
      <sheetName val="Sheet6"/>
      <sheetName val="Config"/>
      <sheetName val="원가기준정보"/>
      <sheetName val="원가배부작업시간"/>
      <sheetName val="기타경비"/>
      <sheetName val="복구경비"/>
      <sheetName val="Inputs"/>
      <sheetName val="Cost Inputs"/>
      <sheetName val="가감수량"/>
      <sheetName val="5차설계"/>
      <sheetName val="기존단가 (2)"/>
      <sheetName val="CON'C"/>
      <sheetName val="내역서(교량)전체"/>
      <sheetName val="1안"/>
      <sheetName val="2공구산출내역"/>
      <sheetName val="배수내역"/>
      <sheetName val="단면설계"/>
      <sheetName val="총공사내역서"/>
      <sheetName val="예산서"/>
      <sheetName val="구조물공"/>
      <sheetName val="Summary Sheets"/>
      <sheetName val="대전21토목내역서"/>
      <sheetName val="도"/>
      <sheetName val="차액보증"/>
      <sheetName val="예산내역서"/>
      <sheetName val="기기리스트"/>
      <sheetName val="H-PILE수량집계"/>
      <sheetName val="일일근태현황"/>
      <sheetName val="7.노임단가"/>
      <sheetName val="토공집계"/>
      <sheetName val="2.대외공문"/>
      <sheetName val="7.단가조사서"/>
      <sheetName val="5.일위대가목록"/>
      <sheetName val="외주가공"/>
      <sheetName val="자판실행"/>
      <sheetName val="도장수량(하1)"/>
      <sheetName val="주형"/>
      <sheetName val="전㑈ď鎀"/>
      <sheetName val="기본입력"/>
      <sheetName val="공사비증감"/>
      <sheetName val="VXXXXX"/>
      <sheetName val="FANDBS"/>
      <sheetName val="GRDATA"/>
      <sheetName val="SHAFTDBSE"/>
      <sheetName val="crude.SLAB RE-bar"/>
      <sheetName val="구역화물"/>
      <sheetName val="품의서"/>
      <sheetName val="마산방향철근집계"/>
      <sheetName val="단가산출서(기계)"/>
      <sheetName val="공문(신)"/>
      <sheetName val="7.단가비교표"/>
      <sheetName val="T6-6(2)"/>
      <sheetName val="부안일위"/>
      <sheetName val="2차분공정표"/>
      <sheetName val="EQUIP-H"/>
      <sheetName val="내역(전체)"/>
      <sheetName val="공사비명세서"/>
      <sheetName val="8.PILE  (돌출)"/>
      <sheetName val="자 110% &amp; 노 70%"/>
      <sheetName val="내역집계표_소방"/>
      <sheetName val="전기내역"/>
      <sheetName val="시설C"/>
      <sheetName val="AV시스템"/>
      <sheetName val="중간_____기착지"/>
      <sheetName val="1.2 동력설비 부하계산서"/>
      <sheetName val="1.1 부하집계표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수량산출 (2)"/>
      <sheetName val="품목"/>
      <sheetName val="단면치수"/>
      <sheetName val="기자재단가조사서"/>
      <sheetName val="소방"/>
      <sheetName val="예산M11A"/>
      <sheetName val="ELECTRIC"/>
      <sheetName val="SHEET PILE단가"/>
      <sheetName val="약품공급2"/>
      <sheetName val="전기설계변경"/>
      <sheetName val="견적서-골조공사"/>
      <sheetName val="전기집계표"/>
      <sheetName val="산출서"/>
      <sheetName val="2008년상반기"/>
      <sheetName val="GAEYO"/>
      <sheetName val="hvac(제어동)"/>
      <sheetName val="36+45-113-18+19+20I"/>
      <sheetName val="기본단가표"/>
      <sheetName val="장비분석"/>
      <sheetName val="Tables"/>
      <sheetName val="이토변실(A3-LINE)"/>
      <sheetName val="품셈1-17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단_box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3련_BOX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아스_노면절삭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감가상각"/>
      <sheetName val="매매"/>
      <sheetName val="DHEQSUPT"/>
      <sheetName val="ET2TOT"/>
      <sheetName val="기계경비일람"/>
      <sheetName val="단위단가"/>
      <sheetName val="교대(A1)"/>
      <sheetName val="정렬"/>
      <sheetName val="수로단위수량"/>
      <sheetName val="공사요율"/>
      <sheetName val="RAHMEN"/>
      <sheetName val="장비비"/>
      <sheetName val="기준단가"/>
      <sheetName val="산출단가"/>
      <sheetName val="2호맨홀공제수량"/>
      <sheetName val="노임단가(2006하)"/>
      <sheetName val="네고율"/>
      <sheetName val=" 냉각수펌프"/>
      <sheetName val="UNIT"/>
      <sheetName val="설계예산서"/>
      <sheetName val="90.03실행 "/>
      <sheetName val="보도공제면적"/>
      <sheetName val="TEST1"/>
      <sheetName val="가정조건"/>
      <sheetName val="내역서을지"/>
      <sheetName val="성남여성복지내역"/>
      <sheetName val="기계경비산출기_x0000_"/>
      <sheetName val="-배수구조_x0005__x0000__x0000_"/>
      <sheetName val="2002상반기노임기준"/>
      <sheetName val="21301동"/>
      <sheetName val="기술자료 (연수)"/>
      <sheetName val="삼성전기"/>
      <sheetName val="토목공종세부집계"/>
      <sheetName val="S0"/>
      <sheetName val="원가계산서(남측)"/>
      <sheetName val="동원인원"/>
      <sheetName val="물량산출근거"/>
      <sheetName val="Eq. Mobilization"/>
      <sheetName val="공무2과"/>
      <sheetName val="나뚜루"/>
      <sheetName val="9,10월신제품 (2)"/>
      <sheetName val="설계내역2"/>
      <sheetName val="내역(입찰)"/>
      <sheetName val="bearing"/>
      <sheetName val="전차선로 물량표"/>
      <sheetName val="BLOCK(1)"/>
      <sheetName val="기초단가"/>
      <sheetName val="노임조서"/>
      <sheetName val="LEGEND"/>
      <sheetName val="도체종-상수표"/>
      <sheetName val="단가대비표"/>
      <sheetName val="단가(1)"/>
      <sheetName val="허용전류-IEC"/>
      <sheetName val="선로정수"/>
      <sheetName val="철탑"/>
      <sheetName val="제철"/>
      <sheetName val="제잡비(본선)"/>
      <sheetName val="BOX규격및 설계조건입력"/>
      <sheetName val="내촌육교방음벽수량집계표"/>
      <sheetName val="토공집계표"/>
      <sheetName val="명곡교 강교"/>
      <sheetName val="건설기계_목록"/>
      <sheetName val="단가산출_목록"/>
      <sheetName val="실적공사 단가"/>
      <sheetName val="일위대가_목록"/>
      <sheetName val="산출기준자료"/>
      <sheetName val="출력표"/>
      <sheetName val="각종양식"/>
      <sheetName val="산출근거1"/>
      <sheetName val="sum"/>
      <sheetName val="DIAPHRAGM"/>
      <sheetName val="장부(05상)"/>
      <sheetName val="화전내"/>
      <sheetName val="버스운행안내"/>
      <sheetName val="예방접종계획"/>
      <sheetName val="근태계획서"/>
      <sheetName val="R&amp;D"/>
      <sheetName val="계장 집계"/>
      <sheetName val="금액결정"/>
      <sheetName val="발전嚰"/>
      <sheetName val="발전多"/>
      <sheetName val="발전멫"/>
      <sheetName val="매크로"/>
      <sheetName val="견적대비 견적서"/>
      <sheetName val="전체공사"/>
      <sheetName val="평당원가"/>
      <sheetName val="공사비집계"/>
      <sheetName val="산출근거 (세도)"/>
      <sheetName val="우수공"/>
      <sheetName val="계정"/>
      <sheetName val="가로등내역서"/>
      <sheetName val="VENDOR LIST"/>
      <sheetName val="공통비"/>
      <sheetName val="방음벽기초"/>
      <sheetName val="2010공임"/>
      <sheetName val="기중"/>
      <sheetName val="마감"/>
      <sheetName val="날개벽(시점좌측)"/>
      <sheetName val="현북"/>
      <sheetName val="CPM챠트"/>
      <sheetName val="조작대(1연)"/>
      <sheetName val="3CHBDC"/>
      <sheetName val="시행예산"/>
      <sheetName val="03년상반기장비부표"/>
      <sheetName val="TB_내역서"/>
      <sheetName val="열린교실"/>
      <sheetName val="설계명세"/>
      <sheetName val="배수통관(좌)"/>
      <sheetName val="공사비 증감 내역서"/>
      <sheetName val="투찰판"/>
      <sheetName val="1.2.1 마루높이결정"/>
      <sheetName val="wing"/>
      <sheetName val="참조(X)"/>
      <sheetName val="물가시세"/>
      <sheetName val="목록"/>
      <sheetName val="CAB_OD"/>
      <sheetName val="구의33고"/>
      <sheetName val="설계가"/>
      <sheetName val="CTEMCOST"/>
      <sheetName val="SCHEDULE"/>
      <sheetName val="제직재"/>
      <sheetName val="출력X"/>
      <sheetName val="원가입력"/>
      <sheetName val="유림골조"/>
      <sheetName val="기안"/>
      <sheetName val="암거공"/>
      <sheetName val="총괄변경내역서"/>
      <sheetName val="부하(반월)"/>
      <sheetName val="8.4전기트레이"/>
      <sheetName val="8.5계측트레이"/>
      <sheetName val="2.부하본문"/>
      <sheetName val="3.3간선계산"/>
      <sheetName val="자  재"/>
      <sheetName val="건축외주"/>
      <sheetName val="기본사항"/>
      <sheetName val="조㽟Ĵ_x0000_"/>
      <sheetName val="CAL."/>
      <sheetName val="1. 설계조건 2.단면가정 3. 하중계산"/>
      <sheetName val="DATA 입력란"/>
      <sheetName val="총괄집계(2차)"/>
      <sheetName val="대림경상68억"/>
      <sheetName val="1.취수장"/>
      <sheetName val="공통단가"/>
      <sheetName val="운반비"/>
      <sheetName val="LANGUAGE"/>
      <sheetName val="기계실냉난방"/>
      <sheetName val="산출내역서"/>
      <sheetName val="장비집계"/>
      <sheetName val="스포회원매출"/>
      <sheetName val="고압허용전류(KS)"/>
      <sheetName val="전선관굵기산정"/>
      <sheetName val="접지선의정의"/>
      <sheetName val="저압허용전류(IEC)"/>
      <sheetName val="케이블(6)"/>
      <sheetName val="PI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출입구총집계"/>
      <sheetName val="설계서"/>
      <sheetName val="일집"/>
      <sheetName val="원가 계산서"/>
      <sheetName val="노임기준"/>
      <sheetName val="b_yesan"/>
      <sheetName val="역T형"/>
      <sheetName val="001"/>
      <sheetName val="99노임기준"/>
      <sheetName val="SILICATE"/>
      <sheetName val="PART_DISCOUNT"/>
      <sheetName val="공감비"/>
      <sheetName val="증감내역서"/>
      <sheetName val="투찰추정"/>
      <sheetName val="C1"/>
      <sheetName val="기계경비_시간당_"/>
      <sheetName val="Macro"/>
      <sheetName val="2. 공원조도"/>
      <sheetName val="대비2"/>
      <sheetName val="포장_x0000_"/>
      <sheetName val="직접경비호표"/>
      <sheetName val="전제"/>
      <sheetName val="단가현황"/>
      <sheetName val="실행비교"/>
      <sheetName val="단가_및__x0000__x0000_Ԁ"/>
      <sheetName val="FOB발"/>
      <sheetName val="FAB별"/>
      <sheetName val="건축집계"/>
      <sheetName val="인제내역"/>
      <sheetName val="간접"/>
      <sheetName val="98태백"/>
      <sheetName val="화산경계"/>
      <sheetName val="견적 세부내역서"/>
      <sheetName val="법면"/>
      <sheetName val="중기일위대가"/>
      <sheetName val="배수공1"/>
      <sheetName val="계약내역서"/>
      <sheetName val="준검 내역서"/>
      <sheetName val="REACTION(USE평시)"/>
      <sheetName val="REACTION(USD지진시)"/>
      <sheetName val="견적단가"/>
      <sheetName val="화재 탐지 설비"/>
      <sheetName val="최종총괄"/>
      <sheetName val="세부산출내역서"/>
      <sheetName val="고상실행"/>
      <sheetName val="견적정보"/>
      <sheetName val="금액내역서"/>
      <sheetName val="2.1중기사용목차"/>
      <sheetName val="sc0314 Index"/>
      <sheetName val="3.현장배치"/>
      <sheetName val="FCU (2)"/>
      <sheetName val="10월장비가동월보"/>
      <sheetName val="민감도"/>
      <sheetName val="A"/>
      <sheetName val="유효폭의 계산"/>
      <sheetName val="DS기성최종"/>
      <sheetName val="DS설변내역서"/>
      <sheetName val="HVAC"/>
      <sheetName val=" 내역"/>
      <sheetName val="제경비"/>
      <sheetName val="공사비 내역 (가)"/>
      <sheetName val="PumpSpec"/>
      <sheetName val="조경"/>
      <sheetName val="자재테이블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10.공통-노ԯ_x0000_缀"/>
      <sheetName val="10.공통-노頀亁_xdc00_"/>
      <sheetName val="인원"/>
      <sheetName val="심사계산"/>
      <sheetName val="심사물량"/>
      <sheetName val="건축공사"/>
      <sheetName val="c_balju"/>
      <sheetName val="자재대"/>
      <sheetName val="측량요율"/>
      <sheetName val="가BM"/>
      <sheetName val="CAL(1)."/>
      <sheetName val="APT내역"/>
      <sheetName val="COA-17"/>
      <sheetName val="C-18"/>
      <sheetName val="기본DATA"/>
      <sheetName val="Paint,Fire-Proof,Insul(48)"/>
      <sheetName val="AS포장복구 "/>
      <sheetName val="공종집계"/>
      <sheetName val="JUCK"/>
      <sheetName val="일위대가목록표"/>
      <sheetName val="단가조사표"/>
      <sheetName val="FND3"/>
      <sheetName val="UG1"/>
      <sheetName val="TRENCH"/>
      <sheetName val="설계"/>
      <sheetName val="횡배수관㦬⊄㰀"/>
      <sheetName val="집계"/>
      <sheetName val="품셈TABLE"/>
      <sheetName val="모래기초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건설산출"/>
      <sheetName val="주방"/>
      <sheetName val="노임대장"/>
      <sheetName val="작업시작"/>
      <sheetName val="본선부단위수량"/>
      <sheetName val="수입"/>
      <sheetName val="기계경_x0000__x0000_Ԁ_x0000_退"/>
      <sheetName val="재료비노무비"/>
      <sheetName val="Tender Summary"/>
      <sheetName val="공사원가계산서(8공구)"/>
      <sheetName val="용수량(생활용수)"/>
      <sheetName val="2@ BOX"/>
      <sheetName val="통신물량"/>
      <sheetName val="물가자료"/>
      <sheetName val="단위수량-2"/>
      <sheetName val="6차실행(승인)"/>
      <sheetName val="집계장(대목_실º"/>
      <sheetName val="청주(철골발주의뢰서)"/>
      <sheetName val=" 입력 DATA"/>
      <sheetName val="도장"/>
      <sheetName val="96보완계획7.12"/>
      <sheetName val="낙석방지책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FRP배관단가(만수)"/>
      <sheetName val="만수배관단가"/>
      <sheetName val="메인거더-크로스빔200연결부"/>
      <sheetName val="중기(목록)"/>
      <sheetName val="일위대가(목록)"/>
      <sheetName val="산근(목록)"/>
      <sheetName val="기계경Çྑ_xdb8c__x0000_切"/>
      <sheetName val="Carepack"/>
      <sheetName val="OPT"/>
      <sheetName val="SV"/>
      <sheetName val="Deduction"/>
      <sheetName val="other"/>
      <sheetName val="2003상반기노임기준"/>
      <sheetName val="계화배수"/>
      <sheetName val="동원인원계획표"/>
      <sheetName val="명세서"/>
      <sheetName val="시설물기초"/>
      <sheetName val="UR2-Calculation"/>
      <sheetName val="장비경비"/>
      <sheetName val="중기솔뇨"/>
      <sheetName val="1차분내역-2"/>
      <sheetName val="6.입력자료"/>
      <sheetName val="인구"/>
      <sheetName val="SLAB"/>
      <sheetName val="선정요령"/>
      <sheetName val="3BL공동구 수량"/>
      <sheetName val="골막이(야매)"/>
      <sheetName val="민감도분석"/>
      <sheetName val="ROI"/>
      <sheetName val="토공정보"/>
      <sheetName val="A-4"/>
      <sheetName val="콘크리트측구연ე"/>
      <sheetName val="콘크리트측구연_x0006_"/>
      <sheetName val="참조(2)"/>
      <sheetName val="물량산출"/>
      <sheetName val="총괄내역단가"/>
      <sheetName val="정sw(원)"/>
      <sheetName val="#2_일위대가목록"/>
      <sheetName val="3.공통공사대비"/>
      <sheetName val="FxExchangeRatesBudget"/>
      <sheetName val="실행간접비용"/>
      <sheetName val="날개벽(TYPE3)"/>
      <sheetName val="J直材4"/>
      <sheetName val="CAL"/>
      <sheetName val="관급자재"/>
      <sheetName val="변경관급자재"/>
      <sheetName val="재1"/>
      <sheetName val="암거날개벽"/>
      <sheetName val="기숙사본건물도급내역"/>
      <sheetName val="시중노임단가"/>
      <sheetName val="대가호표"/>
      <sheetName val="시공계획"/>
      <sheetName val="방음벽_기초_일반수량"/>
      <sheetName val="1_설계기준"/>
      <sheetName val="인사자료총집계"/>
      <sheetName val="공사별 가중치 산출근거(건축)"/>
      <sheetName val="공사별 가중치 산출근거(토목)"/>
      <sheetName val="가중치근거(조경)"/>
      <sheetName val="일위대가집계표"/>
      <sheetName val="보차도경계석"/>
      <sheetName val="본장"/>
      <sheetName val="노집"/>
      <sheetName val="기계설비"/>
      <sheetName val="건축공사실행"/>
      <sheetName val="흄관수량D600"/>
      <sheetName val="맨홀수량산출(1.0×1.0×2.5)"/>
      <sheetName val="계산서(곡선부)"/>
      <sheetName val="-치수표(곡선부)"/>
      <sheetName val="적현로"/>
      <sheetName val="CAP"/>
      <sheetName val="dV&amp;Cl"/>
      <sheetName val="Var."/>
      <sheetName val="R"/>
      <sheetName val="단면A-A(TR)"/>
      <sheetName val="기초input"/>
      <sheetName val="5.단면검토"/>
      <sheetName val="Data&amp;Result"/>
      <sheetName val="Data &amp; Result"/>
      <sheetName val="수지예산"/>
      <sheetName val="예산내역"/>
      <sheetName val="총괄수지표"/>
      <sheetName val="Sheet1(X)"/>
      <sheetName val="포장면적산출"/>
      <sheetName val="2000상반기노임"/>
      <sheetName val="보험료산출"/>
      <sheetName val="J"/>
      <sheetName val="산출내역(4월)"/>
      <sheetName val="산출내역(5월) (2)"/>
      <sheetName val="기준단가현황"/>
      <sheetName val="공사개요(입력)"/>
      <sheetName val="부전지"/>
      <sheetName val="환율"/>
      <sheetName val="내역전기"/>
      <sheetName val="TOEC"/>
      <sheetName val="총계"/>
      <sheetName val="원본"/>
      <sheetName val="가설공사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소요자재"/>
      <sheetName val="거동"/>
      <sheetName val="가설개략"/>
      <sheetName val="산근"/>
      <sheetName val="내역을"/>
      <sheetName val="GEN"/>
      <sheetName val="상부§"/>
      <sheetName val="작성기준"/>
      <sheetName val="견적990讘.圸"/>
      <sheetName val="견적990踨%囈"/>
      <sheetName val="수목단가"/>
      <sheetName val="시설수량표"/>
      <sheetName val="식재수량표"/>
      <sheetName val="1.설계기Í"/>
      <sheetName val="선로정수계산"/>
      <sheetName val="기계"/>
      <sheetName val="간접비"/>
      <sheetName val="복지시설"/>
      <sheetName val="토공A"/>
      <sheetName val="_x0000_pY&lt;u_x0000__x0000__x0000__x0000__x0000__x0000__x0000__x0000_ô+_x001f__x0000_IŒ}0_x0012__x0004__x0000__x0000__x0001_"/>
      <sheetName val="단가조사-2"/>
      <sheetName val="MCC별 세부부하"/>
      <sheetName val="__05_csm_c_P_Iso_Calc_St2_ILL_2"/>
      <sheetName val="백호우계수"/>
      <sheetName val="정산설계"/>
      <sheetName val="조명율데이타"/>
      <sheetName val="일위대가(계측기설치)"/>
      <sheetName val="CABLE SIZE-3"/>
      <sheetName val="OCT"/>
      <sheetName val="단위량당중기"/>
      <sheetName val="FRP내역서"/>
      <sheetName val="특별교실"/>
      <sheetName val="수도连Ｊ_x0000_"/>
      <sheetName val="수도킳辌Ｊ_x0000_"/>
      <sheetName val="수도킳쿣锼_x0000_"/>
      <sheetName val="수도삳맥꣠_x0000_"/>
      <sheetName val="첨부킳馌㍭"/>
      <sheetName val="7.PILE  (돌출)"/>
      <sheetName val="수문일1"/>
      <sheetName val="기계공사"/>
      <sheetName val="투찰가"/>
      <sheetName val="공사원가계산서(총괄)"/>
      <sheetName val="날개벽수량표"/>
      <sheetName val="본사공가현황"/>
      <sheetName val="Macro(전동기)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dtxl"/>
      <sheetName val="CABLE"/>
      <sheetName val="FB25JN"/>
      <sheetName val="실행"/>
      <sheetName val="_x005f_x0000_pY&lt;u_x005f_x0000__x005f_x0000__x0000"/>
      <sheetName val="DATA(BAC)"/>
      <sheetName val="공사기본내용입력"/>
      <sheetName val="PROJECT BRIEF(EX.NEW)"/>
      <sheetName val="5. 차단기 용량계산"/>
      <sheetName val="견적-내역"/>
      <sheetName val="ENG_prog"/>
      <sheetName val="년도별실"/>
      <sheetName val="전신환매도율"/>
      <sheetName val="관로공사"/>
      <sheetName val="신당동집계표"/>
      <sheetName val="매설지선굴착"/>
      <sheetName val="공사개요"/>
      <sheetName val="커튼월(pfg)"/>
      <sheetName val="산근"/>
      <sheetName val="금광ᆰ★吁"/>
      <sheetName val="깨기"/>
      <sheetName val="조정율"/>
      <sheetName val="1C-cab_x0010__x0000_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/>
      <sheetData sheetId="65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/>
      <sheetData sheetId="1377"/>
      <sheetData sheetId="1378"/>
      <sheetData sheetId="1379" refreshError="1"/>
      <sheetData sheetId="1380" refreshError="1"/>
      <sheetData sheetId="1381" refreshError="1"/>
      <sheetData sheetId="1382" refreshError="1"/>
      <sheetData sheetId="1383"/>
      <sheetData sheetId="1384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 refreshError="1"/>
      <sheetData sheetId="1562" refreshError="1"/>
      <sheetData sheetId="1563" refreshError="1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제-노임"/>
      <sheetName val="제직재"/>
      <sheetName val="자료업체"/>
      <sheetName val="신호기일지"/>
      <sheetName val="신호결과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수량산출"/>
      <sheetName val="제-노임"/>
      <sheetName val="I一般比"/>
      <sheetName val="J直材4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표 "/>
      <sheetName val="구역화물"/>
      <sheetName val="산출내역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차액보증"/>
      <sheetName val="평자재단가"/>
      <sheetName val="Proposal"/>
      <sheetName val="98수문일위"/>
      <sheetName val="3BL공동구 수량"/>
      <sheetName val="일위대가"/>
      <sheetName val="계약내력"/>
      <sheetName val="내역서"/>
      <sheetName val="깨기"/>
      <sheetName val="전기일위대가"/>
      <sheetName val="설계조건"/>
      <sheetName val="안정계산"/>
      <sheetName val="단면검토"/>
      <sheetName val="ABUT수량-A1"/>
      <sheetName val="CTEMCOST"/>
      <sheetName val="우수"/>
      <sheetName val="변화치수"/>
      <sheetName val="1월"/>
      <sheetName val="입찰안"/>
      <sheetName val="가공비"/>
      <sheetName val="일위대가목차"/>
      <sheetName val="96보완계획7.12"/>
      <sheetName val="#REF"/>
      <sheetName val="예산변경사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제-노임"/>
      <sheetName val="제직재"/>
      <sheetName val="20관리비율"/>
      <sheetName val="J直材4"/>
      <sheetName val="수량산출"/>
      <sheetName val="직재"/>
      <sheetName val="2.대외공문"/>
      <sheetName val="Sheet1"/>
      <sheetName val="Sheet3"/>
      <sheetName val="단가표 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"/>
      <sheetName val="IMPEADENCE MAP 취수장"/>
      <sheetName val="정부노임단가"/>
      <sheetName val="수량산출"/>
      <sheetName val="내역서"/>
      <sheetName val="REP-NG"/>
      <sheetName val="데이타"/>
      <sheetName val="DATA"/>
      <sheetName val="대비"/>
      <sheetName val="공사비 내역 (가)"/>
      <sheetName val="BID"/>
      <sheetName val="단가표 "/>
      <sheetName val="재1"/>
      <sheetName val="공통"/>
      <sheetName val="토공총괄표"/>
      <sheetName val="교통표지"/>
      <sheetName val="토목내역"/>
      <sheetName val="차액보증"/>
      <sheetName val="Y-WORK"/>
      <sheetName val="3BL공동구 수량"/>
      <sheetName val="변화치수"/>
      <sheetName val="기초공"/>
      <sheetName val="기둥(원형)"/>
      <sheetName val="실행예산"/>
      <sheetName val="9GNG운반"/>
      <sheetName val="Sheet1"/>
      <sheetName val="경산"/>
      <sheetName val="수량산출서"/>
      <sheetName val="일위대가"/>
      <sheetName val=" 견적서"/>
      <sheetName val="XL4Poppy"/>
      <sheetName val="단중표"/>
      <sheetName val="총괄표"/>
      <sheetName val="설계조건"/>
      <sheetName val="안정계산"/>
      <sheetName val="단면검토"/>
      <sheetName val="설직재-1"/>
      <sheetName val="개소별수량산출"/>
      <sheetName val="부대내역"/>
      <sheetName val="2.설계제원"/>
      <sheetName val="N賃率-職"/>
      <sheetName val="1단계"/>
      <sheetName val="토공계산서(부체도로)"/>
      <sheetName val="견적대비 견적서"/>
      <sheetName val="설계명세서"/>
      <sheetName val="금액"/>
      <sheetName val="가공비"/>
      <sheetName val="Macro(전선)"/>
      <sheetName val="일위대가-1"/>
      <sheetName val="FAB별"/>
      <sheetName val="FOB발"/>
      <sheetName val="일위대가표"/>
      <sheetName val="CTEMCOST"/>
      <sheetName val="개요"/>
      <sheetName val="wall"/>
      <sheetName val="직노"/>
      <sheetName val="공틀공사"/>
      <sheetName val="IMPEADENCE_MAP_취수장"/>
      <sheetName val="공사비_내역_(가)"/>
      <sheetName val="생산현황"/>
      <sheetName val="전체현황"/>
      <sheetName val="일위대가서식"/>
      <sheetName val="DANGA"/>
      <sheetName val="신축수량"/>
      <sheetName val="목차"/>
      <sheetName val="부하계산서"/>
      <sheetName val="Sheet3"/>
      <sheetName val="20관리비율"/>
      <sheetName val="원가"/>
      <sheetName val="설산1.나"/>
      <sheetName val="본사S"/>
      <sheetName val="단가조사표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F 회의실견적(5_14 일대)"/>
      <sheetName val="수량산출"/>
      <sheetName val="민속촌메뉴"/>
      <sheetName val="20관리비율"/>
      <sheetName val="2F 회의실견적_5_14 일대_"/>
      <sheetName val="N賃率-職"/>
      <sheetName val="TABLE"/>
      <sheetName val="제-노임"/>
      <sheetName val="제직재"/>
      <sheetName val="정부노임단가"/>
      <sheetName val="남양시작동자105노65기1.3화1.2"/>
      <sheetName val="아산의전"/>
      <sheetName val="데이타"/>
      <sheetName val="DATA"/>
      <sheetName val="내역서"/>
      <sheetName val="J直材4"/>
      <sheetName val="외주가공"/>
      <sheetName val="직노"/>
      <sheetName val="일위대가"/>
      <sheetName val="일위대가(가설)"/>
      <sheetName val="토목내역"/>
      <sheetName val="전기일위대가"/>
      <sheetName val="DATA(BAC)"/>
      <sheetName val="Sheet1"/>
      <sheetName val="기초공"/>
      <sheetName val="기둥(원형)"/>
      <sheetName val="견적대비 견적서"/>
      <sheetName val="CONCRETE"/>
      <sheetName val="3BL공동구 수량"/>
      <sheetName val="공사내역"/>
      <sheetName val="간접재료비산출표-27-30"/>
      <sheetName val="옹벽"/>
      <sheetName val="직재"/>
      <sheetName val="Galaxy 소비자가격표"/>
      <sheetName val="I一般比"/>
      <sheetName val="9GNG운반"/>
      <sheetName val="실행내역"/>
      <sheetName val="Total"/>
      <sheetName val="실행철강하도"/>
      <sheetName val="원형맨홀수량"/>
      <sheetName val="GRDBS"/>
      <sheetName val="을"/>
      <sheetName val="손익분석"/>
      <sheetName val="단가표 "/>
      <sheetName val="Customer Databas"/>
      <sheetName val="TEL"/>
      <sheetName val="노임단가 (2)"/>
      <sheetName val="기본일위"/>
      <sheetName val="설계명세서"/>
      <sheetName val="예산명세서"/>
      <sheetName val="자료입력"/>
      <sheetName val="설계조건"/>
      <sheetName val="안정계산"/>
      <sheetName val=" 견적서"/>
      <sheetName val="건축내역"/>
      <sheetName val="Proposal"/>
      <sheetName val="Sheet6"/>
      <sheetName val="일위"/>
      <sheetName val="COPING"/>
      <sheetName val="XL4Poppy"/>
      <sheetName val="dt0301"/>
      <sheetName val="dtt0301"/>
      <sheetName val="부대내역"/>
      <sheetName val="치수표"/>
      <sheetName val="예산서"/>
      <sheetName val="변화치수"/>
      <sheetName val="L형옹벽"/>
      <sheetName val="L형옹벽(key)"/>
      <sheetName val="04상노임"/>
      <sheetName val="EACT10"/>
      <sheetName val="깨기"/>
      <sheetName val="공통부대비"/>
      <sheetName val="일위대가목록"/>
      <sheetName val="기타 정보통신공사"/>
      <sheetName val="공사원가계산서"/>
      <sheetName val="일위_파일"/>
      <sheetName val="보차도경계석"/>
      <sheetName val="원가"/>
      <sheetName val="차액보증"/>
      <sheetName val="BID"/>
      <sheetName val="단가표"/>
      <sheetName val="UserData"/>
      <sheetName val="11.단가비교표_"/>
      <sheetName val="16.기계경비산출내역_"/>
      <sheetName val="개요"/>
      <sheetName val="ABUT수량-A1"/>
      <sheetName val="금액"/>
      <sheetName val="재1"/>
      <sheetName val=""/>
      <sheetName val="목차"/>
      <sheetName val="단면검토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</sheetNames>
    <sheetDataSet>
      <sheetData sheetId="0"/>
      <sheetData sheetId="1"/>
      <sheetData sheetId="2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</row>
        <row r="25">
          <cell r="A25" t="str">
            <v>t0023</v>
          </cell>
          <cell r="B25">
            <v>25</v>
          </cell>
        </row>
      </sheetData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 HIT-&gt;HMC 견적(3900)"/>
      <sheetName val="단가산출"/>
      <sheetName val="전기일위목록"/>
      <sheetName val="일위_파일"/>
      <sheetName val="일위대가"/>
      <sheetName val="2F 회의실견적(5_14 일대)"/>
      <sheetName val="보할공정"/>
      <sheetName val="정통부일위대가표"/>
      <sheetName val="내역서2안"/>
      <sheetName val="일위대가(4층원격)"/>
      <sheetName val="N賃率-職"/>
      <sheetName val="Y-WORK"/>
      <sheetName val="ilch"/>
      <sheetName val="작업금지"/>
      <sheetName val="단가조사"/>
      <sheetName val="산출기초"/>
      <sheetName val="계산근거"/>
      <sheetName val="DWG-CAB-I"/>
      <sheetName val="직재"/>
      <sheetName val="시설물기초"/>
      <sheetName val="단가최종"/>
      <sheetName val="대가목록"/>
      <sheetName val="인건비"/>
      <sheetName val="기별(종합)"/>
      <sheetName val="WORK"/>
      <sheetName val="사업수지"/>
      <sheetName val="DATA1"/>
      <sheetName val="Data Vol"/>
      <sheetName val="대가호표"/>
      <sheetName val="I一般比"/>
      <sheetName val="정부노임단가"/>
      <sheetName val="제직재"/>
      <sheetName val="설직재-1"/>
      <sheetName val="제-노임"/>
      <sheetName val="20관리비율"/>
      <sheetName val="비전경영계획"/>
      <sheetName val="도급FORM"/>
      <sheetName val="A-4"/>
      <sheetName val="수지예산"/>
      <sheetName val="J直材4"/>
      <sheetName val="Mc1"/>
      <sheetName val="토적단위"/>
      <sheetName val="부대내역"/>
      <sheetName val="용소리교"/>
      <sheetName val="원형맨홀수량"/>
      <sheetName val="기초자료"/>
      <sheetName val="환율"/>
      <sheetName val="포장공사"/>
      <sheetName val="단가산출목록표"/>
      <sheetName val="설계명세서(선로)"/>
      <sheetName val="단위량"/>
      <sheetName val="재료집계표2"/>
      <sheetName val="토적집계표"/>
      <sheetName val="4.산출근거(추락방지)"/>
      <sheetName val="준검 내역서"/>
      <sheetName val="danga"/>
      <sheetName val="요율"/>
      <sheetName val="일위목록"/>
      <sheetName val="Macro1"/>
      <sheetName val="일위대가(출입)"/>
      <sheetName val="대,유,램"/>
      <sheetName val="노임"/>
      <sheetName val="자재단가"/>
      <sheetName val="WPL"/>
      <sheetName val="96수출"/>
      <sheetName val="BQ"/>
      <sheetName val="일위"/>
      <sheetName val="수량산출"/>
      <sheetName val="공정집계_국별"/>
      <sheetName val="을"/>
      <sheetName val="원가"/>
      <sheetName val="소포내역 (2)"/>
      <sheetName val="월선수금"/>
      <sheetName val="표지"/>
      <sheetName val="공종구간"/>
      <sheetName val="일위대가_4층원격_"/>
      <sheetName val="기본계획"/>
      <sheetName val="갑지"/>
      <sheetName val="집계표"/>
      <sheetName val="연결임시"/>
      <sheetName val="9509"/>
      <sheetName val="손익분석"/>
      <sheetName val="을 1"/>
      <sheetName val="을 2"/>
      <sheetName val="견적서"/>
      <sheetName val="입찰견적보고서"/>
      <sheetName val="간접경상비"/>
      <sheetName val="평자재단가"/>
      <sheetName val="단"/>
      <sheetName val="중기사용료"/>
      <sheetName val="조견표"/>
      <sheetName val="단가"/>
      <sheetName val="시설물일위"/>
      <sheetName val="IMP(MAIN)"/>
      <sheetName val="IMP (REACTOR)"/>
      <sheetName val="가시설(TYPE-A)"/>
      <sheetName val="1-1평균터파기고(1)"/>
      <sheetName val="인건-측정"/>
      <sheetName val="기본일위"/>
      <sheetName val="3. 단위내역목록"/>
      <sheetName val="2. 수량집계표"/>
      <sheetName val="투자효율분석"/>
      <sheetName val="한전고리-을"/>
      <sheetName val="단관데이터"/>
      <sheetName val="이형관데이터"/>
      <sheetName val="DS-최종"/>
      <sheetName val="단위수량"/>
      <sheetName val="견"/>
      <sheetName val="인건비(VOICE)"/>
      <sheetName val="#REF"/>
      <sheetName val="설계내역서"/>
      <sheetName val="단가조사서"/>
      <sheetName val="날개벽"/>
      <sheetName val="Sheet1"/>
      <sheetName val="단가기준"/>
      <sheetName val="G.R300경비"/>
      <sheetName val="YES-T"/>
      <sheetName val="일위대가 (100%)"/>
      <sheetName val="직노"/>
      <sheetName val="소방"/>
      <sheetName val="산출근거"/>
      <sheetName val="물량산출근거"/>
      <sheetName val="통장출금액"/>
      <sheetName val="경비_원본"/>
      <sheetName val="건축내역"/>
      <sheetName val="내역서1"/>
      <sheetName val="부하(성남)"/>
      <sheetName val="2F_회의실견적(5_14_일대)"/>
      <sheetName val="_HIT-&gt;HMC_견적(3900)"/>
      <sheetName val="Data_Vol"/>
      <sheetName val="을_1"/>
      <sheetName val="을_2"/>
      <sheetName val="설계명세서"/>
      <sheetName val="Galaxy 소비자가격표"/>
      <sheetName val="MOTOR"/>
      <sheetName val="SORCE1"/>
      <sheetName val="가시설단위수량"/>
      <sheetName val="제품TABLE"/>
      <sheetName val="MENU"/>
      <sheetName val="재노경"/>
      <sheetName val="도급내역5+800"/>
      <sheetName val="도급내역"/>
      <sheetName val="산출목록표"/>
      <sheetName val="N賃率_職"/>
      <sheetName val="우각부보강"/>
      <sheetName val="10월"/>
      <sheetName val="경산"/>
      <sheetName val="sw1"/>
      <sheetName val="NOMUBI"/>
      <sheetName val="기계경비일람"/>
      <sheetName val="토공사"/>
      <sheetName val="손익"/>
      <sheetName val="물가대비표"/>
      <sheetName val="6동"/>
      <sheetName val="철거산출근거"/>
      <sheetName val="방송노임"/>
      <sheetName val="일위대가표"/>
      <sheetName val="기본입력"/>
      <sheetName val="차액보증"/>
      <sheetName val="재1"/>
      <sheetName val="b_balju_cho"/>
      <sheetName val="을지"/>
      <sheetName val="투찰"/>
      <sheetName val="단가표"/>
      <sheetName val="05년"/>
      <sheetName val="수량산출서"/>
      <sheetName val="점검총괄"/>
      <sheetName val="TABLE"/>
      <sheetName val="1안"/>
      <sheetName val="통신일위목록"/>
      <sheetName val="IMPEADENCE MAP 취수장"/>
      <sheetName val="내역1"/>
      <sheetName val="일반맨홀수량집계(A-7 LINE)"/>
      <sheetName val="일반맨홀수량집계"/>
      <sheetName val="공통단가"/>
      <sheetName val="운반비"/>
      <sheetName val="시중노임단가"/>
      <sheetName val="36단가"/>
      <sheetName val="2F_회의실견적(5_14_일대)1"/>
      <sheetName val="_HIT-&gt;HMC_견적(3900)1"/>
      <sheetName val="Data_Vol1"/>
      <sheetName val="4_산출근거(추락방지)"/>
      <sheetName val="준검_내역서"/>
      <sheetName val="Galaxy_소비자가격표"/>
      <sheetName val="대가"/>
      <sheetName val="3__단위내역목록"/>
      <sheetName val="2__수량집계표"/>
      <sheetName val="을_21"/>
      <sheetName val="을_11"/>
      <sheetName val="IMP_(REACTOR)"/>
      <sheetName val="소포내역_(2)"/>
      <sheetName val="FACTOR"/>
      <sheetName val="신규일위대가"/>
      <sheetName val="설계산출표지"/>
      <sheetName val="DATA"/>
      <sheetName val="1.설계기준"/>
      <sheetName val="현장관리비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단계"/>
      <sheetName val="내역8"/>
      <sheetName val="DATA"/>
      <sheetName val="TABLE"/>
      <sheetName val="type-F"/>
      <sheetName val="경비2내역"/>
      <sheetName val="차액보증"/>
      <sheetName val="기자재비"/>
      <sheetName val="일위대가목록"/>
      <sheetName val="일용노임단가"/>
      <sheetName val="WORK"/>
      <sheetName val="원가계산서 "/>
      <sheetName val="전선 및 전선관"/>
      <sheetName val="삼원"/>
      <sheetName val="그린"/>
      <sheetName val="한창-을"/>
      <sheetName val="내역"/>
      <sheetName val="품셈"/>
      <sheetName val="단가"/>
      <sheetName val="수량산출"/>
      <sheetName val="data2"/>
      <sheetName val="용산1(해보)"/>
      <sheetName val="총 원가계산"/>
      <sheetName val="Sheet15"/>
      <sheetName val="도로구조공사비"/>
      <sheetName val="도로토공공사비"/>
      <sheetName val="여수토공사비"/>
      <sheetName val="기둥(원형)"/>
      <sheetName val="1.설계기준"/>
      <sheetName val="b_balju"/>
      <sheetName val="참조"/>
      <sheetName val="전압강하계산"/>
      <sheetName val="2공구산출내역"/>
      <sheetName val="물가자료"/>
      <sheetName val="BOQ"/>
      <sheetName val="ilch"/>
      <sheetName val="Y-WORK"/>
      <sheetName val="전기"/>
      <sheetName val="데이타"/>
      <sheetName val="Sensitivity"/>
      <sheetName val="예산내역"/>
      <sheetName val="총괄수지표"/>
      <sheetName val="A-4"/>
      <sheetName val="코드표"/>
      <sheetName val="노임단가"/>
      <sheetName val="전기일위대가"/>
      <sheetName val="맨홀수량산출"/>
      <sheetName val="비교표"/>
      <sheetName val="일위대가(가설)"/>
      <sheetName val="노임"/>
      <sheetName val="외주"/>
      <sheetName val="견적"/>
      <sheetName val="이월"/>
      <sheetName val="내역서"/>
      <sheetName val="기성"/>
      <sheetName val="부대내역"/>
      <sheetName val="정부노임단가"/>
      <sheetName val="기초공"/>
      <sheetName val="원가계산서"/>
      <sheetName val="설계예시"/>
      <sheetName val="기초입력 DATA"/>
      <sheetName val="SORCE1"/>
      <sheetName val="가시설단위수량"/>
      <sheetName val="밸브설치"/>
      <sheetName val="구리토평1전기"/>
      <sheetName val="당사"/>
      <sheetName val="내역서 "/>
      <sheetName val="단가산출서"/>
      <sheetName val="데리네이타현황"/>
      <sheetName val="D-3503"/>
      <sheetName val="#REF"/>
      <sheetName val="70%"/>
      <sheetName val="DWG-CAB-I"/>
      <sheetName val="설비"/>
      <sheetName val="CT "/>
      <sheetName val="당초명세(평)"/>
      <sheetName val="시설물일위"/>
      <sheetName val="기초단가"/>
      <sheetName val="견적서"/>
      <sheetName val="진주방향"/>
      <sheetName val="값"/>
      <sheetName val="전화"/>
      <sheetName val="가공비"/>
      <sheetName val="일위대가(계측기설치)"/>
      <sheetName val="토목내역서 (도급단가)"/>
      <sheetName val="문학간접"/>
      <sheetName val="간접"/>
      <sheetName val="일위대가목차"/>
      <sheetName val="단중표"/>
      <sheetName val="토목검측서"/>
      <sheetName val="1공구내역서(1)"/>
      <sheetName val="토공집계표"/>
      <sheetName val="INPUT"/>
      <sheetName val="설계내역일위"/>
      <sheetName val="노임(1차)"/>
      <sheetName val="일위대가"/>
      <sheetName val="주공 갑지"/>
      <sheetName val="SHEET1"/>
      <sheetName val="3BL공동구 수량"/>
      <sheetName val="토사(PE)"/>
      <sheetName val="부하계산서"/>
      <sheetName val="BQ"/>
      <sheetName val="예산명세서"/>
      <sheetName val="Sheet3"/>
      <sheetName val="부하(성남)"/>
      <sheetName val="SLAB"/>
      <sheetName val="Testing"/>
      <sheetName val="익산"/>
      <sheetName val="설계명세서"/>
      <sheetName val="자료입력"/>
      <sheetName val="중기산출"/>
      <sheetName val="IMP(MAIN)"/>
      <sheetName val="IMP (REACTOR)"/>
      <sheetName val="투자효율분석"/>
      <sheetName val="기별(종합)"/>
      <sheetName val="화재 탐지 설비"/>
      <sheetName val="토공(우물통,기타) "/>
      <sheetName val="암거단위-1련"/>
      <sheetName val="PREFACE"/>
      <sheetName val="도급FORM"/>
      <sheetName val="실행"/>
      <sheetName val="약품설비"/>
      <sheetName val="단가목록"/>
      <sheetName val="c_balju"/>
      <sheetName val="선금급신청서"/>
      <sheetName val="보건노"/>
      <sheetName val="BOX수량"/>
      <sheetName val="공예율"/>
      <sheetName val="직노"/>
      <sheetName val="골조시행"/>
      <sheetName val="식재일위대가"/>
      <sheetName val="설산1.나"/>
      <sheetName val="본사S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월선수금"/>
      <sheetName val="일위대가목차"/>
      <sheetName val="YES"/>
      <sheetName val="DATA"/>
      <sheetName val="3BL공동구 수량"/>
      <sheetName val="부대내역"/>
      <sheetName val="교각계산"/>
      <sheetName val="I一般比"/>
      <sheetName val="설계조건"/>
      <sheetName val="날개벽(TYPE3)"/>
      <sheetName val="BQ"/>
      <sheetName val="전기일위대가"/>
      <sheetName val="단가"/>
      <sheetName val="시설물일위"/>
      <sheetName val="WORK"/>
      <sheetName val="기계내역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일위대가"/>
      <sheetName val="집1"/>
      <sheetName val="토공계산서(부체도로)"/>
      <sheetName val="안정계산"/>
      <sheetName val="단면검토"/>
      <sheetName val="경비2내역"/>
      <sheetName val="데이타"/>
      <sheetName val="을"/>
      <sheetName val="일위대가목록"/>
      <sheetName val="토목내역"/>
      <sheetName val="단위세대"/>
      <sheetName val="조명율표"/>
      <sheetName val="일용노임단가"/>
      <sheetName val="수량산출"/>
      <sheetName val="Macro(전선)"/>
      <sheetName val="CONCRETE"/>
      <sheetName val="물량산출근거"/>
      <sheetName val="내역서"/>
      <sheetName val="sw1"/>
      <sheetName val="NOMUBI"/>
      <sheetName val="투자효율분석"/>
      <sheetName val="내부부하"/>
      <sheetName val="견적서세부내용"/>
      <sheetName val="견적내용입력"/>
      <sheetName val="발신정보"/>
      <sheetName val="DATE"/>
      <sheetName val="현장관리비내역서"/>
      <sheetName val="SORCE1"/>
      <sheetName val="가시설단위수량"/>
      <sheetName val="SE-611"/>
      <sheetName val="Sheet4"/>
      <sheetName val="Sheet1"/>
      <sheetName val="내역"/>
      <sheetName val="일집"/>
      <sheetName val="일위"/>
      <sheetName val="TABLE"/>
      <sheetName val="STORAGE"/>
      <sheetName val="품의서"/>
      <sheetName val="부하계산서"/>
      <sheetName val="물가시세"/>
      <sheetName val="노임단가"/>
      <sheetName val="BID"/>
      <sheetName val="MOTOR"/>
      <sheetName val="설계예산서"/>
      <sheetName val="수량집계"/>
      <sheetName val="총괄"/>
      <sheetName val="토목"/>
      <sheetName val="물가자료"/>
      <sheetName val="2000년1차"/>
      <sheetName val="SG"/>
      <sheetName val="전신환매도율"/>
      <sheetName val="EACT10"/>
      <sheetName val="JUCK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공사비예산서(토목분)"/>
      <sheetName val="2F 회의실견적(5_14 일대)"/>
      <sheetName val="포장복구집계"/>
      <sheetName val="설계명세서"/>
      <sheetName val="보차도경계석"/>
      <sheetName val="날개벽"/>
      <sheetName val="자재단가표"/>
      <sheetName val="방송노임"/>
      <sheetName val="2002계약현황"/>
      <sheetName val="기초공"/>
      <sheetName val="기둥(원형)"/>
      <sheetName val="단면가정"/>
      <sheetName val="D-3503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수량산출서"/>
      <sheetName val="2000.11월설계내역"/>
      <sheetName val="#REF"/>
      <sheetName val="터파기및재료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단가대비표"/>
      <sheetName val="Testing"/>
      <sheetName val="IP좌표"/>
      <sheetName val="부재력정리"/>
      <sheetName val="노무"/>
      <sheetName val="단가산출집계"/>
      <sheetName val="단가표 "/>
      <sheetName val="지장물C"/>
      <sheetName val="BLOCK(1)"/>
      <sheetName val="계화배수"/>
      <sheetName val="조명시설"/>
      <sheetName val="소업1교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방음벽 기초 일반수량"/>
      <sheetName val="I.설계조건"/>
      <sheetName val="단면치수"/>
      <sheetName val="NEYOK"/>
      <sheetName val="woo(mac)"/>
      <sheetName val="계산근거"/>
      <sheetName val="설산1.나"/>
      <sheetName val="본사S"/>
      <sheetName val="전압강하계산"/>
      <sheetName val="sum1 (2)"/>
      <sheetName val="관람석제출"/>
      <sheetName val="전기"/>
      <sheetName val="건축원가계산서"/>
      <sheetName val="플랜트 설치"/>
      <sheetName val="General Data"/>
      <sheetName val="제원.설계조건"/>
      <sheetName val="type-F"/>
      <sheetName val="SLAB"/>
      <sheetName val="변화치수"/>
      <sheetName val="전체"/>
      <sheetName val="공통(20-91)"/>
      <sheetName val="TYPE-A"/>
      <sheetName val="공사비집계"/>
      <sheetName val="노원열병합  건축공사기성내역서"/>
      <sheetName val="목차"/>
      <sheetName val="DATA(BAC)"/>
      <sheetName val="부하(성남)"/>
      <sheetName val="ATS단가"/>
      <sheetName val="노무비 근거"/>
      <sheetName val="b_balju_cho"/>
      <sheetName val="토공(완충)"/>
      <sheetName val="J直材4"/>
      <sheetName val="plan&amp;section of foundation"/>
      <sheetName val="design load"/>
      <sheetName val="working load at the btm ft."/>
      <sheetName val="stability check"/>
      <sheetName val="design criteria"/>
      <sheetName val="차도조도계산"/>
      <sheetName val="견적내역"/>
      <sheetName val="보도경계블럭"/>
      <sheetName val="리터팬내장형"/>
      <sheetName val="재집"/>
      <sheetName val="직재"/>
      <sheetName val="내역서(총)"/>
      <sheetName val="연령현황"/>
      <sheetName val="Site Expenses"/>
      <sheetName val="준공조서"/>
      <sheetName val="공사준공계"/>
      <sheetName val="준공검사보고서"/>
      <sheetName val="TEL"/>
      <sheetName val="제-노임"/>
      <sheetName val="제직재"/>
      <sheetName val="48전력선로일위"/>
      <sheetName val="unit 4"/>
      <sheetName val="AIR SHOWER(3인용)"/>
      <sheetName val="부대공Ⅱ"/>
      <sheetName val="구역화물"/>
      <sheetName val="단가일람"/>
      <sheetName val="49-119"/>
      <sheetName val="연부97-1"/>
      <sheetName val="갑지1"/>
      <sheetName val="기계경비(시간당)"/>
      <sheetName val="램머"/>
      <sheetName val="중기일위대가"/>
      <sheetName val="단위단가"/>
      <sheetName val="율촌법률사무소2내역"/>
      <sheetName val="지주목시비량산출서"/>
      <sheetName val="손익분석"/>
      <sheetName val="원가계산서"/>
      <sheetName val="수량"/>
      <sheetName val="포장공"/>
      <sheetName val="금리계산"/>
      <sheetName val="우배수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설계명세서(선로)"/>
      <sheetName val="Top PO"/>
      <sheetName val="Tot-sum"/>
      <sheetName val="골조시행"/>
      <sheetName val="ⴭⴭⴭⴭⴭ"/>
      <sheetName val="공통부대비"/>
      <sheetName val="가설공사"/>
      <sheetName val="wall"/>
      <sheetName val="mcc일위대가"/>
      <sheetName val="DPRKMHDT"/>
      <sheetName val="가공비"/>
      <sheetName val="96수출"/>
      <sheetName val="원형맨홀수량"/>
      <sheetName val="c_balju"/>
      <sheetName val="토사(PE)"/>
      <sheetName val="C3"/>
      <sheetName val="개요"/>
      <sheetName val="주방환기"/>
      <sheetName val="공사비"/>
      <sheetName val="가드레일산근"/>
      <sheetName val="수량집계표"/>
      <sheetName val="단가비교"/>
      <sheetName val="적용2002"/>
      <sheetName val="중기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간접"/>
      <sheetName val="지수"/>
      <sheetName val="기계설비"/>
      <sheetName val="철거집계"/>
      <sheetName val="원가(2)"/>
      <sheetName val="공량산출서"/>
      <sheetName val="전차선로 물량표"/>
      <sheetName val="CTEMCOST"/>
      <sheetName val="96보완계획7.12"/>
      <sheetName val="계수시트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20관리비율"/>
      <sheetName val="총괄집계표"/>
      <sheetName val="점검총괄"/>
      <sheetName val="자재목록"/>
      <sheetName val="견적대비"/>
      <sheetName val="부속동"/>
      <sheetName val="증감대비"/>
      <sheetName val="공종단가"/>
      <sheetName val="상수도토공집계표"/>
      <sheetName val="예산갑지"/>
      <sheetName val="단가조사서"/>
      <sheetName val="2006기계경비산출표"/>
      <sheetName val="AILC004"/>
      <sheetName val="BASIC (2)"/>
      <sheetName val="재료집계"/>
      <sheetName val="제수변수량"/>
      <sheetName val="공기변수량"/>
      <sheetName val="일위대가(계측기설치)"/>
      <sheetName val="48일위"/>
      <sheetName val="실행갑지"/>
      <sheetName val="견적990322"/>
      <sheetName val="9-1차이내역"/>
      <sheetName val="연결관산출조서"/>
      <sheetName val="간접비"/>
      <sheetName val="적용(기계)"/>
      <sheetName val="Mc1"/>
      <sheetName val="2000,9월 일위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토량1-1"/>
      <sheetName val="참조-(1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垰7埼"/>
      <sheetName val="2.노무비명세서(수직보호망)"/>
      <sheetName val="2.노무비명세서(난간대)"/>
      <sheetName val="2.사진대지"/>
      <sheetName val="3.사진대지"/>
      <sheetName val="구조물철거타공정이월"/>
      <sheetName val="VA_code"/>
      <sheetName val="공종별원가계산"/>
      <sheetName val="말고개터널조명전압강하"/>
      <sheetName val="외주"/>
      <sheetName val="PO-BOQ"/>
      <sheetName val="일위집계표"/>
      <sheetName val=" 상부공통집계(총괄)"/>
      <sheetName val="견적의뢰서"/>
      <sheetName val="직공비"/>
      <sheetName val="주관사업"/>
      <sheetName val="옹벽수량집계"/>
      <sheetName val="인건-측정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단중표"/>
      <sheetName val="가설공사내역"/>
      <sheetName val="401"/>
      <sheetName val="변경비교-을"/>
      <sheetName val="부안일위"/>
      <sheetName val="ELECTRIC"/>
      <sheetName val="SCHEDULE"/>
      <sheetName val="맨홀"/>
      <sheetName val="설비내역서"/>
      <sheetName val="건축내역서"/>
      <sheetName val="전기내역서"/>
      <sheetName val="적용공정"/>
      <sheetName val="L_RPTB02_01"/>
      <sheetName val="지진시"/>
      <sheetName val="건축내역"/>
      <sheetName val="예산서"/>
      <sheetName val="단위수량"/>
      <sheetName val="Sheet17"/>
      <sheetName val="금호"/>
      <sheetName val="예산명세서"/>
      <sheetName val="99총공사내역서"/>
      <sheetName val="계산식"/>
      <sheetName val="가도공"/>
      <sheetName val="공종별내역서"/>
      <sheetName val="98NS-N"/>
      <sheetName val="1공구(을)"/>
      <sheetName val="6PILE  (돌출)"/>
      <sheetName val="토량산출서"/>
      <sheetName val="L_RPTA05_목록"/>
      <sheetName val="한강운반비"/>
      <sheetName val="자재"/>
      <sheetName val="유첨#2"/>
      <sheetName val="유동표(변경)"/>
      <sheetName val="TOT"/>
      <sheetName val="품셈"/>
      <sheetName val="1공구 건정토건 토공"/>
      <sheetName val="역T형교대(말뚝기초)"/>
      <sheetName val="고등학교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A-4"/>
      <sheetName val="오산갈곳"/>
      <sheetName val="을"/>
      <sheetName val="건축내역"/>
      <sheetName val="도급"/>
      <sheetName val="토목내역"/>
      <sheetName val="ilch"/>
      <sheetName val="99-04-19-서울대관련(수정중)"/>
      <sheetName val="TEL"/>
      <sheetName val="연수동"/>
      <sheetName val="Sheet4"/>
      <sheetName val="BQ"/>
      <sheetName val="단가"/>
      <sheetName val="시설물일위"/>
      <sheetName val="Y-WORK"/>
      <sheetName val="ABUT수량-A1"/>
      <sheetName val="토공사"/>
      <sheetName val="WORK"/>
      <sheetName val="산업개발안내서"/>
      <sheetName val="Site Expenses"/>
      <sheetName val="일위대가목차"/>
      <sheetName val="聒CD-STRAND PILE 압입및굴착"/>
      <sheetName val="단면(RW1)"/>
      <sheetName val="부대내역"/>
      <sheetName val="가시설수량"/>
      <sheetName val="단위수량"/>
      <sheetName val="DATA(BAC)"/>
      <sheetName val="전기공사"/>
      <sheetName val="Sheet5"/>
      <sheetName val="P.M 별"/>
      <sheetName val="1월"/>
      <sheetName val="VXXXXXXX"/>
      <sheetName val="BSD (2)"/>
      <sheetName val="투찰"/>
      <sheetName val="공통가설공사"/>
      <sheetName val="c_balju"/>
      <sheetName val="20관리비율"/>
      <sheetName val="장비당단가 (1)"/>
      <sheetName val="공통부대비"/>
      <sheetName val="전기일위대가"/>
      <sheetName val="3련 BOX"/>
      <sheetName val="경비2내역"/>
      <sheetName val="TYPE-A"/>
      <sheetName val="2F 회의실견적(5_14 일대)"/>
      <sheetName val="산거각호표"/>
      <sheetName val="일위대가목록"/>
      <sheetName val="집계표"/>
      <sheetName val="EUPDAT2"/>
      <sheetName val="옹벽"/>
      <sheetName val="영업2"/>
      <sheetName val="갑지(추정)"/>
      <sheetName val="Sheet1"/>
      <sheetName val="일위대가표(DEEP)"/>
      <sheetName val="원형맨홀수량"/>
      <sheetName val="J直材4"/>
      <sheetName val="내역서(총)"/>
      <sheetName val="내역1"/>
      <sheetName val="INST_DCI"/>
      <sheetName val="HVAC_DCI"/>
      <sheetName val="PIPE_DCI"/>
      <sheetName val="PRO_DCI"/>
      <sheetName val="실행내역"/>
      <sheetName val="CONCRETE"/>
      <sheetName val="일반공사"/>
      <sheetName val="세부내역"/>
      <sheetName val="TOTAL"/>
      <sheetName val="기별(종합)"/>
      <sheetName val="맨홀수량집계"/>
      <sheetName val="D-3503"/>
      <sheetName val="DATA1"/>
      <sheetName val="설계조건"/>
      <sheetName val="안정계산"/>
      <sheetName val="단면검토"/>
      <sheetName val="차액보증"/>
      <sheetName val="장비집계"/>
      <sheetName val="INPUT"/>
      <sheetName val="토&amp;흙"/>
      <sheetName val="교각1"/>
      <sheetName val="단면가정"/>
      <sheetName val="IMP(MAIN)"/>
      <sheetName val="IMP (REACTOR)"/>
      <sheetName val="물량산출근거"/>
      <sheetName val="TABLE"/>
      <sheetName val="투자효율분석"/>
      <sheetName val="설계명세서"/>
      <sheetName val="간선계산"/>
      <sheetName val="3BL공동구 수량"/>
      <sheetName val="건축원가계산서"/>
      <sheetName val="BSD _2_"/>
      <sheetName val="내역서"/>
      <sheetName val="공사비산출내역"/>
      <sheetName val="가시설단위수량"/>
      <sheetName val="청산공사"/>
      <sheetName val="설산1.나"/>
      <sheetName val="본사S"/>
      <sheetName val="SLAB"/>
      <sheetName val="입찰안"/>
      <sheetName val="대비"/>
      <sheetName val="보합"/>
      <sheetName val="감가상각"/>
      <sheetName val="INSTR"/>
      <sheetName val="을지"/>
      <sheetName val="공사비 내역 (가)"/>
      <sheetName val="MOTOR"/>
      <sheetName val="수량산출서"/>
      <sheetName val="Testing"/>
      <sheetName val="일위대가목록(1)"/>
      <sheetName val="단가대비표(1)"/>
      <sheetName val="공사원가계산서"/>
      <sheetName val="계산근거"/>
      <sheetName val="ELECTRIC"/>
      <sheetName val="CTEMCOST"/>
      <sheetName val="SCHEDULE"/>
      <sheetName val="Base_Data"/>
      <sheetName val="BQ-Offsite"/>
      <sheetName val="Cover"/>
      <sheetName val="L형옹벽(key)"/>
      <sheetName val=" 견적서"/>
      <sheetName val="96수출"/>
      <sheetName val="물량표"/>
      <sheetName val="list price"/>
      <sheetName val="PUMP"/>
      <sheetName val="gyun"/>
      <sheetName val="Customer Databas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내역서 "/>
      <sheetName val="기계내역"/>
      <sheetName val="일위대가"/>
      <sheetName val="조경"/>
      <sheetName val="Indirect Cost"/>
      <sheetName val="원가"/>
      <sheetName val="7.5.2 BOQ Summary "/>
      <sheetName val="Dae_Jiju"/>
      <sheetName val="Sikje_ingun"/>
      <sheetName val="TREE_D"/>
      <sheetName val="설계명세서(선로)"/>
      <sheetName val="원가계산서"/>
      <sheetName val="인건비"/>
      <sheetName val=" "/>
      <sheetName val="중기사용료"/>
      <sheetName val="Studio"/>
      <sheetName val="방송노임"/>
      <sheetName val="1"/>
      <sheetName val="AH-1 "/>
      <sheetName val="배수관공"/>
      <sheetName val="단위중량"/>
      <sheetName val="식재품셈"/>
      <sheetName val="우각부보강"/>
      <sheetName val="별표 "/>
      <sheetName val="(C)원내역"/>
      <sheetName val="수량산출"/>
      <sheetName val="SE-611"/>
      <sheetName val="wblff(before omi pc&amp;stump)"/>
      <sheetName val="Proposal"/>
      <sheetName val="영동(D)"/>
      <sheetName val="방배동내역(리라)"/>
      <sheetName val="실행예산"/>
      <sheetName val="환률"/>
      <sheetName val="FRT_O"/>
      <sheetName val="FAB_I"/>
      <sheetName val="밸브설치"/>
      <sheetName val="금액집계"/>
      <sheetName val="dg"/>
      <sheetName val="RING WALL"/>
      <sheetName val="DATA_BAC_"/>
      <sheetName val="HRSG SMALL07220"/>
      <sheetName val="unit"/>
      <sheetName val="노원열병합  건축공사기성내역서"/>
      <sheetName val="단가표 "/>
      <sheetName val="전신환매도율"/>
      <sheetName val="양식"/>
      <sheetName val="단중표"/>
      <sheetName val="cable"/>
      <sheetName val="P_M_별"/>
      <sheetName val="3련_BOX"/>
      <sheetName val="CALCULATION"/>
      <sheetName val="DESIGN_CRETERIA"/>
      <sheetName val="날개벽"/>
      <sheetName val="06-BATCH "/>
      <sheetName val="FAB별"/>
      <sheetName val="EACT10"/>
      <sheetName val="GRDBS"/>
      <sheetName val="토공계산서(부체도로)"/>
      <sheetName val="설계서"/>
      <sheetName val="연습"/>
      <sheetName val="차량구입"/>
      <sheetName val="Macro1"/>
      <sheetName val="2F_회의실견적(5_14_일대)"/>
      <sheetName val="금액"/>
      <sheetName val="남양시작동자105노65기1.3화1.2"/>
      <sheetName val="SALES&amp;COGS"/>
      <sheetName val="2.내역서"/>
      <sheetName val="3F"/>
      <sheetName val="총괄표"/>
      <sheetName val="DATA"/>
      <sheetName val="말뚝물량"/>
      <sheetName val="분류기준"/>
      <sheetName val="현황산출서"/>
      <sheetName val="7내역"/>
      <sheetName val="단가표"/>
      <sheetName val="환율"/>
      <sheetName val="변화치수"/>
      <sheetName val="full (2)"/>
      <sheetName val="내역"/>
      <sheetName val="Y_WORK"/>
      <sheetName val="General Data"/>
      <sheetName val="가시설(TYPE-A)"/>
      <sheetName val="1-1평균터파기고(1)"/>
      <sheetName val="부하(성남)"/>
      <sheetName val="단가대비"/>
      <sheetName val="정렬"/>
      <sheetName val="도급양식"/>
      <sheetName val="1을"/>
      <sheetName val="신규단가내역"/>
      <sheetName val="소비자가"/>
      <sheetName val="Projekt4"/>
      <sheetName val="화산경계"/>
      <sheetName val="자재단가비교표"/>
      <sheetName val="I.설계조건"/>
      <sheetName val="1.설계기준"/>
      <sheetName val="N賃率-職"/>
      <sheetName val="I一般比"/>
      <sheetName val="MAT"/>
      <sheetName val="2075-Q011"/>
      <sheetName val="단가비교표"/>
      <sheetName val="통신집계표1"/>
      <sheetName val="산출근거"/>
      <sheetName val="wall"/>
      <sheetName val="Inputs"/>
      <sheetName val="Timing&amp;Esc"/>
      <sheetName val="DRAIN DRUM PIT D-301"/>
      <sheetName val="관람석제출"/>
      <sheetName val="수선비분석"/>
      <sheetName val="부재력정리"/>
      <sheetName val="터파기및재료"/>
      <sheetName val="단가사정"/>
      <sheetName val="공통가설"/>
      <sheetName val="sum1 (2)"/>
      <sheetName val="품셈TABLE"/>
      <sheetName val="현장"/>
      <sheetName val="Sheet13"/>
      <sheetName val="발전기"/>
      <sheetName val="#REF"/>
      <sheetName val="Sheet14"/>
      <sheetName val="공사개요"/>
      <sheetName val="실행"/>
      <sheetName val="비교표"/>
      <sheetName val="kimre scrubber"/>
      <sheetName val="토목"/>
      <sheetName val="플랜트 설치"/>
      <sheetName val="DOGI"/>
      <sheetName val="날개벽(좌,우=45도,75도)"/>
      <sheetName val="SG"/>
      <sheetName val="공사입력"/>
      <sheetName val="SRC-B3U2"/>
      <sheetName val="RAHMEN"/>
      <sheetName val="CAPVC"/>
      <sheetName val="예산서"/>
      <sheetName val="국별인원"/>
      <sheetName val="직노"/>
      <sheetName val="DATE"/>
      <sheetName val="일반맨홀수량집계"/>
      <sheetName val="FACTOR"/>
      <sheetName val="plan&amp;section of foundation"/>
      <sheetName val="공사비PK5월"/>
      <sheetName val="BD集計用"/>
      <sheetName val="06_BATCH "/>
      <sheetName val="개요"/>
      <sheetName val="b_balju_cho"/>
      <sheetName val="총내역서"/>
      <sheetName val="KP1590_E"/>
      <sheetName val="말뚝지지력산정"/>
      <sheetName val="예산"/>
      <sheetName val="공문"/>
      <sheetName val="자료(통합)"/>
      <sheetName val="대상공사(조달청)"/>
      <sheetName val="설계서을"/>
      <sheetName val="전체"/>
      <sheetName val="BID"/>
      <sheetName val="6월실적"/>
      <sheetName val="입찰견적보고서"/>
      <sheetName val="주경기-오배수"/>
      <sheetName val="본장"/>
      <sheetName val="업무처리전"/>
      <sheetName val="TT35"/>
      <sheetName val="TTTram"/>
      <sheetName val="SL dau tien"/>
      <sheetName val="교각계산"/>
      <sheetName val="표지판현황"/>
      <sheetName val="갑지_추정_"/>
      <sheetName val="UR2-Calculation"/>
      <sheetName val="가도공"/>
      <sheetName val="첨부파일"/>
      <sheetName val="효성CB 1P기초"/>
      <sheetName val="개산공사비"/>
      <sheetName val="설변물량"/>
      <sheetName val="APT내역"/>
      <sheetName val="단가디비"/>
      <sheetName val="재무가정"/>
      <sheetName val="woo(mac)"/>
      <sheetName val="대치판정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손익분석"/>
      <sheetName val="견적집계표"/>
      <sheetName val="지급자재"/>
      <sheetName val="COPING"/>
      <sheetName val="소방"/>
      <sheetName val="ISBL"/>
      <sheetName val="OSBL"/>
      <sheetName val="보차도경계석"/>
      <sheetName val="직접인건비"/>
      <sheetName val="BID9697"/>
      <sheetName val="교통시설 표지판"/>
      <sheetName val="전사계"/>
      <sheetName val="물량표S"/>
      <sheetName val="계수시트"/>
      <sheetName val="C &amp; G RHS"/>
      <sheetName val="PumpSpec"/>
      <sheetName val="8월현금흐름표"/>
      <sheetName val="가공비"/>
      <sheetName val="인강기성"/>
      <sheetName val="1F"/>
      <sheetName val="Sheet1 (2)"/>
      <sheetName val="FRP내역서"/>
      <sheetName val="Bdown_ISBL"/>
      <sheetName val="ISBL (검증)"/>
      <sheetName val="TABLE2-2 OSBL-(SITE PREP)"/>
      <sheetName val="CONTENTS"/>
      <sheetName val="BM"/>
      <sheetName val="사업계획"/>
      <sheetName val="DS"/>
      <sheetName val="CAL"/>
      <sheetName val="경비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산출내역서집계표"/>
      <sheetName val="전압강하계산"/>
      <sheetName val="Mp-team 1"/>
      <sheetName val=""/>
      <sheetName val="전체실적"/>
      <sheetName val="Requirement(Work Crew)"/>
      <sheetName val="BOM-Form A.1.III"/>
      <sheetName val="자재집계표"/>
      <sheetName val="단가조사표"/>
      <sheetName val="1호맨홀가감수량"/>
      <sheetName val="1호맨홀수량산출"/>
      <sheetName val="SORCE1"/>
      <sheetName val="TTL"/>
      <sheetName val="1-1"/>
      <sheetName val="데이타"/>
      <sheetName val="통합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부대대비"/>
      <sheetName val="냉연집계"/>
      <sheetName val="신우"/>
      <sheetName val="적용기준"/>
      <sheetName val="hvac(제어동)"/>
      <sheetName val="일위대가-1"/>
      <sheetName val="목록"/>
      <sheetName val="중기"/>
      <sheetName val="Change rate"/>
      <sheetName val="검색"/>
      <sheetName val="실행품의서"/>
      <sheetName val="11.자재단가"/>
      <sheetName val="기초공"/>
      <sheetName val="기둥(원형)"/>
      <sheetName val="물가자료"/>
      <sheetName val="단면치수"/>
      <sheetName val="Constant"/>
      <sheetName val="을 2"/>
      <sheetName val="I-O(번호별)"/>
      <sheetName val="NSMA-status"/>
      <sheetName val="일위대가표"/>
      <sheetName val="인부신상자료"/>
      <sheetName val="CODE"/>
      <sheetName val="2000년1차"/>
      <sheetName val="시멘트"/>
      <sheetName val="01"/>
      <sheetName val="오억미만"/>
      <sheetName val="코드"/>
      <sheetName val="시설물기초"/>
      <sheetName val="1.설계조건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보도경계블럭"/>
      <sheetName val="원가계산"/>
      <sheetName val="1.우편집중내역서"/>
      <sheetName val="재료집계"/>
      <sheetName val="자판실행"/>
      <sheetName val="퇴비산출근거"/>
      <sheetName val="송라터널총괄"/>
      <sheetName val="6호기"/>
      <sheetName val="교통표지"/>
      <sheetName val="유림콘도"/>
      <sheetName val="일위_파일"/>
      <sheetName val="HWSET"/>
      <sheetName val="조도계산서 (도서)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기성집계"/>
      <sheetName val="PROCURE"/>
      <sheetName val="특수선일위대가"/>
      <sheetName val="OCT.FDN"/>
      <sheetName val="현금"/>
      <sheetName val="TEST1"/>
      <sheetName val="2002상반기노임기준"/>
      <sheetName val="시중노임DATA"/>
      <sheetName val="발신정보"/>
      <sheetName val="난방열교"/>
      <sheetName val="급탕열교"/>
      <sheetName val="b_gunmul"/>
      <sheetName val="공사비내역서"/>
      <sheetName val="MATRLDATA"/>
      <sheetName val="4 LINE"/>
      <sheetName val="7 th"/>
      <sheetName val="CP-E2 (품셈표)"/>
      <sheetName val="프랜트면허"/>
      <sheetName val="식재인부"/>
      <sheetName val="기자재비"/>
      <sheetName val="재집"/>
      <sheetName val="직재"/>
      <sheetName val="견적내용입력"/>
      <sheetName val="견적서세부내용"/>
      <sheetName val="건축(충일분)"/>
      <sheetName val="월선수금"/>
      <sheetName val="인건비 "/>
      <sheetName val="일반수량집계"/>
      <sheetName val="산출금액내역"/>
      <sheetName val="Earthwork"/>
      <sheetName val="CAB_OD"/>
      <sheetName val="효율계획(당월)"/>
      <sheetName val="사용자정의"/>
      <sheetName val="제품표준규격"/>
      <sheetName val="danga"/>
      <sheetName val="일반맨홀수량집계(A-7 LINE)"/>
      <sheetName val="Recording,Phone,Headset,PC"/>
      <sheetName val="공사비예산서(토목분)"/>
      <sheetName val="예방접종계획"/>
      <sheetName val="근태계획서"/>
      <sheetName val="덕전리"/>
      <sheetName val="BLOCK(1)"/>
      <sheetName val="비대칭계수"/>
      <sheetName val="전동기 SPEC"/>
      <sheetName val="direct"/>
      <sheetName val="wage"/>
      <sheetName val="Front"/>
      <sheetName val="현장관리비"/>
      <sheetName val="강관 및 부속"/>
      <sheetName val="토공"/>
      <sheetName val="예산내역서"/>
      <sheetName val="설계예산서"/>
      <sheetName val="총계"/>
      <sheetName val="부대"/>
      <sheetName val="archi(본사)"/>
      <sheetName val="시행예산"/>
      <sheetName val="계약서"/>
      <sheetName val="음료실행"/>
      <sheetName val="배명(단가)"/>
      <sheetName val="분석"/>
      <sheetName val="ACCESS FLOOR"/>
      <sheetName val="토목주소"/>
      <sheetName val="갑지1"/>
      <sheetName val="견적을지"/>
      <sheetName val="EJ"/>
      <sheetName val="예산명세서"/>
      <sheetName val="원하대비"/>
      <sheetName val="원도급"/>
      <sheetName val="자료입력"/>
      <sheetName val="하도급"/>
      <sheetName val="기계"/>
      <sheetName val="단면 (2)"/>
      <sheetName val="세부내역서(전기)"/>
      <sheetName val="FCU (2)"/>
      <sheetName val="업무"/>
      <sheetName val="단가산출서"/>
      <sheetName val="단가산출서 (2)"/>
      <sheetName val="ETC"/>
      <sheetName val="동해title"/>
      <sheetName val="종합"/>
      <sheetName val="A"/>
      <sheetName val="BOQ건축"/>
      <sheetName val="최초침전지집계표"/>
      <sheetName val="단가산출집계"/>
      <sheetName val="전기"/>
      <sheetName val="케이블및전선관규격표"/>
      <sheetName val="표지"/>
      <sheetName val="목동세대 산출근거"/>
      <sheetName val="기준자료"/>
      <sheetName val="동원인원산출"/>
      <sheetName val="수량산출기초(케블등)"/>
      <sheetName val="수량집계"/>
      <sheetName val="S0"/>
      <sheetName val="일반설비내역서"/>
      <sheetName val="공주-교대(A1)"/>
      <sheetName val="IMPEADENCE MAP 취수장"/>
      <sheetName val="도급내역서"/>
      <sheetName val="March"/>
      <sheetName val="NAI"/>
      <sheetName val="001"/>
      <sheetName val="Assumptions"/>
      <sheetName val="CJE"/>
      <sheetName val="가설공사비"/>
      <sheetName val="도로구조공사비"/>
      <sheetName val="도로토공공사비"/>
      <sheetName val="여수토공사비"/>
      <sheetName val="Sheet3"/>
      <sheetName val="견적의뢰"/>
      <sheetName val="경산"/>
      <sheetName val="재1"/>
      <sheetName val="토공(완충)"/>
      <sheetName val="견적서"/>
      <sheetName val="순환펌프"/>
      <sheetName val="저수조"/>
      <sheetName val="급,배기팬"/>
      <sheetName val="급탕순환펌프"/>
      <sheetName val="과천MAIN"/>
      <sheetName val="단"/>
      <sheetName val="예산M12A"/>
      <sheetName val="자재단가"/>
      <sheetName val="수입"/>
      <sheetName val="채권(하반기)"/>
      <sheetName val="SUMMARY(S)"/>
      <sheetName val="CAUDIT"/>
      <sheetName val="Data Vol"/>
      <sheetName val="type-F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수량산출서 갑지"/>
      <sheetName val="견적대비 견적서"/>
      <sheetName val="견"/>
      <sheetName val="하중계산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4안전율"/>
      <sheetName val="기안"/>
      <sheetName val="1995년 섹터별 매출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8"/>
      <sheetName val="10"/>
      <sheetName val="12"/>
      <sheetName val="9"/>
      <sheetName val="11"/>
      <sheetName val="갑지"/>
      <sheetName val="6동"/>
      <sheetName val="설 계"/>
      <sheetName val="인사자료총집계"/>
      <sheetName val="금융비용"/>
      <sheetName val="건축집계표"/>
      <sheetName val="NPV"/>
      <sheetName val="inter"/>
      <sheetName val="1. Design Change"/>
      <sheetName val="깨기"/>
      <sheetName val="협조전"/>
      <sheetName val="품목"/>
      <sheetName val="현장코드"/>
      <sheetName val="해외코드"/>
      <sheetName val="경비산출"/>
      <sheetName val="2.대외공문"/>
      <sheetName val="공사비집계"/>
      <sheetName val="잡비"/>
      <sheetName val="잡비계산서(총체2)"/>
      <sheetName val="D040416"/>
      <sheetName val="금액내역서"/>
      <sheetName val="내부부하"/>
      <sheetName val="CRUDE RE-bar"/>
      <sheetName val="전선 및 전선관"/>
      <sheetName val="주공 갑지"/>
      <sheetName val="EXPENSE"/>
      <sheetName val="원본"/>
      <sheetName val="한일양산"/>
      <sheetName val="JUCK"/>
      <sheetName val="in"/>
      <sheetName val="Grid &amp; A.M"/>
      <sheetName val="수문보고"/>
      <sheetName val="SS"/>
      <sheetName val="시험연구비상각"/>
      <sheetName val="현황"/>
      <sheetName val="Basic"/>
      <sheetName val="본지점중"/>
      <sheetName val="물량"/>
      <sheetName val="작업내역"/>
      <sheetName val="1단계"/>
      <sheetName val="RFP002"/>
      <sheetName val="건내용"/>
      <sheetName val="Sheet2"/>
      <sheetName val="산근"/>
      <sheetName val="건축2"/>
      <sheetName val="시화점실행"/>
      <sheetName val="AP1"/>
      <sheetName val="참조"/>
      <sheetName val="Lookup tables"/>
      <sheetName val="철거수량(전송)"/>
      <sheetName val="CT "/>
      <sheetName val="방식총괄"/>
      <sheetName val="가설공사내역"/>
      <sheetName val="401"/>
      <sheetName val="half slab-1"/>
      <sheetName val="Sheet6"/>
      <sheetName val="현장관리비내역서"/>
      <sheetName val="간접총괄"/>
      <sheetName val="Cash2"/>
      <sheetName val="Z"/>
      <sheetName val="LIST OF OFFICE EQUI"/>
      <sheetName val="산출근거목록"/>
      <sheetName val="일대목록"/>
      <sheetName val="Sheet1(X)"/>
      <sheetName val="골재산출"/>
      <sheetName val="DR(SUM)"/>
      <sheetName val="TL(SUM)"/>
      <sheetName val="LD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/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한일양산"/>
      <sheetName val="단위중량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Cover"/>
      <sheetName val="ITEM"/>
      <sheetName val="c_balju"/>
      <sheetName val="DATA"/>
      <sheetName val="데이타"/>
      <sheetName val="변압기 및 발전기 용량"/>
      <sheetName val="가시설수량"/>
      <sheetName val="단위수량"/>
      <sheetName val="장비당단가 (1)"/>
      <sheetName val="Dae_Jiju"/>
      <sheetName val="Sikje_ingun"/>
      <sheetName val="TREE_D"/>
      <sheetName val="Site Expenses"/>
      <sheetName val="Sheet5"/>
      <sheetName val="하수급견적대비"/>
      <sheetName val="도급"/>
      <sheetName val="일반부표"/>
      <sheetName val="공비대비"/>
      <sheetName val="견적서"/>
      <sheetName val="시행예산"/>
      <sheetName val="을"/>
      <sheetName val=" 견적서"/>
      <sheetName val="실행철강하도"/>
      <sheetName val="입찰안"/>
      <sheetName val="환률"/>
      <sheetName val="1.맹암거관련"/>
      <sheetName val="산출근거"/>
      <sheetName val="WORK"/>
      <sheetName val="수목표준대가"/>
      <sheetName val="일위대가목록"/>
      <sheetName val="설계"/>
      <sheetName val="일위"/>
      <sheetName val="부대내역"/>
      <sheetName val="Sheet1"/>
      <sheetName val="Sheet4"/>
      <sheetName val="Y-WORK"/>
      <sheetName val="건축내역"/>
      <sheetName val="L형옹벽(key)"/>
      <sheetName val="3BL공동구 수량"/>
      <sheetName val="BSD (2)"/>
      <sheetName val="내역"/>
      <sheetName val="동원인원"/>
      <sheetName val="BQ"/>
      <sheetName val="BID"/>
      <sheetName val="산업개발안내서"/>
      <sheetName val="ilch"/>
      <sheetName val="영동(D)"/>
      <sheetName val="토목내역"/>
      <sheetName val="차액보증"/>
      <sheetName val="GAEYO"/>
      <sheetName val="적용률"/>
      <sheetName val="원가계산"/>
      <sheetName val="식재인부"/>
      <sheetName val="공문"/>
      <sheetName val="Proposal"/>
      <sheetName val="IPL_SCHEDULE"/>
      <sheetName val="GTG TR PIT"/>
      <sheetName val="결선list"/>
      <sheetName val="빙장비사양"/>
      <sheetName val="공사비 내역 (가)"/>
      <sheetName val="gyun"/>
      <sheetName val="2F 회의실견적(5_14 일대)"/>
      <sheetName val="9811"/>
      <sheetName val="20관리비율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일위대가"/>
      <sheetName val="기계내역"/>
      <sheetName val="토공사"/>
      <sheetName val="8월현금흐름표"/>
      <sheetName val="MOTOR"/>
      <sheetName val="맨홀수량집계"/>
      <sheetName val="토목"/>
      <sheetName val="PUMP"/>
      <sheetName val="투찰"/>
      <sheetName val="직노"/>
      <sheetName val="공통부대비"/>
      <sheetName val="물량집계(전기)"/>
      <sheetName val="물량집계(계장)"/>
      <sheetName val="Testing"/>
      <sheetName val="CONCRETE"/>
      <sheetName val="단가결정"/>
      <sheetName val="01"/>
      <sheetName val="FAB별"/>
      <sheetName val="당초"/>
      <sheetName val="OCT.FDN"/>
      <sheetName val="감가상각"/>
      <sheetName val="보합"/>
      <sheetName val="TABLE"/>
      <sheetName val="물량산출근거"/>
      <sheetName val="GRDBS"/>
      <sheetName val="ABUT수량-A1"/>
      <sheetName val="품셈TABLE"/>
      <sheetName val="갑지"/>
      <sheetName val="집계표"/>
      <sheetName val="노임단가"/>
      <sheetName val="일반맨홀수량집계"/>
      <sheetName val="소업1교"/>
      <sheetName val="BLOCK(1)"/>
      <sheetName val="J直材4"/>
      <sheetName val="국별인원"/>
      <sheetName val="과천MAIN"/>
      <sheetName val="Customer Databas"/>
      <sheetName val="PRO_DCI"/>
      <sheetName val="INST_DCI"/>
      <sheetName val="HVAC_DCI"/>
      <sheetName val="PIPE_DCI"/>
      <sheetName val="단가"/>
      <sheetName val="시설물일위"/>
      <sheetName val="XL4Poppy"/>
      <sheetName val="PhaDoMong"/>
      <sheetName val="DATA(BAC)"/>
      <sheetName val="CAL"/>
      <sheetName val="SE-611"/>
      <sheetName val="실행(ALT1)"/>
      <sheetName val="수량산출"/>
      <sheetName val="말뚝물량"/>
      <sheetName val="DATE"/>
      <sheetName val="I.설계조건"/>
      <sheetName val="공통가설"/>
      <sheetName val="오산갈곳"/>
      <sheetName val="몰탈재료산출"/>
      <sheetName val="2공구산출내역"/>
      <sheetName val="자재단가비교표"/>
      <sheetName val="말뚝지지력산정"/>
      <sheetName val="TYPE-B 평균H"/>
      <sheetName val="D-3503"/>
      <sheetName val="INPUT"/>
      <sheetName val="공사개요"/>
      <sheetName val="명세서"/>
      <sheetName val="7내역"/>
      <sheetName val="내역서(기계)"/>
      <sheetName val="Studio"/>
      <sheetName val="수목데이타 "/>
      <sheetName val="kimre scrubber"/>
      <sheetName val="단가표"/>
      <sheetName val="FANDBS"/>
      <sheetName val="GRDATA"/>
      <sheetName val="SHAFTDBSE"/>
      <sheetName val="소비자가"/>
      <sheetName val="MATRLDATA"/>
      <sheetName val="원가"/>
      <sheetName val="밸브설치"/>
      <sheetName val="내역서(총)"/>
      <sheetName val="KP1590_E"/>
      <sheetName val="96수출"/>
      <sheetName val="Sheet15"/>
      <sheetName val="1.설계기준"/>
      <sheetName val="현장"/>
      <sheetName val="단가대비표"/>
      <sheetName val="단면치수"/>
      <sheetName val="ATS단가"/>
      <sheetName val="DATA1"/>
      <sheetName val="형틀공사"/>
      <sheetName val="터파기및재료"/>
      <sheetName val="부하LOAD"/>
      <sheetName val="연수동"/>
      <sheetName val="물량표"/>
      <sheetName val="b_balju_cho"/>
      <sheetName val="입찰견적보고서"/>
      <sheetName val="woo(mac)"/>
      <sheetName val="식재품셈"/>
      <sheetName val="견"/>
      <sheetName val="일위대가목차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BJJIN"/>
      <sheetName val="COPING"/>
      <sheetName val="갑지(추정)"/>
      <sheetName val="Construction"/>
      <sheetName val="SL dau tien"/>
      <sheetName val="Item정리"/>
      <sheetName val="금액집계"/>
      <sheetName val="hvac(제어동)"/>
      <sheetName val="단가조사"/>
      <sheetName val="I一般比"/>
      <sheetName val="N賃率-職"/>
      <sheetName val="차량구입"/>
      <sheetName val="기초일위"/>
      <sheetName val="시설일위"/>
      <sheetName val="조명일위"/>
      <sheetName val="내역1"/>
      <sheetName val="설변물량"/>
      <sheetName val="단면가정"/>
      <sheetName val="Languages"/>
      <sheetName val="전선 및 전선관"/>
      <sheetName val="가공비"/>
      <sheetName val="표지판현황"/>
      <sheetName val="6월실적"/>
      <sheetName val="손익분석"/>
      <sheetName val="1-1"/>
      <sheetName val="조도계산서 (도서)"/>
      <sheetName val=" 해군동해관사 미장공사A그룹 공내역서.xlsx"/>
      <sheetName val="총괄표"/>
      <sheetName val="지주목시비량산출서"/>
      <sheetName val="danga"/>
      <sheetName val="직공비"/>
      <sheetName val="식재총괄"/>
      <sheetName val="횡배수관토공수량"/>
      <sheetName val="내역표지"/>
      <sheetName val="Total"/>
      <sheetName val="내역단가"/>
      <sheetName val="일위단가"/>
      <sheetName val="단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횡배위치"/>
      <sheetName val="7단가"/>
      <sheetName val="적격점수&lt;300억미만&gt;"/>
      <sheetName val="검사현황"/>
      <sheetName val="full (2)"/>
      <sheetName val="연습"/>
      <sheetName val="단면(RW1)"/>
      <sheetName val="단위별 일위대가표"/>
      <sheetName val="TYPE-A"/>
      <sheetName val="2000년1차"/>
      <sheetName val="도급양식"/>
      <sheetName val="골재집계"/>
      <sheetName val="설산1.나"/>
      <sheetName val="본사S"/>
      <sheetName val="Equipment"/>
      <sheetName val="Piping"/>
      <sheetName val="IMP(MAIN)"/>
      <sheetName val="IMP (REACTOR)"/>
      <sheetName val="봉양~조차장간고하개명(신설)"/>
      <sheetName val="소일위대가코드표"/>
      <sheetName val="산출내역서집계표"/>
      <sheetName val="정산노무"/>
      <sheetName val="정산재료"/>
      <sheetName val="전신환매도율"/>
      <sheetName val="#REF"/>
      <sheetName val="Baby일위대가"/>
      <sheetName val="부대대비"/>
      <sheetName val="냉연집계"/>
      <sheetName val="신우"/>
      <sheetName val="CODE"/>
      <sheetName val="시멘트"/>
      <sheetName val="별표 "/>
      <sheetName val="첨부파일"/>
      <sheetName val="EUPDAT2"/>
      <sheetName val="적용기준"/>
      <sheetName val="노원열병합  건축공사기성내역서"/>
      <sheetName val="CCC"/>
      <sheetName val="단가디비"/>
      <sheetName val="월선수금"/>
      <sheetName val="Hargamat"/>
      <sheetName val="검색"/>
      <sheetName val="개요"/>
      <sheetName val="Wind Load(3.1) (2)"/>
      <sheetName val="Wind Load(3.2)"/>
      <sheetName val="Wind Load(3.4)"/>
      <sheetName val="가동비율"/>
      <sheetName val="금액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SCH"/>
      <sheetName val="CTEMCOST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Front"/>
      <sheetName val="design data"/>
      <sheetName val="member design"/>
      <sheetName val="공종별 집계"/>
      <sheetName val="인제내역"/>
      <sheetName val="대비"/>
      <sheetName val="CP-E2 (품셈표)"/>
      <sheetName val="음료실행"/>
      <sheetName val="실행(표지,갑,을)"/>
      <sheetName val="네고율"/>
      <sheetName val="인건비 "/>
      <sheetName val="RAHMEN"/>
      <sheetName val="기계"/>
      <sheetName val="공사비예산서(토목분)"/>
      <sheetName val="비교표"/>
      <sheetName val="내역5"/>
      <sheetName val="RING WALL"/>
      <sheetName val="Y_WORK"/>
      <sheetName val="Sheet1 (2)"/>
      <sheetName val="K1자재(3차등)"/>
      <sheetName val="H-PILE수량집계"/>
      <sheetName val="변화치수"/>
      <sheetName val="sum1 (2)"/>
      <sheetName val="A"/>
      <sheetName val="설계조건"/>
      <sheetName val="자재단가"/>
      <sheetName val="요율"/>
      <sheetName val="노임"/>
      <sheetName val="자재대"/>
      <sheetName val="골조시행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식재"/>
      <sheetName val="시설물"/>
      <sheetName val="식재출력용"/>
      <sheetName val="유지관리"/>
      <sheetName val="BSD _2_"/>
      <sheetName val="예가표"/>
      <sheetName val="토공산출(주차장)"/>
      <sheetName val="간접비(1)"/>
      <sheetName val="경비"/>
      <sheetName val="New Valuation"/>
      <sheetName val="단가산출서"/>
      <sheetName val="단가산출서 (2)"/>
      <sheetName val="Data Vol"/>
      <sheetName val="DOGI"/>
      <sheetName val="기성집계"/>
      <sheetName val="안정계산"/>
      <sheetName val="단면검토"/>
      <sheetName val="1.취수장"/>
      <sheetName val="조명율표"/>
      <sheetName val="T1"/>
      <sheetName val="TC IN"/>
      <sheetName val="남대문빌딩"/>
      <sheetName val="SUMMARY(S)"/>
      <sheetName val="확산동"/>
      <sheetName val=""/>
      <sheetName val="C"/>
      <sheetName val="건축공사"/>
      <sheetName val="LABTOTAL"/>
      <sheetName val="매원개착터널총괄"/>
      <sheetName val="제원.설계조건"/>
      <sheetName val="일위목록"/>
      <sheetName val="전체실적"/>
      <sheetName val="검수고1-1층"/>
      <sheetName val="예산명세서"/>
      <sheetName val="설계명세서"/>
      <sheetName val="자료입력"/>
      <sheetName val="업무"/>
      <sheetName val="토&amp;흙"/>
      <sheetName val="배수통관(좌)"/>
      <sheetName val="일위대가목록(1)"/>
      <sheetName val="단가대비표(1)"/>
      <sheetName val="C &amp; G RHS"/>
      <sheetName val="I-O(번호별)"/>
      <sheetName val="NSMA-status"/>
      <sheetName val="화성태안9공구내역(실행)"/>
      <sheetName val="일위집계표"/>
      <sheetName val="현황"/>
      <sheetName val="뚝토공"/>
      <sheetName val="현장관리비내역서"/>
      <sheetName val="Schedule E - P磇⊅밀⊅︀ꃕԯ_x0000_缀_x0000__x0000_"/>
      <sheetName val="Sheet13"/>
      <sheetName val="Sheet14"/>
      <sheetName val="맨홀조서"/>
      <sheetName val="노무비"/>
      <sheetName val="11.자재단가"/>
      <sheetName val="HORI. VESSEL"/>
      <sheetName val="BQ-Offsite"/>
      <sheetName val="대창(함평)"/>
      <sheetName val="대창(장성)"/>
      <sheetName val="대창(함평)-창열"/>
      <sheetName val="단가표 "/>
      <sheetName val="plan&amp;section of foundation"/>
      <sheetName val="working load at the btm ft."/>
      <sheetName val="stability check"/>
      <sheetName val="design load"/>
      <sheetName val="일반공사"/>
      <sheetName val="공통가설공사"/>
      <sheetName val="도급내역서"/>
      <sheetName val="자료(통합)"/>
      <sheetName val="대상공사(조달청)"/>
      <sheetName val="기초공"/>
      <sheetName val="기둥(원형)"/>
      <sheetName val="목록"/>
      <sheetName val="Lookup tables"/>
      <sheetName val="차수"/>
      <sheetName val="산출금액내역"/>
      <sheetName val="견적"/>
      <sheetName val="토공계산서(부체도로)"/>
      <sheetName val="실행견적"/>
      <sheetName val="물량"/>
      <sheetName val="AS포장복구 "/>
      <sheetName val="조명투자및환수계획"/>
      <sheetName val="제조중간결과"/>
      <sheetName val="1.우편집중내역서"/>
      <sheetName val="계화배수"/>
      <sheetName val="참조자료"/>
      <sheetName val="공주-교대(A1)"/>
      <sheetName val="경산"/>
      <sheetName val="협조전"/>
      <sheetName val="건축원가계산서"/>
      <sheetName val="Macro1"/>
      <sheetName val="EQUIP-H"/>
      <sheetName val="실행내역 "/>
      <sheetName val="이토변실(A3-LINE)"/>
      <sheetName val="6호기"/>
      <sheetName val="부하(성남)"/>
      <sheetName val="내역서_x0000__x0000__x0000__x0000__x0000__x0000__x0000__x0000__x0000__x0009__x0000_띤ͤ_x0000__x0004__x0000__x0000__x0000__x0000__x0000__x0000_눼ͤ_x0000__x0000__x0000__x0000__x0000_"/>
      <sheetName val="guard(mac)"/>
      <sheetName val="견적접수"/>
      <sheetName val="견적내역서"/>
      <sheetName val="DIAPHRAGM"/>
      <sheetName val="가시설단위수량"/>
      <sheetName val="내역서_x0000__x0000__x0000__x0000__x0000__x0000__x0000__x0000__x0000_ _x0000_띤ͤ_x0000__x0004__x0000__x0000__x0000__x0000__x0000__x0000_눼ͤ_x0000__x0000__x0000__x0000__x0000_"/>
      <sheetName val="공사수행방안"/>
      <sheetName val="Macro2"/>
      <sheetName val="덕전리"/>
      <sheetName val="as boq list up"/>
      <sheetName val="SOHAR(2nd)"/>
      <sheetName val="WORK-VOL"/>
      <sheetName val="system &amp; LOOK_UP_FUNC"/>
      <sheetName val="1.맹암거관련.xls"/>
      <sheetName val="1.%EB%A7%B9%EC%95%94%EA%B1%B0%E"/>
      <sheetName val="estimate"/>
      <sheetName val="1차 내역서"/>
      <sheetName val="H-01월"/>
      <sheetName val="일위대가(1)"/>
      <sheetName val="배수공"/>
      <sheetName val="암거"/>
      <sheetName val="포장공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간접"/>
      <sheetName val="웅진교-S2"/>
      <sheetName val="실행예산"/>
      <sheetName val="계수시트"/>
      <sheetName val="원가계산서"/>
      <sheetName val="4안전율"/>
      <sheetName val="type-F"/>
      <sheetName val="진천"/>
      <sheetName val="Galaxy 소비자가격표"/>
      <sheetName val="FRT_O"/>
      <sheetName val="FAB_I"/>
      <sheetName val="001"/>
      <sheetName val="sheets"/>
      <sheetName val="BM"/>
      <sheetName val="APT내역"/>
      <sheetName val="내역을"/>
      <sheetName val="공사비집계"/>
      <sheetName val="DB"/>
      <sheetName val="인건비"/>
      <sheetName val="단가비교"/>
      <sheetName val="타공종이기"/>
      <sheetName val="2.내역서"/>
      <sheetName val="특별교실"/>
      <sheetName val="FACTOR94"/>
      <sheetName val="세부내역"/>
      <sheetName val="바.한일양산"/>
      <sheetName val="Schedule E - Pageက_x0000_諱ԃ恭䀯E_x0000_"/>
      <sheetName val="Schedule E - Page〯â_x0000__x0000__x0000__x0000_였뒋㰜"/>
      <sheetName val="문학간접"/>
      <sheetName val="전기"/>
      <sheetName val="품의서"/>
      <sheetName val="화강석_보조기"/>
      <sheetName val="지표"/>
      <sheetName val="자재"/>
      <sheetName val="Util&amp; Real"/>
      <sheetName val="내역서1"/>
      <sheetName val="시추주상도"/>
      <sheetName val="미드수량"/>
      <sheetName val="일위_파일"/>
      <sheetName val="금융비용"/>
      <sheetName val="우각부보강"/>
      <sheetName val="Sheet3 (2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JUCK"/>
      <sheetName val="하도급대비"/>
      <sheetName val="IMP_MAIN_"/>
      <sheetName val="IMP _REACTOR_"/>
      <sheetName val="단위세대"/>
      <sheetName val="건축2"/>
      <sheetName val="2.ㄱ)교량"/>
      <sheetName val="토공 토적표"/>
      <sheetName val="설계명세서(선로)"/>
      <sheetName val="NOMUBI"/>
      <sheetName val="sw1"/>
      <sheetName val="실행내역"/>
      <sheetName val="99노임기준"/>
      <sheetName val="방송노임"/>
      <sheetName val="Schedule E - Pag_x0000__x0000_ﳨ_x0000__x0000__x0000_即酴諬4"/>
      <sheetName val="기초코드"/>
      <sheetName val="Schedule E - Page倯ñ_x0000__x0000__x0000__x0000_가뮙"/>
      <sheetName val="패널"/>
      <sheetName val="요약지"/>
      <sheetName val="2002상반기노임기준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archi(본사)"/>
      <sheetName val="BOX전기내역"/>
      <sheetName val="본지점중"/>
      <sheetName val="Base_Data"/>
      <sheetName val="PRICE-COMP"/>
      <sheetName val="pri-com"/>
      <sheetName val="Bdown_ISBL"/>
      <sheetName val="Graph (LGEN)"/>
      <sheetName val="out_prog"/>
      <sheetName val="선적schedule (2)"/>
      <sheetName val="Indices"/>
      <sheetName val="VL"/>
      <sheetName val="토공(우물통,기타) "/>
      <sheetName val="3희질산"/>
      <sheetName val="단중표"/>
      <sheetName val="일위대가(건축)"/>
      <sheetName val="CT "/>
      <sheetName val="골조단가"/>
      <sheetName val="Sheet3"/>
      <sheetName val="골조(가)"/>
      <sheetName val="6. FLOOR"/>
      <sheetName val="3련 BOX"/>
      <sheetName val="MFAB"/>
      <sheetName val="MFRT"/>
      <sheetName val="MPKG"/>
      <sheetName val="MPRD"/>
      <sheetName val="예산서"/>
      <sheetName val="0502-2087-Erection"/>
      <sheetName val="Form MF - 2"/>
      <sheetName val="방식총괄"/>
      <sheetName val="전력"/>
      <sheetName val="기계설비"/>
      <sheetName val="화강석_보조기_x0005__x0000_"/>
      <sheetName val="101동"/>
      <sheetName val="March"/>
      <sheetName val="cable"/>
      <sheetName val="2.설계제원"/>
      <sheetName val="중기조종사 단위단가"/>
      <sheetName val="UOP 508 PG 2-9"/>
      <sheetName val="물가자료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Schedule E - Page 10 of 1_x0000_"/>
      <sheetName val="IN"/>
      <sheetName val="제조원가계산서 (2)"/>
      <sheetName val="제품(수출)매출"/>
      <sheetName val="상품보조수불"/>
      <sheetName val="제품입고(생산)"/>
      <sheetName val="purpose&amp;input"/>
      <sheetName val="water prop."/>
      <sheetName val="6PILE  (돌출)"/>
      <sheetName val="표지"/>
      <sheetName val="LAB"/>
      <sheetName val="ROOF(ALKALI)"/>
      <sheetName val="추가예산"/>
      <sheetName val="돈암사업"/>
      <sheetName val="직접인건비"/>
      <sheetName val="경비_원본"/>
      <sheetName val="Schedule E - Page 11 of浐ௗ펈"/>
      <sheetName val="PTR台손익"/>
      <sheetName val="회사99"/>
      <sheetName val="J01"/>
      <sheetName val="Corrib Haz"/>
      <sheetName val="BOM-Form A.1.III"/>
      <sheetName val="재무가정"/>
      <sheetName val="PROJECT BRIEF(EX.NEW)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노임,재료비"/>
      <sheetName val="플랜트 설치"/>
      <sheetName val="약품공급2"/>
      <sheetName val="종합"/>
      <sheetName val="전체현황"/>
      <sheetName val="공종별_집계"/>
      <sheetName val="design_data"/>
      <sheetName val="member_design"/>
      <sheetName val="현황산출서"/>
      <sheetName val="조명시설"/>
      <sheetName val="Schedule E - P磇⊅밀⊅︀ꃕԯ"/>
      <sheetName val="Schedule E - Pageက"/>
      <sheetName val="Schedule E - Page〯â"/>
      <sheetName val="Schedule E - Pag"/>
      <sheetName val="Schedule E - Page倯ñ"/>
      <sheetName val="SG"/>
      <sheetName val="Schedule E - Page 3 of︀ԯ"/>
      <sheetName val="인건-측정"/>
      <sheetName val="토목집계표"/>
      <sheetName val="직접공사비"/>
      <sheetName val="Schedule E - Pa何Ⰰ佖✀訒ԯ_x0000_缀_x0000_"/>
      <sheetName val="지수"/>
      <sheetName val="01월TTL"/>
      <sheetName val="KMT물량"/>
      <sheetName val="부산4"/>
      <sheetName val="산출기준(파견전산실)"/>
      <sheetName val="15100"/>
      <sheetName val="개시대사 (2)"/>
      <sheetName val="VA_code"/>
      <sheetName val="품셈"/>
      <sheetName val="자재co"/>
      <sheetName val="특2호하천산근"/>
      <sheetName val="특2호부관하천산근"/>
      <sheetName val="S0"/>
      <sheetName val="옹벽기초자료"/>
      <sheetName val="기본DATA"/>
      <sheetName val="Schedule E - P滂"/>
      <sheetName val="형상"/>
      <sheetName val="Condition"/>
      <sheetName val="4_맹암거집계표ሧ"/>
      <sheetName val="Schedule A - Page 柖#_x0000__x0000_솈ᦑ"/>
      <sheetName val="Schedule A - Page 柖#_x0000__x0000_ℶ"/>
      <sheetName val="전체"/>
      <sheetName val="일위대가표"/>
      <sheetName val="공사비명세서"/>
      <sheetName val="시화점실행"/>
      <sheetName val="관람석제출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OCT_FDN1"/>
      <sheetName val="kimre_scrubber1"/>
      <sheetName val="Customer_Databas1"/>
      <sheetName val="노원열병합__건축공사기성내역서1"/>
      <sheetName val="4_LINE1"/>
      <sheetName val="7_th1"/>
      <sheetName val="CP-E2_(품셈표)1"/>
      <sheetName val="2F_회의실견적(5_14_일대)2"/>
      <sheetName val="I_설계조건1"/>
      <sheetName val="GTG_TR_PIT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수목데이타_1"/>
      <sheetName val="1_설계기준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TYPE-B_평균H1"/>
      <sheetName val="남양시작동자105노65기1_3화1_21"/>
      <sheetName val="SL_dau_tien1"/>
      <sheetName val="단위별_일위대가표1"/>
      <sheetName val="full_(2)1"/>
      <sheetName val="Data_Vol"/>
      <sheetName val="IMP_(REACTOR)1"/>
      <sheetName val="전선_및_전선관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별표_1"/>
      <sheetName val="설산1_나1"/>
      <sheetName val="Wind_Load(3_1)_(2)1"/>
      <sheetName val="Wind_Load(3_2)1"/>
      <sheetName val="Wind_Load(3_4)1"/>
      <sheetName val="1차_내역서"/>
      <sheetName val="RING_WALL"/>
      <sheetName val="TC_IN"/>
      <sheetName val="DESIGN_CRITERIA"/>
      <sheetName val="C_&amp;_G_RHS"/>
      <sheetName val="1_우편집중내역서"/>
      <sheetName val="1_취수장"/>
      <sheetName val="HORI__VESSEL"/>
      <sheetName val="Sheet1_(2)1"/>
      <sheetName val="제원_설계조건"/>
      <sheetName val="sum1_(2)"/>
      <sheetName val="BSD__2_"/>
      <sheetName val="New_Valuation"/>
      <sheetName val="단가산출서_(2)"/>
      <sheetName val="인건비_"/>
      <sheetName val="Schedule_E_-_P磇⊅밀⊅︀ꃕԯ缀"/>
      <sheetName val="내역서 띤ͤ눼ͤ"/>
      <sheetName val="AS포장복구_"/>
      <sheetName val="내역서_띤ͤ눼ͤ"/>
      <sheetName val="system_&amp;_LOOK_UP_FUNC"/>
      <sheetName val="Lookup_tables"/>
      <sheetName val="plan&amp;section_of_foundation"/>
      <sheetName val="working_load_at_the_btm_ft_"/>
      <sheetName val="stability_check"/>
      <sheetName val="design_load"/>
      <sheetName val="Util&amp;_Real"/>
      <sheetName val="바_한일양산"/>
      <sheetName val="Schedule_E_-_Pageက諱ԃ恭䀯E"/>
      <sheetName val="Sheet3_(2)"/>
      <sheetName val="실행내역_"/>
      <sheetName val="as_boq_list_up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깨기"/>
      <sheetName val="1F"/>
      <sheetName val="총괄내역서"/>
      <sheetName val="토사(PE)"/>
      <sheetName val="공작물조직표(용배수)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Schedule C - Page 1 of _x0000_"/>
      <sheetName val="직재"/>
      <sheetName val="도장비"/>
      <sheetName val="잡철물"/>
      <sheetName val="사용자정의"/>
      <sheetName val="제품표준규격"/>
      <sheetName val="Galaxy_소비자가격표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기존단가_(2)1"/>
      <sheetName val="★도급내역"/>
      <sheetName val="작업금지"/>
      <sheetName val="IMPEADENCE MAP 취수장"/>
      <sheetName val="용산1(해보)"/>
      <sheetName val="계산근거"/>
      <sheetName val="충주"/>
      <sheetName val="單價表단가표"/>
      <sheetName val="기초입력 DATA"/>
      <sheetName val="혼합기층_포설_및다짐__x0000__x0000_Ԁ_x0000_"/>
      <sheetName val="Schedule C - P塠ɪđ乔T⭸ᡨ⣸ᡨ"/>
      <sheetName val="공사현황"/>
      <sheetName val="기별명세"/>
      <sheetName val="TB-내역서"/>
      <sheetName val="9GNG운반"/>
      <sheetName val="전익자재"/>
      <sheetName val="Schedule E -谔È斨᫭䨐ᨧ_x0000__x0000_Ứ]_x0006__x0000_͸"/>
      <sheetName val="21"/>
      <sheetName val="22"/>
      <sheetName val="in_progress"/>
      <sheetName val="역T형교대(말뚝기초)"/>
      <sheetName val="Schedule E - Pa렀ꔇ砯_xdd02_✣⠁⠦"/>
      <sheetName val="실행예산-변경분"/>
      <sheetName val="견적기준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Schedule B - Pa⠉⼳瀀桬0_x0000_退"/>
      <sheetName val="Schedule B - Pa⠉⼳瀀桬0_x0000__xd800_"/>
      <sheetName val="기별"/>
      <sheetName val="재료-CODE"/>
      <sheetName val="9.2단가산출서"/>
      <sheetName val="손료"/>
      <sheetName val="내부부하"/>
      <sheetName val="Schedule E - Page 6 of 1_x0000_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 refreshError="1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5">
          <cell r="A5" t="str">
            <v>01 기계설비공사</v>
          </cell>
        </row>
      </sheetData>
      <sheetData sheetId="1079"/>
      <sheetData sheetId="1080"/>
      <sheetData sheetId="1081"/>
      <sheetData sheetId="1082"/>
      <sheetData sheetId="1083"/>
      <sheetData sheetId="1084">
        <row r="5">
          <cell r="A5" t="str">
            <v>01 기계설비공사</v>
          </cell>
        </row>
      </sheetData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부하계산서"/>
      <sheetName val="#REF"/>
      <sheetName val="인건비"/>
      <sheetName val="중기일위대가"/>
      <sheetName val="정부노임단가"/>
      <sheetName val="IMP(MAIN)"/>
      <sheetName val="IMP (REACTOR)"/>
      <sheetName val="MOTOR"/>
      <sheetName val="내역"/>
      <sheetName val="횡배위치"/>
      <sheetName val="견적시담(송포2공구)"/>
      <sheetName val="일위대가"/>
      <sheetName val="Y-WORK"/>
      <sheetName val="설계명세서"/>
      <sheetName val="건축내역"/>
      <sheetName val="일반공사"/>
      <sheetName val="산#3-1"/>
      <sheetName val="B"/>
      <sheetName val="차액보증"/>
      <sheetName val="현황산출서"/>
      <sheetName val="Sheet1"/>
      <sheetName val="부하(성남)"/>
      <sheetName val="실행예산"/>
      <sheetName val="출근부"/>
      <sheetName val="내역서"/>
      <sheetName val="WORK"/>
      <sheetName val="3BL공동구 수량"/>
      <sheetName val="원가"/>
      <sheetName val="내역서 "/>
      <sheetName val="재료집계"/>
      <sheetName val="TABLE"/>
      <sheetName val="현장지지물물량"/>
      <sheetName val="내역1"/>
      <sheetName val="여흥"/>
      <sheetName val="중기사용료"/>
      <sheetName val="ABUT수량-A1"/>
      <sheetName val="별표 "/>
      <sheetName val="DS-LOAD"/>
      <sheetName val="표지"/>
      <sheetName val="DATA(BAC)"/>
      <sheetName val="가시설(TYPE-A)"/>
      <sheetName val="1호맨홀가감수량"/>
      <sheetName val="1-1평균터파기고(1)"/>
      <sheetName val="1호맨홀수량산출"/>
      <sheetName val="을"/>
      <sheetName val="2F 회의실견적(5_14 일대)"/>
      <sheetName val="직노"/>
      <sheetName val="실행내역"/>
      <sheetName val="단가산출집계"/>
      <sheetName val="SE-611"/>
      <sheetName val="자재테이블"/>
      <sheetName val="Proposal"/>
      <sheetName val="BQ"/>
      <sheetName val="TYPE-B 평균H"/>
      <sheetName val="조인트"/>
      <sheetName val="금액내역서"/>
      <sheetName val="Sheet4"/>
      <sheetName val="ilch"/>
      <sheetName val="견적서"/>
      <sheetName val="도급및 실행내역"/>
      <sheetName val="단가"/>
      <sheetName val="시설물일위"/>
      <sheetName val="단위중량"/>
      <sheetName val="9GNG운반"/>
      <sheetName val="노임단가(0.3)"/>
      <sheetName val="노임단가"/>
      <sheetName val="조건표"/>
      <sheetName val="토공총괄집계"/>
      <sheetName val="외자배분"/>
      <sheetName val="부대내역"/>
      <sheetName val="명세서"/>
      <sheetName val="토사(PE)"/>
      <sheetName val="변화치수"/>
      <sheetName val="CALCULATION"/>
      <sheetName val="General Data"/>
      <sheetName val="I.설계조건"/>
      <sheetName val="수량산출서"/>
      <sheetName val="단가표 (2)"/>
      <sheetName val="지급자재"/>
      <sheetName val="K1자재(3차등)"/>
      <sheetName val="투자효율분석"/>
      <sheetName val="보집계표"/>
      <sheetName val="방송노임"/>
      <sheetName val="말뚝물량"/>
      <sheetName val="8.PILE  (돌출)"/>
      <sheetName val="교각계산"/>
      <sheetName val="토공"/>
      <sheetName val="집계표"/>
      <sheetName val="내력서"/>
      <sheetName val="Macro(전선)"/>
      <sheetName val="플랜트 설치"/>
      <sheetName val="타공종이기"/>
      <sheetName val="토목내역"/>
      <sheetName val="원형맨홀수량"/>
      <sheetName val="신공"/>
      <sheetName val="내역표지"/>
      <sheetName val="단가대비"/>
      <sheetName val="정렬"/>
      <sheetName val="자판실행"/>
      <sheetName val="spec1"/>
      <sheetName val="일위대가목차"/>
      <sheetName val="단가대비표"/>
      <sheetName val="DATA1"/>
      <sheetName val="금액"/>
      <sheetName val="CTEMCOST"/>
      <sheetName val="기계내역"/>
      <sheetName val="D25"/>
      <sheetName val="D16"/>
      <sheetName val="D22"/>
      <sheetName val="도"/>
      <sheetName val="대비"/>
      <sheetName val="깨기"/>
      <sheetName val="단가조서"/>
      <sheetName val="착공계"/>
      <sheetName val="근생APT-신마감"/>
      <sheetName val="복지관_FIART"/>
      <sheetName val="근생APT-FIART"/>
      <sheetName val="근생-FIART"/>
      <sheetName val="경비_원본"/>
      <sheetName val="壓降計算基本資料"/>
      <sheetName val="견적접수"/>
      <sheetName val="견적내역서"/>
      <sheetName val="JOINT1"/>
      <sheetName val="Sheet3 (2)"/>
      <sheetName val="123"/>
      <sheetName val="cable"/>
      <sheetName val="안정검토"/>
      <sheetName val="소비자가"/>
      <sheetName val="콘크리트 블록 유형별 수량"/>
      <sheetName val="6PILE  (돌출)"/>
      <sheetName val="2002계약현황"/>
      <sheetName val="공사원가계산서"/>
      <sheetName val="U-TYPE(1)"/>
      <sheetName val="FOOTING단면력"/>
      <sheetName val="Sheet1 (2)"/>
      <sheetName val="사각맨홀"/>
      <sheetName val="1단계"/>
      <sheetName val="계약내력"/>
      <sheetName val="조도계산서_(도서)"/>
      <sheetName val="경산"/>
      <sheetName val="년도별시공"/>
      <sheetName val="단가표 "/>
      <sheetName val="위치조서"/>
      <sheetName val="자재단가 산출근거"/>
      <sheetName val="노임"/>
      <sheetName val="Total"/>
      <sheetName val="N賃率-職"/>
      <sheetName val="계산중"/>
      <sheetName val=" 견적서"/>
      <sheetName val="가시설단위수량"/>
      <sheetName val="J형측구단위수량"/>
      <sheetName val="전기일위대가"/>
      <sheetName val="터파기및재료"/>
      <sheetName val="관급단가"/>
      <sheetName val="목차"/>
      <sheetName val="2.내역서"/>
      <sheetName val="c_balju"/>
      <sheetName val="하수실행"/>
      <sheetName val="추가및 공제(방파제)"/>
      <sheetName val="수문보고"/>
      <sheetName val="2002상반기노임기준"/>
      <sheetName val="INPUT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erl-b"/>
      <sheetName val="입력DATA"/>
      <sheetName val="바닥판"/>
      <sheetName val="일위대가(계측기설치)"/>
      <sheetName val="수량산출"/>
      <sheetName val="부대tu"/>
      <sheetName val="횡배수관"/>
      <sheetName val="D-3503"/>
      <sheetName val="공종별 집계"/>
      <sheetName val="단면가정"/>
      <sheetName val="환률"/>
      <sheetName val="일위대가목록"/>
      <sheetName val="가공비"/>
      <sheetName val="밸브설치"/>
      <sheetName val="원가계산서"/>
      <sheetName val="데이타"/>
      <sheetName val="DATA"/>
      <sheetName val="반중력식옹벽3.5"/>
      <sheetName val="설계조건"/>
      <sheetName val="안정계산"/>
      <sheetName val="단면검토"/>
      <sheetName val="BJJIN"/>
      <sheetName val="CODE"/>
      <sheetName val="문산방향-교대(A2)"/>
      <sheetName val="오산갈곳"/>
      <sheetName val="수로단위수량"/>
      <sheetName val="수질정화시설"/>
      <sheetName val="내역서(총)"/>
      <sheetName val="교각1"/>
      <sheetName val="토공,기초"/>
      <sheetName val="dike도수로"/>
      <sheetName val="재집"/>
      <sheetName val="직재"/>
      <sheetName val="배수공"/>
      <sheetName val="암거"/>
      <sheetName val="포장공"/>
      <sheetName val="장비집계"/>
      <sheetName val="자재집계표"/>
      <sheetName val="DESIGN_CRETERIA"/>
      <sheetName val="danga"/>
      <sheetName val="단가 (2)"/>
      <sheetName val="화산경계"/>
      <sheetName val="공사개요"/>
      <sheetName val="터널조도"/>
      <sheetName val="POL6차-PIPING"/>
      <sheetName val="뚝토공"/>
      <sheetName val="관집계"/>
      <sheetName val="토공계산서(부체도로)"/>
      <sheetName val="5지구단위"/>
      <sheetName val="ATS단가"/>
      <sheetName val="우수관로집계"/>
      <sheetName val="평균높이산출근거"/>
      <sheetName val="횡배수관위치조서"/>
      <sheetName val="????? (??)"/>
      <sheetName val="작성방법"/>
      <sheetName val="2선재"/>
      <sheetName val="단중표"/>
      <sheetName val="Material"/>
      <sheetName val="연돌일위집계"/>
      <sheetName val="LOPCALC"/>
      <sheetName val="A-4"/>
      <sheetName val="001"/>
      <sheetName val="바.한일양산"/>
      <sheetName val="가시설수량"/>
      <sheetName val="단위수량"/>
      <sheetName val="---FAB#1업무일지---"/>
      <sheetName val="FACTOR"/>
      <sheetName val="여과지동"/>
      <sheetName val="기초자료"/>
      <sheetName val="인건-측정"/>
      <sheetName val="장비"/>
      <sheetName val="노무"/>
      <sheetName val="설계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일위대가표"/>
      <sheetName val="XL4Poppy"/>
      <sheetName val="원가계산"/>
      <sheetName val="98수문일위"/>
      <sheetName val="기성금내역서"/>
      <sheetName val="가설공사"/>
      <sheetName val="Contents"/>
      <sheetName val="BM"/>
      <sheetName val="자재단가"/>
      <sheetName val="6.INTER CONNECTING"/>
      <sheetName val="i zone"/>
      <sheetName val="공정양식"/>
      <sheetName val="Base_Data"/>
      <sheetName val="POL설치공정"/>
      <sheetName val="기본"/>
      <sheetName val="hvac(제어동)"/>
      <sheetName val="단중"/>
      <sheetName val="CABLE DATA"/>
      <sheetName val="적용기준"/>
      <sheetName val="MEXICO-C"/>
      <sheetName val="TIE-IN"/>
      <sheetName val="eq_data"/>
      <sheetName val="입찰안"/>
      <sheetName val="총(철거)"/>
      <sheetName val="변경품셈총괄"/>
      <sheetName val="Dae_Jiju"/>
      <sheetName val="Sikje_ingun"/>
      <sheetName val="TREE_D"/>
      <sheetName val="동원인원산출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노무단가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  <sheetName val="원가계산서-계약"/>
      <sheetName val="계약내역서"/>
      <sheetName val="견적단가(조명제어)"/>
      <sheetName val="견적단가(등기구)"/>
      <sheetName val="견적단가(수배전반)"/>
      <sheetName val="CONCRETE"/>
      <sheetName val="단가표"/>
      <sheetName val="남양시작동자105노65기1.3화1.2"/>
      <sheetName val="공사비집계"/>
      <sheetName val="공통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날개벽"/>
      <sheetName val="코드"/>
      <sheetName val="BLOCK(1)"/>
      <sheetName val="투찰"/>
      <sheetName val="결과조달"/>
      <sheetName val="SG"/>
      <sheetName val="내역분기"/>
      <sheetName val="노원열병합  건축공사기성내역서"/>
      <sheetName val="공통가설"/>
      <sheetName val="전차선로 물량표"/>
      <sheetName val="TEL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98지급계획"/>
      <sheetName val="설계예산내역서"/>
      <sheetName val="DATE"/>
      <sheetName val="구조물철거타공정이월"/>
      <sheetName val="집1"/>
      <sheetName val="토공(완충)"/>
      <sheetName val="L형옹벽(key)"/>
      <sheetName val="백호우계수"/>
      <sheetName val="11.자재단가"/>
      <sheetName val="관람석제출"/>
      <sheetName val="한강운반비"/>
      <sheetName val="기초공"/>
      <sheetName val="기둥(원형)"/>
      <sheetName val="단가조사서"/>
      <sheetName val="6호기"/>
      <sheetName val="판"/>
      <sheetName val="화재 탐지 설비"/>
      <sheetName val="토목주소"/>
      <sheetName val="프랜트면허"/>
      <sheetName val="BID"/>
      <sheetName val="NEWDRAW"/>
      <sheetName val="조경"/>
      <sheetName val="공통부대비"/>
      <sheetName val="보합"/>
      <sheetName val="손익분석"/>
      <sheetName val="총집계표"/>
      <sheetName val="총계"/>
      <sheetName val="준검 내역서"/>
      <sheetName val="노무비"/>
      <sheetName val="산거각호표"/>
      <sheetName val="7.1유효폭"/>
      <sheetName val="간선계산"/>
      <sheetName val="맨홀수량집계"/>
      <sheetName val="수목단가"/>
      <sheetName val="시설수량표"/>
      <sheetName val="식재수량표"/>
      <sheetName val="일위목록"/>
      <sheetName val="수량집계"/>
      <sheetName val="총괄집계표"/>
      <sheetName val="최초침전지집계표"/>
      <sheetName val="Sheet2"/>
      <sheetName val="일위대가-1"/>
      <sheetName val="진주방향"/>
      <sheetName val="직공비"/>
      <sheetName val="표지 (2)"/>
      <sheetName val="식재인부"/>
      <sheetName val="BEND LOSS"/>
      <sheetName val="Legend"/>
      <sheetName val="조건표 (2)"/>
      <sheetName val="공내역"/>
      <sheetName val="FORM-0"/>
      <sheetName val="토공사"/>
      <sheetName val="건축(충일분)"/>
      <sheetName val="SORCE1"/>
      <sheetName val="날개수량1.5"/>
      <sheetName val="공사비명세서"/>
      <sheetName val="산근"/>
      <sheetName val="단면 (2)"/>
      <sheetName val="상수도토공집계표"/>
      <sheetName val="통합"/>
      <sheetName val="플랫폼"/>
      <sheetName val="IMPEADENCE MAP 취수장"/>
      <sheetName val="사용자정의"/>
      <sheetName val="제품표준규격"/>
      <sheetName val="관급자재"/>
      <sheetName val="산출"/>
      <sheetName val="음성cable"/>
      <sheetName val="총중목"/>
      <sheetName val="1.설계조건"/>
      <sheetName val="3련 BOX"/>
      <sheetName val="pipe-table"/>
      <sheetName val="DATA for Bill"/>
      <sheetName val="예산서"/>
      <sheetName val="설계외주"/>
      <sheetName val="조도계산서_(도서)3"/>
      <sheetName val="조도계산서__도서_3"/>
      <sheetName val="IMP_(REACTOR)3"/>
      <sheetName val="3BL공동구_수량3"/>
      <sheetName val="2F_회의실견적(5_14_일대)3"/>
      <sheetName val="별표_3"/>
      <sheetName val="내역서_2"/>
      <sheetName val="도급및_실행내역2"/>
      <sheetName val="TYPE-B_평균H3"/>
      <sheetName val="General_Data3"/>
      <sheetName val="I_설계조건2"/>
      <sheetName val="플랜트_설치2"/>
      <sheetName val="Sheet1_(2)2"/>
      <sheetName val="노임단가(0_3)2"/>
      <sheetName val="단가표_(2)2"/>
      <sheetName val="단가표_2"/>
      <sheetName val="8_PILE__(돌출)2"/>
      <sheetName val="콘크리트_블록_유형별_수량2"/>
      <sheetName val="6PILE__(돌출)2"/>
      <sheetName val="_견적서2"/>
      <sheetName val="자재단가_산출근거2"/>
      <sheetName val="Sheet3_(2)2"/>
      <sheetName val="2_내역서2"/>
      <sheetName val="추가및_공제(방파제)2"/>
      <sheetName val="공종별_집계2"/>
      <sheetName val="반중력식옹벽3_5"/>
      <sheetName val="바_한일양산"/>
      <sheetName val="plan&amp;section_of_foundation"/>
      <sheetName val="design_load"/>
      <sheetName val="working_load_at_the_btm_ft_"/>
      <sheetName val="stability_check"/>
      <sheetName val="design_criteria"/>
      <sheetName val="법면"/>
      <sheetName val="부대공"/>
      <sheetName val="구조물공"/>
      <sheetName val="배수공1"/>
      <sheetName val="S0"/>
      <sheetName val="본공사"/>
      <sheetName val="EQUIPMENT"/>
      <sheetName val="일위대가표(DEEP)"/>
      <sheetName val="자료(통합)"/>
      <sheetName val="대상공사(조달청)"/>
      <sheetName val="공사비 내역 (가)"/>
      <sheetName val="PRC_BDWN-99"/>
      <sheetName val="Testing"/>
      <sheetName val="pipe"/>
      <sheetName val="작성기준"/>
      <sheetName val="계산근거"/>
      <sheetName val="PI"/>
      <sheetName val="8.INTER CONNECTING"/>
      <sheetName val="4-3 보온 기본물량집계"/>
      <sheetName val="COVER"/>
      <sheetName val="Sheet5"/>
      <sheetName val="CB"/>
      <sheetName val="물량"/>
      <sheetName val="산#2-1 (2)"/>
      <sheetName val="WEIGHT LIST"/>
      <sheetName val="계약ITEM"/>
      <sheetName val="도면자료제출일정"/>
      <sheetName val="옥외"/>
      <sheetName val="HPP"/>
      <sheetName val="H.Satuan"/>
      <sheetName val="Analisa Upah &amp; Bahan Plum"/>
      <sheetName val="NAME"/>
      <sheetName val="예산M12A"/>
      <sheetName val="EHT CABLE LENGTH"/>
      <sheetName val="2.예산냴역검토서"/>
      <sheetName val="겉장"/>
      <sheetName val="기성검사원"/>
      <sheetName val="토목"/>
      <sheetName val="몰탈재료산출"/>
      <sheetName val="회사99"/>
      <sheetName val="난방열교"/>
      <sheetName val="급탕열교"/>
      <sheetName val="fitting"/>
      <sheetName val="JUCK"/>
      <sheetName val="Site Expenses"/>
      <sheetName val="March"/>
      <sheetName val="설변물량"/>
      <sheetName val="소업1교"/>
      <sheetName val="점수계산1-2"/>
      <sheetName val="STORAGE"/>
      <sheetName val="32.銅기기초"/>
      <sheetName val="자재집계"/>
      <sheetName val="골조시행"/>
      <sheetName val="dtxl"/>
      <sheetName val="금액집계"/>
      <sheetName val="2000년1차"/>
      <sheetName val="2000전체분"/>
      <sheetName val="Customer Databas"/>
      <sheetName val="경비2내역"/>
      <sheetName val="(2)"/>
      <sheetName val="기계실"/>
      <sheetName val="Explanation for Page 17"/>
      <sheetName val="UNIT"/>
      <sheetName val="현장"/>
      <sheetName val="총투자비산정"/>
      <sheetName val="ROE(FI)"/>
      <sheetName val="Sens&amp;Anal"/>
      <sheetName val="설계예산서"/>
      <sheetName val="입찰"/>
      <sheetName val="현경"/>
      <sheetName val="unit 4"/>
      <sheetName val="woo(mac)"/>
      <sheetName val="전신환매도율"/>
      <sheetName val="품목"/>
      <sheetName val="1.수인터널"/>
      <sheetName val="공틀공사"/>
      <sheetName val="초"/>
      <sheetName val="한전고리-을"/>
      <sheetName val="FRP배관단가(만수)"/>
      <sheetName val="만수배관단가"/>
      <sheetName val="년"/>
      <sheetName val="35_x000e_장주신설"/>
      <sheetName val="EUPDAT2"/>
      <sheetName val="산업개발안내서"/>
      <sheetName val="귀래 설계 공내역서"/>
      <sheetName val="대비표"/>
      <sheetName val="철거수량"/>
      <sheetName val="실행철강하도"/>
      <sheetName val="단면(RW1)"/>
      <sheetName val="사용성검토"/>
      <sheetName val="기계경비"/>
      <sheetName val="견적조건"/>
      <sheetName val="전체총괄표"/>
      <sheetName val="요소별"/>
      <sheetName val="전기요금"/>
      <sheetName val="도급대비"/>
      <sheetName val="조건"/>
      <sheetName val="한전위탁공사비2"/>
      <sheetName val="Macro1"/>
      <sheetName val="TYPE1"/>
      <sheetName val="제경비"/>
      <sheetName val="장문교(대전)"/>
      <sheetName val="자료"/>
      <sheetName val="연수동"/>
      <sheetName val="2.대외공문"/>
      <sheetName val="#230,#235"/>
      <sheetName val="일위대가 (목록)"/>
      <sheetName val="Indirect Cost"/>
      <sheetName val="관리비"/>
      <sheetName val="아파트건축"/>
      <sheetName val="현장관리비집계표"/>
      <sheetName val="Qheet3"/>
      <sheetName val="Ⅴ-2.공종별내역"/>
      <sheetName val="실시설계"/>
      <sheetName val="구왤집계표"/>
      <sheetName val="예산변경사항"/>
      <sheetName val="C &amp; G RHS"/>
      <sheetName val="총괄내역서"/>
      <sheetName val="45,46"/>
      <sheetName val="을지"/>
      <sheetName val="비대칭계수"/>
      <sheetName val="공종분류"/>
      <sheetName val="별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장비당단가 (1)"/>
      <sheetName val="8.자재단가"/>
      <sheetName val="봉방동근생"/>
      <sheetName val="개요"/>
      <sheetName val="검색"/>
      <sheetName val="가설건물"/>
      <sheetName val="IP좌표"/>
      <sheetName val="하수급견적대비"/>
      <sheetName val="1을"/>
      <sheetName val="P.M 별"/>
      <sheetName val="실행내역서"/>
      <sheetName val="major"/>
      <sheetName val="토 적 표"/>
      <sheetName val="품질 및 특성 보정계수"/>
      <sheetName val="관거공사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말뚝지지력산정"/>
      <sheetName val="입적표"/>
      <sheetName val="건축원가계산서"/>
      <sheetName val="코드표"/>
      <sheetName val="설산1.나"/>
      <sheetName val="본사S"/>
      <sheetName val="dg"/>
      <sheetName val="전기일위목록"/>
      <sheetName val="설계산출표지"/>
      <sheetName val="단위세대"/>
      <sheetName val="31.고_x0000_RTU"/>
      <sheetName val="내역총괄표"/>
      <sheetName val="물량산출근거"/>
      <sheetName val="구리토평1전기"/>
      <sheetName val="연습"/>
      <sheetName val="산출내역서집계표"/>
      <sheetName val="바닥판(1)"/>
      <sheetName val="1.우편집중내역서"/>
      <sheetName val="안영복개터널소화기±_x0000_Ԁ_x0000_က럀"/>
      <sheetName val="PRC-SUM"/>
      <sheetName val="1.설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 refreshError="1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부하(성남)"/>
      <sheetName val="인건비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  <sheetName val="조도계산서 (도서)"/>
      <sheetName val="MOTOR"/>
    </sheetNames>
    <sheetDataSet>
      <sheetData sheetId="0" refreshError="1"/>
      <sheetData sheetId="1" refreshError="1"/>
      <sheetData sheetId="2" refreshError="1">
        <row r="4">
          <cell r="C4" t="str">
            <v>1. 분말활성탄접촉조, 약품주입, 혼화지, 응집 및 약품침전지 설비(MCC-100)</v>
          </cell>
        </row>
        <row r="5">
          <cell r="C5" t="str">
            <v xml:space="preserve"> 1) 분말활성탄접촉조 설비</v>
          </cell>
        </row>
        <row r="6">
          <cell r="B6" t="str">
            <v>M-101</v>
          </cell>
          <cell r="C6" t="str">
            <v>분말활성탄 접촉조 원수유입 조절밸브</v>
          </cell>
          <cell r="E6">
            <v>2.2000000000000002</v>
          </cell>
          <cell r="F6">
            <v>5.84</v>
          </cell>
          <cell r="G6">
            <v>3.84</v>
          </cell>
          <cell r="H6">
            <v>2</v>
          </cell>
          <cell r="J6">
            <v>4.4000000000000004</v>
          </cell>
          <cell r="K6">
            <v>7.68</v>
          </cell>
          <cell r="L6">
            <v>0.1</v>
          </cell>
          <cell r="M6">
            <v>0.44000000000000006</v>
          </cell>
          <cell r="P6" t="str">
            <v>F</v>
          </cell>
        </row>
        <row r="7">
          <cell r="B7" t="str">
            <v>M-103</v>
          </cell>
          <cell r="C7" t="str">
            <v>분말활성탄 접촉조 유입밸브실 배수펌프</v>
          </cell>
          <cell r="E7">
            <v>0.75</v>
          </cell>
          <cell r="F7">
            <v>2.5299999999999998</v>
          </cell>
          <cell r="G7">
            <v>1.67</v>
          </cell>
          <cell r="H7">
            <v>1</v>
          </cell>
          <cell r="J7">
            <v>0.75</v>
          </cell>
          <cell r="K7">
            <v>1.67</v>
          </cell>
          <cell r="L7">
            <v>0.1</v>
          </cell>
          <cell r="M7">
            <v>7.5000000000000011E-2</v>
          </cell>
          <cell r="P7" t="str">
            <v>N</v>
          </cell>
        </row>
        <row r="8">
          <cell r="B8" t="str">
            <v>M-104</v>
          </cell>
          <cell r="C8" t="str">
            <v>분말활성탄 접촉조 유출게이트</v>
          </cell>
          <cell r="E8">
            <v>2.2000000000000002</v>
          </cell>
          <cell r="F8">
            <v>5.84</v>
          </cell>
          <cell r="G8">
            <v>3.84</v>
          </cell>
          <cell r="H8">
            <v>2</v>
          </cell>
          <cell r="J8">
            <v>4.4000000000000004</v>
          </cell>
          <cell r="K8">
            <v>7.68</v>
          </cell>
          <cell r="L8">
            <v>0.1</v>
          </cell>
          <cell r="M8">
            <v>0.44000000000000006</v>
          </cell>
          <cell r="P8" t="str">
            <v>F</v>
          </cell>
        </row>
        <row r="9">
          <cell r="C9" t="str">
            <v xml:space="preserve"> 2) 약품 주입 설비</v>
          </cell>
        </row>
        <row r="10">
          <cell r="B10" t="str">
            <v>M-201</v>
          </cell>
          <cell r="C10" t="str">
            <v>ALUM 자동주입장치</v>
          </cell>
          <cell r="E10">
            <v>2</v>
          </cell>
          <cell r="F10">
            <v>5.14</v>
          </cell>
          <cell r="G10">
            <v>3.38</v>
          </cell>
          <cell r="H10">
            <v>1</v>
          </cell>
          <cell r="J10">
            <v>2</v>
          </cell>
          <cell r="K10">
            <v>3.38</v>
          </cell>
          <cell r="L10">
            <v>0.9</v>
          </cell>
          <cell r="M10">
            <v>1.8</v>
          </cell>
          <cell r="P10" t="str">
            <v>F</v>
          </cell>
        </row>
        <row r="11">
          <cell r="B11" t="str">
            <v>M-202</v>
          </cell>
          <cell r="C11" t="str">
            <v>PAC 자동주입장치</v>
          </cell>
          <cell r="E11">
            <v>2</v>
          </cell>
          <cell r="F11">
            <v>5.14</v>
          </cell>
          <cell r="G11">
            <v>3.38</v>
          </cell>
          <cell r="H11">
            <v>1</v>
          </cell>
          <cell r="J11">
            <v>2</v>
          </cell>
          <cell r="K11">
            <v>3.38</v>
          </cell>
          <cell r="L11">
            <v>0.9</v>
          </cell>
          <cell r="M11">
            <v>1.8</v>
          </cell>
          <cell r="P11" t="str">
            <v>F</v>
          </cell>
        </row>
        <row r="12">
          <cell r="B12" t="str">
            <v>M-203</v>
          </cell>
          <cell r="C12" t="str">
            <v>포리머 공급장치</v>
          </cell>
          <cell r="E12">
            <v>4.4000000000000004</v>
          </cell>
          <cell r="F12">
            <v>28.819999999999997</v>
          </cell>
          <cell r="G12">
            <v>18.97</v>
          </cell>
          <cell r="H12">
            <v>1</v>
          </cell>
          <cell r="J12">
            <v>4.4000000000000004</v>
          </cell>
          <cell r="K12">
            <v>18.97</v>
          </cell>
          <cell r="L12">
            <v>0.9</v>
          </cell>
          <cell r="M12">
            <v>3.9600000000000004</v>
          </cell>
          <cell r="P12" t="str">
            <v>F</v>
          </cell>
        </row>
        <row r="13">
          <cell r="B13" t="str">
            <v>M-204</v>
          </cell>
          <cell r="C13" t="str">
            <v>분말활성탄 제어반</v>
          </cell>
          <cell r="E13">
            <v>22.900000000000002</v>
          </cell>
          <cell r="F13">
            <v>61.2</v>
          </cell>
          <cell r="G13">
            <v>40.28</v>
          </cell>
          <cell r="H13">
            <v>1</v>
          </cell>
          <cell r="J13">
            <v>22.900000000000002</v>
          </cell>
          <cell r="K13">
            <v>40.28</v>
          </cell>
          <cell r="L13">
            <v>0.9</v>
          </cell>
          <cell r="M13">
            <v>20.610000000000003</v>
          </cell>
          <cell r="P13" t="str">
            <v>F</v>
          </cell>
        </row>
        <row r="14">
          <cell r="C14" t="str">
            <v>호파 교반기(2.2KWx2, 0.2KWx2)</v>
          </cell>
          <cell r="D14">
            <v>4.8000000000000007</v>
          </cell>
          <cell r="M14">
            <v>0</v>
          </cell>
        </row>
        <row r="15">
          <cell r="C15" t="str">
            <v>진동 장치</v>
          </cell>
          <cell r="D15">
            <v>0.2</v>
          </cell>
        </row>
        <row r="16">
          <cell r="C16" t="str">
            <v>분말활성탄 연속 계량투입기(0.4KWx2)</v>
          </cell>
          <cell r="D16">
            <v>0.8</v>
          </cell>
        </row>
        <row r="17">
          <cell r="C17" t="str">
            <v>흡입 용해기(5.5KWx2)</v>
          </cell>
          <cell r="D17">
            <v>11</v>
          </cell>
        </row>
        <row r="18">
          <cell r="C18" t="str">
            <v>활성탄 집진설비(3.7KW, 0.2KW)</v>
          </cell>
          <cell r="D18">
            <v>3.9000000000000004</v>
          </cell>
        </row>
        <row r="19">
          <cell r="C19" t="str">
            <v>피스톤형 공기압축기</v>
          </cell>
          <cell r="D19">
            <v>2.2000000000000002</v>
          </cell>
        </row>
        <row r="20">
          <cell r="B20" t="str">
            <v>M-205</v>
          </cell>
          <cell r="C20" t="str">
            <v>소석회 제어반</v>
          </cell>
          <cell r="E20">
            <v>8.8000000000000007</v>
          </cell>
          <cell r="F20">
            <v>24.529999999999998</v>
          </cell>
          <cell r="G20">
            <v>16.149999999999999</v>
          </cell>
          <cell r="H20">
            <v>1</v>
          </cell>
          <cell r="J20">
            <v>8.8000000000000007</v>
          </cell>
          <cell r="K20">
            <v>16.149999999999999</v>
          </cell>
          <cell r="L20">
            <v>0.9</v>
          </cell>
          <cell r="M20">
            <v>7.9200000000000008</v>
          </cell>
          <cell r="P20" t="str">
            <v>F</v>
          </cell>
        </row>
        <row r="21">
          <cell r="C21" t="str">
            <v>소석회 용해조</v>
          </cell>
          <cell r="D21">
            <v>3.7</v>
          </cell>
        </row>
        <row r="22">
          <cell r="C22" t="str">
            <v>전동 다이아후렘밸브(0.2KWx2)</v>
          </cell>
          <cell r="D22">
            <v>0.4</v>
          </cell>
        </row>
        <row r="23">
          <cell r="C23" t="str">
            <v>소석회 콘트롤 밸브(0.4KWx2)</v>
          </cell>
          <cell r="D23">
            <v>0.8</v>
          </cell>
        </row>
        <row r="24">
          <cell r="C24" t="str">
            <v>소석회 집진설비(3.7KW+0.2KW)</v>
          </cell>
          <cell r="D24">
            <v>3.9000000000000004</v>
          </cell>
        </row>
        <row r="25">
          <cell r="B25" t="str">
            <v>M-206</v>
          </cell>
          <cell r="C25" t="str">
            <v>약품 용해수 펌프</v>
          </cell>
          <cell r="E25">
            <v>1.5</v>
          </cell>
          <cell r="F25">
            <v>4.21</v>
          </cell>
          <cell r="G25">
            <v>2.77</v>
          </cell>
          <cell r="H25">
            <v>1</v>
          </cell>
          <cell r="I25">
            <v>1</v>
          </cell>
          <cell r="J25">
            <v>1.5</v>
          </cell>
          <cell r="K25">
            <v>2.77</v>
          </cell>
          <cell r="L25">
            <v>0.9</v>
          </cell>
          <cell r="M25">
            <v>1.35</v>
          </cell>
          <cell r="P25" t="str">
            <v>N</v>
          </cell>
        </row>
        <row r="26">
          <cell r="B26" t="str">
            <v>M-207</v>
          </cell>
          <cell r="C26" t="str">
            <v>POLY-BAG 이송용 호이스트</v>
          </cell>
          <cell r="E26">
            <v>2.2999999999999998</v>
          </cell>
          <cell r="F26">
            <v>7.1800000000000006</v>
          </cell>
          <cell r="G26">
            <v>4.7300000000000004</v>
          </cell>
          <cell r="H26">
            <v>1</v>
          </cell>
          <cell r="J26">
            <v>2.2999999999999998</v>
          </cell>
          <cell r="K26">
            <v>4.7300000000000004</v>
          </cell>
          <cell r="L26">
            <v>0.1</v>
          </cell>
          <cell r="M26">
            <v>0.22999999999999998</v>
          </cell>
          <cell r="P26" t="str">
            <v>F</v>
          </cell>
        </row>
        <row r="27">
          <cell r="B27" t="str">
            <v>M-208</v>
          </cell>
          <cell r="C27" t="str">
            <v>응집감시장치 제어반</v>
          </cell>
          <cell r="E27">
            <v>0.4</v>
          </cell>
          <cell r="F27">
            <v>1.9</v>
          </cell>
          <cell r="G27">
            <v>1.25</v>
          </cell>
          <cell r="H27">
            <v>1</v>
          </cell>
          <cell r="J27">
            <v>0.4</v>
          </cell>
          <cell r="K27">
            <v>1.25</v>
          </cell>
          <cell r="L27">
            <v>0.9</v>
          </cell>
          <cell r="M27">
            <v>0.36000000000000004</v>
          </cell>
          <cell r="P27" t="str">
            <v>F</v>
          </cell>
        </row>
        <row r="28">
          <cell r="C28" t="str">
            <v xml:space="preserve"> 3) 혼화지 설비</v>
          </cell>
        </row>
        <row r="29">
          <cell r="B29" t="str">
            <v>M-302</v>
          </cell>
          <cell r="C29" t="str">
            <v>혼화지 유입밸브</v>
          </cell>
          <cell r="E29">
            <v>2.2000000000000002</v>
          </cell>
          <cell r="F29">
            <v>5.84</v>
          </cell>
          <cell r="G29">
            <v>3.84</v>
          </cell>
          <cell r="H29">
            <v>2</v>
          </cell>
          <cell r="J29">
            <v>4.4000000000000004</v>
          </cell>
          <cell r="K29">
            <v>7.68</v>
          </cell>
          <cell r="L29">
            <v>0.1</v>
          </cell>
          <cell r="M29">
            <v>0.44000000000000006</v>
          </cell>
          <cell r="P29" t="str">
            <v>F</v>
          </cell>
        </row>
        <row r="30">
          <cell r="B30" t="str">
            <v>M-303</v>
          </cell>
          <cell r="C30" t="str">
            <v>2단 혼화기</v>
          </cell>
          <cell r="E30">
            <v>2.2000000000000002</v>
          </cell>
          <cell r="F30">
            <v>5.84</v>
          </cell>
          <cell r="G30">
            <v>3.84</v>
          </cell>
          <cell r="H30">
            <v>2</v>
          </cell>
          <cell r="J30">
            <v>4.4000000000000004</v>
          </cell>
          <cell r="K30">
            <v>7.68</v>
          </cell>
          <cell r="L30">
            <v>0.9</v>
          </cell>
          <cell r="M30">
            <v>3.9600000000000004</v>
          </cell>
          <cell r="P30" t="str">
            <v>F</v>
          </cell>
        </row>
        <row r="31">
          <cell r="B31" t="str">
            <v>M-304</v>
          </cell>
          <cell r="C31" t="str">
            <v>혼화지 유출정 유지관리 게이트</v>
          </cell>
          <cell r="E31">
            <v>2.2000000000000002</v>
          </cell>
          <cell r="F31">
            <v>5.84</v>
          </cell>
          <cell r="G31">
            <v>3.84</v>
          </cell>
          <cell r="H31">
            <v>1</v>
          </cell>
          <cell r="J31">
            <v>2.2000000000000002</v>
          </cell>
          <cell r="K31">
            <v>3.84</v>
          </cell>
          <cell r="L31">
            <v>0.1</v>
          </cell>
          <cell r="M31">
            <v>0.22000000000000003</v>
          </cell>
          <cell r="P31" t="str">
            <v>F</v>
          </cell>
        </row>
        <row r="32">
          <cell r="B32" t="str">
            <v>M-306</v>
          </cell>
          <cell r="C32" t="str">
            <v>혼화지 유입밸브실 배수펌프</v>
          </cell>
          <cell r="E32">
            <v>0.75</v>
          </cell>
          <cell r="F32">
            <v>2.5299999999999998</v>
          </cell>
          <cell r="G32">
            <v>1.67</v>
          </cell>
          <cell r="H32">
            <v>1</v>
          </cell>
          <cell r="J32">
            <v>0.75</v>
          </cell>
          <cell r="K32">
            <v>1.67</v>
          </cell>
          <cell r="L32">
            <v>0.1</v>
          </cell>
          <cell r="M32">
            <v>7.5000000000000011E-2</v>
          </cell>
          <cell r="P32" t="str">
            <v>N</v>
          </cell>
        </row>
        <row r="33">
          <cell r="C33" t="str">
            <v xml:space="preserve"> 4) 응집지 설비</v>
          </cell>
        </row>
        <row r="34">
          <cell r="B34" t="str">
            <v>M-401</v>
          </cell>
          <cell r="C34" t="str">
            <v>응집지 유입밸브</v>
          </cell>
          <cell r="E34">
            <v>2.2000000000000002</v>
          </cell>
          <cell r="F34">
            <v>5.84</v>
          </cell>
          <cell r="G34">
            <v>3.84</v>
          </cell>
          <cell r="H34">
            <v>2</v>
          </cell>
          <cell r="J34">
            <v>4.4000000000000004</v>
          </cell>
          <cell r="K34">
            <v>7.68</v>
          </cell>
          <cell r="L34">
            <v>0.1</v>
          </cell>
          <cell r="M34">
            <v>0.44000000000000006</v>
          </cell>
          <cell r="P34" t="str">
            <v>F</v>
          </cell>
        </row>
        <row r="35">
          <cell r="B35" t="str">
            <v>M-402</v>
          </cell>
          <cell r="C35" t="str">
            <v>응집지 유입게이트</v>
          </cell>
          <cell r="E35">
            <v>1.5</v>
          </cell>
          <cell r="F35">
            <v>4.21</v>
          </cell>
          <cell r="G35">
            <v>2.77</v>
          </cell>
          <cell r="H35">
            <v>12</v>
          </cell>
          <cell r="J35">
            <v>18</v>
          </cell>
          <cell r="K35">
            <v>33.24</v>
          </cell>
          <cell r="L35">
            <v>0.1</v>
          </cell>
          <cell r="M35">
            <v>1.8</v>
          </cell>
          <cell r="P35" t="str">
            <v>F</v>
          </cell>
        </row>
        <row r="36">
          <cell r="B36" t="str">
            <v>MOP-403</v>
          </cell>
          <cell r="C36" t="str">
            <v>응집기</v>
          </cell>
          <cell r="E36">
            <v>7.95</v>
          </cell>
          <cell r="F36">
            <v>25.259999999999998</v>
          </cell>
          <cell r="G36">
            <v>16.63</v>
          </cell>
          <cell r="H36">
            <v>4</v>
          </cell>
          <cell r="J36">
            <v>31.8</v>
          </cell>
          <cell r="K36">
            <v>66.52</v>
          </cell>
          <cell r="L36">
            <v>0.9</v>
          </cell>
          <cell r="M36">
            <v>28.62</v>
          </cell>
          <cell r="P36" t="str">
            <v>F</v>
          </cell>
        </row>
        <row r="37">
          <cell r="B37" t="str">
            <v>M-403.1</v>
          </cell>
          <cell r="C37" t="str">
            <v>응집기 1열(1.5KWx3)</v>
          </cell>
          <cell r="E37">
            <v>4.5</v>
          </cell>
          <cell r="F37">
            <v>12.629999999999999</v>
          </cell>
          <cell r="G37">
            <v>8.31</v>
          </cell>
          <cell r="H37">
            <v>3</v>
          </cell>
          <cell r="J37">
            <v>13.5</v>
          </cell>
          <cell r="K37">
            <v>24.93</v>
          </cell>
          <cell r="M37">
            <v>0</v>
          </cell>
          <cell r="P37" t="str">
            <v>F</v>
          </cell>
        </row>
        <row r="38">
          <cell r="B38" t="str">
            <v>M-403.2</v>
          </cell>
          <cell r="C38" t="str">
            <v>응집기 2열(0.75KWx3)</v>
          </cell>
          <cell r="E38">
            <v>2.25</v>
          </cell>
          <cell r="F38">
            <v>7.59</v>
          </cell>
          <cell r="G38">
            <v>5</v>
          </cell>
          <cell r="H38">
            <v>3</v>
          </cell>
          <cell r="J38">
            <v>6.75</v>
          </cell>
          <cell r="K38">
            <v>15</v>
          </cell>
          <cell r="M38">
            <v>0</v>
          </cell>
          <cell r="P38" t="str">
            <v>F</v>
          </cell>
        </row>
        <row r="39">
          <cell r="B39" t="str">
            <v>M-403.3</v>
          </cell>
          <cell r="C39" t="str">
            <v>응집기 3열(0.4KWx3)</v>
          </cell>
          <cell r="E39">
            <v>1.2000000000000002</v>
          </cell>
          <cell r="F39">
            <v>5.04</v>
          </cell>
          <cell r="G39">
            <v>3.32</v>
          </cell>
          <cell r="H39">
            <v>3</v>
          </cell>
          <cell r="J39">
            <v>3.6000000000000005</v>
          </cell>
          <cell r="K39">
            <v>9.9599999999999991</v>
          </cell>
          <cell r="M39">
            <v>0</v>
          </cell>
          <cell r="P39" t="str">
            <v>F</v>
          </cell>
        </row>
        <row r="40">
          <cell r="C40" t="str">
            <v xml:space="preserve"> 5) 약품 침전지 설비</v>
          </cell>
        </row>
        <row r="41">
          <cell r="B41" t="str">
            <v>MCP-501</v>
          </cell>
          <cell r="C41" t="str">
            <v>침전지 슬리저 수집기</v>
          </cell>
          <cell r="H41">
            <v>8</v>
          </cell>
          <cell r="P41" t="str">
            <v>F</v>
          </cell>
        </row>
        <row r="42">
          <cell r="B42" t="str">
            <v>M-502</v>
          </cell>
          <cell r="C42" t="str">
            <v>피스톤형 공기압축기</v>
          </cell>
          <cell r="E42">
            <v>3.7</v>
          </cell>
          <cell r="F42">
            <v>9.16</v>
          </cell>
          <cell r="G42">
            <v>6.03</v>
          </cell>
          <cell r="H42">
            <v>1</v>
          </cell>
          <cell r="I42">
            <v>1</v>
          </cell>
          <cell r="J42">
            <v>3.7</v>
          </cell>
          <cell r="K42">
            <v>6.03</v>
          </cell>
          <cell r="L42">
            <v>0.6</v>
          </cell>
          <cell r="M42">
            <v>2.2200000000000002</v>
          </cell>
          <cell r="P42" t="str">
            <v>F</v>
          </cell>
        </row>
        <row r="43">
          <cell r="C43" t="str">
            <v xml:space="preserve"> 6) 샘플링 펌프 설비</v>
          </cell>
        </row>
        <row r="44">
          <cell r="B44" t="str">
            <v>M-1501</v>
          </cell>
          <cell r="C44" t="str">
            <v>원수 유입 샘플링 펌프</v>
          </cell>
          <cell r="E44">
            <v>0.75</v>
          </cell>
          <cell r="F44">
            <v>2.5299999999999998</v>
          </cell>
          <cell r="G44">
            <v>1.67</v>
          </cell>
          <cell r="H44">
            <v>1</v>
          </cell>
          <cell r="I44">
            <v>1</v>
          </cell>
          <cell r="J44">
            <v>0.75</v>
          </cell>
          <cell r="K44">
            <v>1.67</v>
          </cell>
          <cell r="L44">
            <v>0.9</v>
          </cell>
          <cell r="M44">
            <v>0.67500000000000004</v>
          </cell>
          <cell r="P44" t="str">
            <v>N</v>
          </cell>
        </row>
        <row r="45">
          <cell r="B45" t="str">
            <v>M-1502</v>
          </cell>
          <cell r="C45" t="str">
            <v>침전지 샘플링 펌프</v>
          </cell>
          <cell r="E45">
            <v>0.75</v>
          </cell>
          <cell r="F45">
            <v>2.5299999999999998</v>
          </cell>
          <cell r="G45">
            <v>1.67</v>
          </cell>
          <cell r="H45">
            <v>1</v>
          </cell>
          <cell r="I45">
            <v>1</v>
          </cell>
          <cell r="J45">
            <v>0.75</v>
          </cell>
          <cell r="K45">
            <v>1.67</v>
          </cell>
          <cell r="L45">
            <v>0.9</v>
          </cell>
          <cell r="M45">
            <v>0.67500000000000004</v>
          </cell>
          <cell r="P45" t="str">
            <v>N</v>
          </cell>
        </row>
        <row r="46">
          <cell r="C46" t="str">
            <v>소 계</v>
          </cell>
          <cell r="J46">
            <v>125</v>
          </cell>
          <cell r="K46">
            <v>245.62</v>
          </cell>
          <cell r="M46">
            <v>78.109999999999985</v>
          </cell>
        </row>
        <row r="49">
          <cell r="C49" t="str">
            <v>2. 여과지 설비(MCC-200)</v>
          </cell>
        </row>
        <row r="50">
          <cell r="C50" t="str">
            <v xml:space="preserve"> 1) 약품침전지 설비</v>
          </cell>
        </row>
        <row r="51">
          <cell r="B51" t="str">
            <v>M-505</v>
          </cell>
          <cell r="C51" t="str">
            <v>약품침전지 유량계실 유지관리용밸브</v>
          </cell>
          <cell r="E51">
            <v>0.4</v>
          </cell>
          <cell r="F51">
            <v>1.68</v>
          </cell>
          <cell r="G51">
            <v>1.1100000000000001</v>
          </cell>
          <cell r="H51">
            <v>3</v>
          </cell>
          <cell r="J51">
            <v>1.2000000000000002</v>
          </cell>
          <cell r="K51">
            <v>3.33</v>
          </cell>
          <cell r="L51">
            <v>0.1</v>
          </cell>
          <cell r="M51">
            <v>0.12000000000000002</v>
          </cell>
          <cell r="P51" t="str">
            <v>F</v>
          </cell>
        </row>
        <row r="52">
          <cell r="B52" t="str">
            <v>M-506</v>
          </cell>
          <cell r="C52" t="str">
            <v>약품침전지 유량계실 배수펌프</v>
          </cell>
          <cell r="E52">
            <v>0.75</v>
          </cell>
          <cell r="F52">
            <v>2.5299999999999998</v>
          </cell>
          <cell r="G52">
            <v>1.67</v>
          </cell>
          <cell r="H52">
            <v>1</v>
          </cell>
          <cell r="J52">
            <v>0.75</v>
          </cell>
          <cell r="K52">
            <v>1.67</v>
          </cell>
          <cell r="L52">
            <v>0.1</v>
          </cell>
          <cell r="M52">
            <v>7.5000000000000011E-2</v>
          </cell>
          <cell r="P52" t="str">
            <v>N</v>
          </cell>
        </row>
        <row r="53">
          <cell r="C53" t="str">
            <v xml:space="preserve"> 2) 여과지 설비</v>
          </cell>
        </row>
        <row r="54">
          <cell r="B54" t="str">
            <v>M-602</v>
          </cell>
          <cell r="C54" t="str">
            <v>여과지 유입수로 유지관리용게이트</v>
          </cell>
          <cell r="E54">
            <v>1.5</v>
          </cell>
          <cell r="F54">
            <v>4.21</v>
          </cell>
          <cell r="G54">
            <v>2.77</v>
          </cell>
          <cell r="H54">
            <v>6</v>
          </cell>
          <cell r="J54">
            <v>9</v>
          </cell>
          <cell r="K54">
            <v>16.62</v>
          </cell>
          <cell r="L54">
            <v>0.1</v>
          </cell>
          <cell r="M54">
            <v>0.9</v>
          </cell>
          <cell r="P54" t="str">
            <v>F</v>
          </cell>
        </row>
        <row r="55">
          <cell r="B55" t="str">
            <v>M-604</v>
          </cell>
          <cell r="C55" t="str">
            <v>역세척수 공급펌프 유입밸브</v>
          </cell>
          <cell r="E55">
            <v>1.5</v>
          </cell>
          <cell r="F55">
            <v>4.21</v>
          </cell>
          <cell r="G55">
            <v>2.77</v>
          </cell>
          <cell r="H55">
            <v>3</v>
          </cell>
          <cell r="J55">
            <v>4.5</v>
          </cell>
          <cell r="K55">
            <v>8.31</v>
          </cell>
          <cell r="L55">
            <v>0.1</v>
          </cell>
          <cell r="M55">
            <v>0.45</v>
          </cell>
          <cell r="P55" t="str">
            <v>F</v>
          </cell>
        </row>
        <row r="56">
          <cell r="B56" t="str">
            <v>M-605</v>
          </cell>
          <cell r="C56" t="str">
            <v>역세척수 공급펌프 토출밸브</v>
          </cell>
          <cell r="E56">
            <v>1.5</v>
          </cell>
          <cell r="F56">
            <v>4.21</v>
          </cell>
          <cell r="G56">
            <v>2.77</v>
          </cell>
          <cell r="H56">
            <v>3</v>
          </cell>
          <cell r="J56">
            <v>4.5</v>
          </cell>
          <cell r="K56">
            <v>8.31</v>
          </cell>
          <cell r="L56">
            <v>0.1</v>
          </cell>
          <cell r="M56">
            <v>0.45</v>
          </cell>
          <cell r="P56" t="str">
            <v>F</v>
          </cell>
        </row>
        <row r="57">
          <cell r="B57" t="str">
            <v>M-607</v>
          </cell>
          <cell r="C57" t="str">
            <v>역세척수 유량 조절밸브</v>
          </cell>
          <cell r="E57">
            <v>2.2000000000000002</v>
          </cell>
          <cell r="F57">
            <v>5.84</v>
          </cell>
          <cell r="G57">
            <v>3.84</v>
          </cell>
          <cell r="H57">
            <v>1</v>
          </cell>
          <cell r="J57">
            <v>2.2000000000000002</v>
          </cell>
          <cell r="K57">
            <v>3.84</v>
          </cell>
          <cell r="L57">
            <v>0.1</v>
          </cell>
          <cell r="M57">
            <v>0.22000000000000003</v>
          </cell>
          <cell r="P57" t="str">
            <v>F</v>
          </cell>
        </row>
        <row r="58">
          <cell r="B58" t="str">
            <v>M-611</v>
          </cell>
          <cell r="C58" t="str">
            <v>용수 공급장치</v>
          </cell>
          <cell r="E58">
            <v>15</v>
          </cell>
          <cell r="F58">
            <v>34.21</v>
          </cell>
          <cell r="G58">
            <v>22.52</v>
          </cell>
          <cell r="H58">
            <v>1</v>
          </cell>
          <cell r="J58">
            <v>15</v>
          </cell>
          <cell r="K58">
            <v>22.52</v>
          </cell>
          <cell r="L58">
            <v>0.6</v>
          </cell>
          <cell r="M58">
            <v>9</v>
          </cell>
          <cell r="P58" t="str">
            <v>F</v>
          </cell>
        </row>
        <row r="59">
          <cell r="B59" t="str">
            <v>M-612</v>
          </cell>
          <cell r="C59" t="str">
            <v>전염소 용해수 펌프</v>
          </cell>
          <cell r="E59">
            <v>5.5</v>
          </cell>
          <cell r="F59">
            <v>13.68</v>
          </cell>
          <cell r="G59">
            <v>9</v>
          </cell>
          <cell r="H59">
            <v>1</v>
          </cell>
          <cell r="I59">
            <v>1</v>
          </cell>
          <cell r="J59">
            <v>5.5</v>
          </cell>
          <cell r="K59">
            <v>9</v>
          </cell>
          <cell r="L59">
            <v>0.9</v>
          </cell>
          <cell r="M59">
            <v>4.95</v>
          </cell>
          <cell r="P59" t="str">
            <v>N</v>
          </cell>
        </row>
        <row r="60">
          <cell r="B60" t="str">
            <v>M-613</v>
          </cell>
          <cell r="C60" t="str">
            <v>후염소 용해수 펌프</v>
          </cell>
          <cell r="E60">
            <v>5.5</v>
          </cell>
          <cell r="F60">
            <v>13.68</v>
          </cell>
          <cell r="G60">
            <v>9</v>
          </cell>
          <cell r="H60">
            <v>1</v>
          </cell>
          <cell r="J60">
            <v>5.5</v>
          </cell>
          <cell r="K60">
            <v>9</v>
          </cell>
          <cell r="L60">
            <v>0.9</v>
          </cell>
          <cell r="M60">
            <v>4.95</v>
          </cell>
          <cell r="P60" t="str">
            <v>N</v>
          </cell>
        </row>
        <row r="61">
          <cell r="B61" t="str">
            <v>M-616</v>
          </cell>
          <cell r="C61" t="str">
            <v>여과지 배수밸브</v>
          </cell>
          <cell r="E61">
            <v>0.4</v>
          </cell>
          <cell r="F61">
            <v>1.68</v>
          </cell>
          <cell r="G61">
            <v>1.1100000000000001</v>
          </cell>
          <cell r="H61">
            <v>6</v>
          </cell>
          <cell r="J61">
            <v>2.4000000000000004</v>
          </cell>
          <cell r="K61">
            <v>6.66</v>
          </cell>
          <cell r="L61">
            <v>0.1</v>
          </cell>
          <cell r="M61">
            <v>0.24000000000000005</v>
          </cell>
          <cell r="P61" t="str">
            <v>F</v>
          </cell>
        </row>
        <row r="62">
          <cell r="B62" t="str">
            <v>M-617</v>
          </cell>
          <cell r="C62" t="str">
            <v>여과지 배수펌프</v>
          </cell>
          <cell r="E62">
            <v>1.5</v>
          </cell>
          <cell r="F62">
            <v>4.21</v>
          </cell>
          <cell r="G62">
            <v>2.77</v>
          </cell>
          <cell r="H62">
            <v>1</v>
          </cell>
          <cell r="I62">
            <v>1</v>
          </cell>
          <cell r="J62">
            <v>1.5</v>
          </cell>
          <cell r="K62">
            <v>2.77</v>
          </cell>
          <cell r="L62">
            <v>0.1</v>
          </cell>
          <cell r="M62">
            <v>0.15000000000000002</v>
          </cell>
          <cell r="P62" t="str">
            <v>N</v>
          </cell>
        </row>
        <row r="63">
          <cell r="B63" t="str">
            <v>M-618</v>
          </cell>
          <cell r="C63" t="str">
            <v>여과지 정수유출정 유지관리용 밸브</v>
          </cell>
          <cell r="E63">
            <v>1.5</v>
          </cell>
          <cell r="F63">
            <v>4.21</v>
          </cell>
          <cell r="G63">
            <v>2.77</v>
          </cell>
          <cell r="H63">
            <v>1</v>
          </cell>
          <cell r="J63">
            <v>1.5</v>
          </cell>
          <cell r="K63">
            <v>2.77</v>
          </cell>
          <cell r="L63">
            <v>0.1</v>
          </cell>
          <cell r="M63">
            <v>0.15000000000000002</v>
          </cell>
          <cell r="P63" t="str">
            <v>F</v>
          </cell>
        </row>
        <row r="64">
          <cell r="B64" t="str">
            <v>M-619</v>
          </cell>
          <cell r="C64" t="str">
            <v>송풍기 유지관리용 모노레일 호이스트</v>
          </cell>
          <cell r="E64">
            <v>2.2999999999999998</v>
          </cell>
          <cell r="F64">
            <v>5.89</v>
          </cell>
          <cell r="G64">
            <v>3.88</v>
          </cell>
          <cell r="H64">
            <v>1</v>
          </cell>
          <cell r="J64">
            <v>2.2999999999999998</v>
          </cell>
          <cell r="K64">
            <v>3.88</v>
          </cell>
          <cell r="L64">
            <v>0.1</v>
          </cell>
          <cell r="M64">
            <v>0.22999999999999998</v>
          </cell>
          <cell r="P64" t="str">
            <v>F</v>
          </cell>
        </row>
        <row r="65">
          <cell r="B65" t="str">
            <v>M-620</v>
          </cell>
          <cell r="C65" t="str">
            <v>유지관리용 모노레일 호이스트(1)</v>
          </cell>
          <cell r="E65">
            <v>2.2999999999999998</v>
          </cell>
          <cell r="F65">
            <v>5.89</v>
          </cell>
          <cell r="G65">
            <v>3.88</v>
          </cell>
          <cell r="H65">
            <v>1</v>
          </cell>
          <cell r="J65">
            <v>2.2999999999999998</v>
          </cell>
          <cell r="K65">
            <v>3.88</v>
          </cell>
          <cell r="L65">
            <v>0.1</v>
          </cell>
          <cell r="M65">
            <v>0.22999999999999998</v>
          </cell>
          <cell r="P65" t="str">
            <v>F</v>
          </cell>
        </row>
        <row r="66">
          <cell r="B66" t="str">
            <v>M-621</v>
          </cell>
          <cell r="C66" t="str">
            <v>유지관리용 모노레일 호이스트(2)</v>
          </cell>
          <cell r="E66">
            <v>2.2999999999999998</v>
          </cell>
          <cell r="F66">
            <v>5.89</v>
          </cell>
          <cell r="G66">
            <v>3.88</v>
          </cell>
          <cell r="H66">
            <v>1</v>
          </cell>
          <cell r="J66">
            <v>2.2999999999999998</v>
          </cell>
          <cell r="K66">
            <v>3.88</v>
          </cell>
          <cell r="L66">
            <v>0.1</v>
          </cell>
          <cell r="M66">
            <v>0.22999999999999998</v>
          </cell>
          <cell r="P66" t="str">
            <v>F</v>
          </cell>
        </row>
        <row r="67">
          <cell r="B67" t="str">
            <v>M-622</v>
          </cell>
          <cell r="C67" t="str">
            <v>통합제수변실 유지관리용밸브</v>
          </cell>
          <cell r="E67">
            <v>2.2000000000000002</v>
          </cell>
          <cell r="F67">
            <v>5.84</v>
          </cell>
          <cell r="G67">
            <v>3.84</v>
          </cell>
          <cell r="H67">
            <v>3</v>
          </cell>
          <cell r="J67">
            <v>6.6000000000000005</v>
          </cell>
          <cell r="K67">
            <v>11.52</v>
          </cell>
          <cell r="L67">
            <v>0.1</v>
          </cell>
          <cell r="M67">
            <v>0.66000000000000014</v>
          </cell>
          <cell r="P67" t="str">
            <v>F</v>
          </cell>
        </row>
        <row r="68">
          <cell r="B68" t="str">
            <v>M-623</v>
          </cell>
          <cell r="C68" t="str">
            <v>통합제수변실 배수펌프</v>
          </cell>
          <cell r="E68">
            <v>0.75</v>
          </cell>
          <cell r="F68">
            <v>2.5299999999999998</v>
          </cell>
          <cell r="G68">
            <v>1.67</v>
          </cell>
          <cell r="H68">
            <v>1</v>
          </cell>
          <cell r="J68">
            <v>0.75</v>
          </cell>
          <cell r="K68">
            <v>1.67</v>
          </cell>
          <cell r="L68">
            <v>0.1</v>
          </cell>
          <cell r="M68">
            <v>7.5000000000000011E-2</v>
          </cell>
          <cell r="P68" t="str">
            <v>N</v>
          </cell>
        </row>
        <row r="69">
          <cell r="B69" t="str">
            <v>FCC</v>
          </cell>
          <cell r="C69" t="str">
            <v>여과지 제어반</v>
          </cell>
          <cell r="E69">
            <v>7.1000000000000005</v>
          </cell>
          <cell r="F69">
            <v>20.150000000000002</v>
          </cell>
          <cell r="G69">
            <v>13.26</v>
          </cell>
          <cell r="H69">
            <v>6</v>
          </cell>
          <cell r="J69">
            <v>42.6</v>
          </cell>
          <cell r="K69">
            <v>79.56</v>
          </cell>
          <cell r="L69">
            <v>0.6</v>
          </cell>
          <cell r="M69">
            <v>25.56</v>
          </cell>
          <cell r="P69" t="str">
            <v>F</v>
          </cell>
        </row>
        <row r="70">
          <cell r="C70" t="str">
            <v>여과지 유입 게이트(M-601)</v>
          </cell>
          <cell r="E70">
            <v>1.5</v>
          </cell>
          <cell r="F70">
            <v>4.21</v>
          </cell>
          <cell r="G70">
            <v>2.77</v>
          </cell>
          <cell r="H70">
            <v>1</v>
          </cell>
          <cell r="J70">
            <v>1.5</v>
          </cell>
          <cell r="K70">
            <v>2.77</v>
          </cell>
          <cell r="M70">
            <v>0</v>
          </cell>
        </row>
        <row r="71">
          <cell r="C71" t="str">
            <v>역세척 밸브(M-608)</v>
          </cell>
          <cell r="E71">
            <v>2.2000000000000002</v>
          </cell>
          <cell r="F71">
            <v>5.84</v>
          </cell>
          <cell r="G71">
            <v>3.84</v>
          </cell>
          <cell r="H71">
            <v>1</v>
          </cell>
          <cell r="J71">
            <v>2.2000000000000002</v>
          </cell>
          <cell r="K71">
            <v>3.84</v>
          </cell>
          <cell r="M71">
            <v>0</v>
          </cell>
        </row>
        <row r="72">
          <cell r="C72" t="str">
            <v>역세척 공기밸브(M-610)</v>
          </cell>
          <cell r="E72">
            <v>0.4</v>
          </cell>
          <cell r="F72">
            <v>1.68</v>
          </cell>
          <cell r="G72">
            <v>1.1100000000000001</v>
          </cell>
          <cell r="H72">
            <v>1</v>
          </cell>
          <cell r="J72">
            <v>0.4</v>
          </cell>
          <cell r="K72">
            <v>1.1100000000000001</v>
          </cell>
          <cell r="M72">
            <v>0</v>
          </cell>
        </row>
        <row r="73">
          <cell r="C73" t="str">
            <v>여과지 정수조절 유출밸브(M-614)</v>
          </cell>
          <cell r="E73">
            <v>1.5</v>
          </cell>
          <cell r="F73">
            <v>4.21</v>
          </cell>
          <cell r="G73">
            <v>2.77</v>
          </cell>
          <cell r="H73">
            <v>1</v>
          </cell>
          <cell r="J73">
            <v>1.5</v>
          </cell>
          <cell r="K73">
            <v>2.77</v>
          </cell>
          <cell r="M73">
            <v>0</v>
          </cell>
        </row>
        <row r="74">
          <cell r="C74" t="str">
            <v>역세척수 배수 게이트(M-615)</v>
          </cell>
          <cell r="E74">
            <v>1.5</v>
          </cell>
          <cell r="F74">
            <v>4.21</v>
          </cell>
          <cell r="G74">
            <v>2.77</v>
          </cell>
          <cell r="H74">
            <v>1</v>
          </cell>
          <cell r="J74">
            <v>1.5</v>
          </cell>
          <cell r="K74">
            <v>2.77</v>
          </cell>
          <cell r="M74">
            <v>0</v>
          </cell>
        </row>
        <row r="75">
          <cell r="C75" t="str">
            <v>소 계</v>
          </cell>
          <cell r="J75">
            <v>110.39999999999998</v>
          </cell>
          <cell r="K75">
            <v>199.18999999999997</v>
          </cell>
          <cell r="M75">
            <v>48.639999999999993</v>
          </cell>
        </row>
        <row r="76">
          <cell r="C76" t="str">
            <v>3. 염소 설비(MCC-300)</v>
          </cell>
        </row>
        <row r="77">
          <cell r="C77" t="str">
            <v xml:space="preserve"> 1) 염소 설비</v>
          </cell>
        </row>
        <row r="78">
          <cell r="B78" t="str">
            <v>M-707</v>
          </cell>
          <cell r="C78" t="str">
            <v>염소용기용 호이스트</v>
          </cell>
          <cell r="E78">
            <v>2.2999999999999998</v>
          </cell>
          <cell r="F78">
            <v>5.89</v>
          </cell>
          <cell r="G78">
            <v>3.88</v>
          </cell>
          <cell r="H78">
            <v>1</v>
          </cell>
          <cell r="J78">
            <v>2.2999999999999998</v>
          </cell>
          <cell r="K78">
            <v>3.88</v>
          </cell>
          <cell r="L78">
            <v>0.1</v>
          </cell>
          <cell r="M78">
            <v>0.22999999999999998</v>
          </cell>
          <cell r="P78" t="str">
            <v>F</v>
          </cell>
        </row>
        <row r="79">
          <cell r="B79" t="str">
            <v>M-708</v>
          </cell>
          <cell r="C79" t="str">
            <v>현장 제어반</v>
          </cell>
          <cell r="E79">
            <v>11.4</v>
          </cell>
          <cell r="F79">
            <v>29.259999999999998</v>
          </cell>
          <cell r="G79">
            <v>19.260000000000002</v>
          </cell>
          <cell r="H79">
            <v>1</v>
          </cell>
          <cell r="J79">
            <v>11.4</v>
          </cell>
          <cell r="K79">
            <v>19.260000000000002</v>
          </cell>
          <cell r="L79">
            <v>0.9</v>
          </cell>
          <cell r="M79">
            <v>10.26</v>
          </cell>
          <cell r="P79" t="str">
            <v>F</v>
          </cell>
        </row>
        <row r="80">
          <cell r="C80" t="str">
            <v>염소 투입기(M-701)(0.2KWx2)</v>
          </cell>
          <cell r="E80">
            <v>0.4</v>
          </cell>
          <cell r="F80">
            <v>1.9</v>
          </cell>
          <cell r="G80">
            <v>1.25</v>
          </cell>
          <cell r="H80">
            <v>1</v>
          </cell>
          <cell r="J80">
            <v>0.4</v>
          </cell>
          <cell r="K80">
            <v>1.25</v>
          </cell>
        </row>
        <row r="81">
          <cell r="C81" t="str">
            <v>중화 설비(M-705)(5.5KWx2)</v>
          </cell>
          <cell r="E81">
            <v>11</v>
          </cell>
          <cell r="F81">
            <v>27.36</v>
          </cell>
          <cell r="G81">
            <v>18.010000000000002</v>
          </cell>
          <cell r="H81">
            <v>1</v>
          </cell>
          <cell r="J81">
            <v>11</v>
          </cell>
          <cell r="K81">
            <v>18.010000000000002</v>
          </cell>
        </row>
        <row r="82">
          <cell r="C82" t="str">
            <v>소 계</v>
          </cell>
          <cell r="J82">
            <v>13.7</v>
          </cell>
          <cell r="K82">
            <v>23.14</v>
          </cell>
          <cell r="M82">
            <v>10.49</v>
          </cell>
        </row>
        <row r="83">
          <cell r="C83" t="str">
            <v>4. 정수지 설비(MCC-400)</v>
          </cell>
        </row>
        <row r="84">
          <cell r="C84" t="str">
            <v xml:space="preserve"> 1) 정수지 설비</v>
          </cell>
        </row>
        <row r="85">
          <cell r="B85" t="str">
            <v>M-801</v>
          </cell>
          <cell r="C85" t="str">
            <v>정수지 유입밸브</v>
          </cell>
          <cell r="E85">
            <v>2.2000000000000002</v>
          </cell>
          <cell r="F85">
            <v>5.84</v>
          </cell>
          <cell r="G85">
            <v>3.84</v>
          </cell>
          <cell r="H85">
            <v>2</v>
          </cell>
          <cell r="J85">
            <v>4.4000000000000004</v>
          </cell>
          <cell r="K85">
            <v>7.68</v>
          </cell>
          <cell r="L85">
            <v>0.1</v>
          </cell>
          <cell r="M85">
            <v>0.44000000000000006</v>
          </cell>
          <cell r="P85" t="str">
            <v>F</v>
          </cell>
        </row>
        <row r="86">
          <cell r="B86" t="str">
            <v>M-802</v>
          </cell>
          <cell r="C86" t="str">
            <v>정수지 유입밸브실 배수펌프</v>
          </cell>
          <cell r="E86">
            <v>0.75</v>
          </cell>
          <cell r="F86">
            <v>2.5299999999999998</v>
          </cell>
          <cell r="G86">
            <v>1.67</v>
          </cell>
          <cell r="H86">
            <v>1</v>
          </cell>
          <cell r="J86">
            <v>0.75</v>
          </cell>
          <cell r="K86">
            <v>1.67</v>
          </cell>
          <cell r="L86">
            <v>0.1</v>
          </cell>
          <cell r="M86">
            <v>7.5000000000000011E-2</v>
          </cell>
          <cell r="P86" t="str">
            <v>N</v>
          </cell>
        </row>
        <row r="87">
          <cell r="B87" t="str">
            <v>M-803</v>
          </cell>
          <cell r="C87" t="str">
            <v>펌프실 유출밸브</v>
          </cell>
          <cell r="E87">
            <v>2.2000000000000002</v>
          </cell>
          <cell r="F87">
            <v>5.84</v>
          </cell>
          <cell r="G87">
            <v>3.84</v>
          </cell>
          <cell r="H87">
            <v>1</v>
          </cell>
          <cell r="J87">
            <v>2.2000000000000002</v>
          </cell>
          <cell r="K87">
            <v>3.84</v>
          </cell>
          <cell r="L87">
            <v>0.1</v>
          </cell>
          <cell r="M87">
            <v>0.22000000000000003</v>
          </cell>
          <cell r="P87" t="str">
            <v>F</v>
          </cell>
        </row>
        <row r="88">
          <cell r="B88" t="str">
            <v>M-804</v>
          </cell>
          <cell r="C88" t="str">
            <v>펌프실 유출밸브실 배수펌프</v>
          </cell>
          <cell r="E88">
            <v>0.75</v>
          </cell>
          <cell r="F88">
            <v>2.5299999999999998</v>
          </cell>
          <cell r="G88">
            <v>1.67</v>
          </cell>
          <cell r="H88">
            <v>1</v>
          </cell>
          <cell r="J88">
            <v>0.75</v>
          </cell>
          <cell r="K88">
            <v>1.67</v>
          </cell>
          <cell r="L88">
            <v>0.1</v>
          </cell>
          <cell r="M88">
            <v>7.5000000000000011E-2</v>
          </cell>
          <cell r="P88" t="str">
            <v>N</v>
          </cell>
        </row>
        <row r="89">
          <cell r="B89" t="str">
            <v>M-805</v>
          </cell>
          <cell r="C89" t="str">
            <v>정수지 유출밸브</v>
          </cell>
          <cell r="E89">
            <v>2.2000000000000002</v>
          </cell>
          <cell r="F89">
            <v>5.84</v>
          </cell>
          <cell r="G89">
            <v>3.84</v>
          </cell>
          <cell r="H89">
            <v>2</v>
          </cell>
          <cell r="J89">
            <v>4.4000000000000004</v>
          </cell>
          <cell r="K89">
            <v>7.68</v>
          </cell>
          <cell r="L89">
            <v>0.1</v>
          </cell>
          <cell r="M89">
            <v>0.44000000000000006</v>
          </cell>
          <cell r="P89" t="str">
            <v>F</v>
          </cell>
        </row>
        <row r="90">
          <cell r="B90" t="str">
            <v>M-807</v>
          </cell>
          <cell r="C90" t="str">
            <v>정수지 유출밸브실 배수펌프</v>
          </cell>
          <cell r="E90">
            <v>0.75</v>
          </cell>
          <cell r="F90">
            <v>2.5299999999999998</v>
          </cell>
          <cell r="G90">
            <v>1.67</v>
          </cell>
          <cell r="H90">
            <v>1</v>
          </cell>
          <cell r="J90">
            <v>0.75</v>
          </cell>
          <cell r="K90">
            <v>1.67</v>
          </cell>
          <cell r="L90">
            <v>0.1</v>
          </cell>
          <cell r="M90">
            <v>7.5000000000000011E-2</v>
          </cell>
          <cell r="P90" t="str">
            <v>N</v>
          </cell>
        </row>
        <row r="91">
          <cell r="C91" t="str">
            <v xml:space="preserve"> 2) 샘플링 펌프 설비</v>
          </cell>
        </row>
        <row r="92">
          <cell r="B92" t="str">
            <v>M-1503</v>
          </cell>
          <cell r="C92" t="str">
            <v>사여과지 샘플링 펌프</v>
          </cell>
          <cell r="E92">
            <v>0.75</v>
          </cell>
          <cell r="F92">
            <v>2.5299999999999998</v>
          </cell>
          <cell r="G92">
            <v>1.67</v>
          </cell>
          <cell r="H92">
            <v>1</v>
          </cell>
          <cell r="I92">
            <v>1</v>
          </cell>
          <cell r="J92">
            <v>0.75</v>
          </cell>
          <cell r="K92">
            <v>1.67</v>
          </cell>
          <cell r="L92">
            <v>0.9</v>
          </cell>
          <cell r="M92">
            <v>0.67500000000000004</v>
          </cell>
          <cell r="P92" t="str">
            <v>N</v>
          </cell>
        </row>
        <row r="93">
          <cell r="B93" t="str">
            <v>M-1504</v>
          </cell>
          <cell r="C93" t="str">
            <v>정수지 샘플링 펌프</v>
          </cell>
          <cell r="E93">
            <v>0.75</v>
          </cell>
          <cell r="F93">
            <v>2.5299999999999998</v>
          </cell>
          <cell r="G93">
            <v>1.67</v>
          </cell>
          <cell r="H93">
            <v>1</v>
          </cell>
          <cell r="I93">
            <v>1</v>
          </cell>
          <cell r="J93">
            <v>0.75</v>
          </cell>
          <cell r="K93">
            <v>1.67</v>
          </cell>
          <cell r="L93">
            <v>0.9</v>
          </cell>
          <cell r="M93">
            <v>0.67500000000000004</v>
          </cell>
          <cell r="P93" t="str">
            <v>N</v>
          </cell>
        </row>
        <row r="94">
          <cell r="C94" t="str">
            <v>소 계</v>
          </cell>
          <cell r="J94">
            <v>14.750000000000002</v>
          </cell>
          <cell r="K94">
            <v>27.550000000000004</v>
          </cell>
          <cell r="M94">
            <v>2.6749999999999998</v>
          </cell>
        </row>
        <row r="95">
          <cell r="C95" t="str">
            <v>5. 배출수지 및 배슬러지지 설비(MCC-500)</v>
          </cell>
        </row>
        <row r="96">
          <cell r="C96" t="str">
            <v xml:space="preserve"> 1) 배출수 설비</v>
          </cell>
        </row>
        <row r="97">
          <cell r="B97" t="str">
            <v>M-901</v>
          </cell>
          <cell r="C97" t="str">
            <v>배출수지 유입게이트</v>
          </cell>
          <cell r="E97">
            <v>2.2000000000000002</v>
          </cell>
          <cell r="F97">
            <v>5.84</v>
          </cell>
          <cell r="G97">
            <v>3.84</v>
          </cell>
          <cell r="H97">
            <v>2</v>
          </cell>
          <cell r="J97">
            <v>4.4000000000000004</v>
          </cell>
          <cell r="K97">
            <v>7.68</v>
          </cell>
          <cell r="L97">
            <v>0.1</v>
          </cell>
          <cell r="M97">
            <v>0.44000000000000006</v>
          </cell>
          <cell r="P97" t="str">
            <v>F</v>
          </cell>
        </row>
        <row r="98">
          <cell r="B98" t="str">
            <v>M-902</v>
          </cell>
          <cell r="C98" t="str">
            <v>배출수지 슬러지 수집기</v>
          </cell>
          <cell r="E98">
            <v>1.5</v>
          </cell>
          <cell r="F98">
            <v>4.21</v>
          </cell>
          <cell r="G98">
            <v>2.77</v>
          </cell>
          <cell r="H98">
            <v>2</v>
          </cell>
          <cell r="J98">
            <v>3</v>
          </cell>
          <cell r="K98">
            <v>5.54</v>
          </cell>
          <cell r="L98">
            <v>0.6</v>
          </cell>
          <cell r="M98">
            <v>1.7999999999999998</v>
          </cell>
          <cell r="P98" t="str">
            <v>F</v>
          </cell>
        </row>
        <row r="99">
          <cell r="B99" t="str">
            <v>M-903</v>
          </cell>
          <cell r="C99" t="str">
            <v>배출수지 슬러지 인발밸브</v>
          </cell>
          <cell r="E99">
            <v>0.75</v>
          </cell>
          <cell r="F99">
            <v>2.5299999999999998</v>
          </cell>
          <cell r="G99">
            <v>1.67</v>
          </cell>
          <cell r="H99">
            <v>2</v>
          </cell>
          <cell r="J99">
            <v>1.5</v>
          </cell>
          <cell r="K99">
            <v>3.34</v>
          </cell>
          <cell r="L99">
            <v>0.1</v>
          </cell>
          <cell r="M99">
            <v>0.15000000000000002</v>
          </cell>
          <cell r="P99" t="str">
            <v>F</v>
          </cell>
        </row>
        <row r="100">
          <cell r="B100" t="str">
            <v>M-904</v>
          </cell>
          <cell r="C100" t="str">
            <v>배출수지 슬러지 펌프</v>
          </cell>
          <cell r="E100">
            <v>3.7</v>
          </cell>
          <cell r="F100">
            <v>9.16</v>
          </cell>
          <cell r="G100">
            <v>6.03</v>
          </cell>
          <cell r="H100">
            <v>1</v>
          </cell>
          <cell r="I100">
            <v>1</v>
          </cell>
          <cell r="J100">
            <v>3.7</v>
          </cell>
          <cell r="K100">
            <v>6.03</v>
          </cell>
          <cell r="L100">
            <v>0.6</v>
          </cell>
          <cell r="M100">
            <v>2.2200000000000002</v>
          </cell>
          <cell r="P100" t="str">
            <v>N</v>
          </cell>
        </row>
        <row r="101">
          <cell r="B101" t="str">
            <v>M-905</v>
          </cell>
          <cell r="C101" t="str">
            <v>배출수지 유출게이트</v>
          </cell>
          <cell r="E101">
            <v>1.5</v>
          </cell>
          <cell r="F101">
            <v>4.21</v>
          </cell>
          <cell r="G101">
            <v>2.77</v>
          </cell>
          <cell r="H101">
            <v>2</v>
          </cell>
          <cell r="J101">
            <v>3</v>
          </cell>
          <cell r="K101">
            <v>5.54</v>
          </cell>
          <cell r="L101">
            <v>0.1</v>
          </cell>
          <cell r="M101">
            <v>0.30000000000000004</v>
          </cell>
          <cell r="P101" t="str">
            <v>F</v>
          </cell>
        </row>
        <row r="102">
          <cell r="B102" t="str">
            <v>M-907</v>
          </cell>
          <cell r="C102" t="str">
            <v>배출수지 및 배슬러지지 펌프실 배수펌프</v>
          </cell>
          <cell r="E102">
            <v>1.5</v>
          </cell>
          <cell r="F102">
            <v>4.21</v>
          </cell>
          <cell r="G102">
            <v>2.77</v>
          </cell>
          <cell r="H102">
            <v>1</v>
          </cell>
          <cell r="I102">
            <v>1</v>
          </cell>
          <cell r="J102">
            <v>1.5</v>
          </cell>
          <cell r="K102">
            <v>2.77</v>
          </cell>
          <cell r="L102">
            <v>0.1</v>
          </cell>
          <cell r="M102">
            <v>0.15000000000000002</v>
          </cell>
          <cell r="P102" t="str">
            <v>N</v>
          </cell>
        </row>
        <row r="103">
          <cell r="C103" t="str">
            <v xml:space="preserve"> 2) 배슬러지지 설비</v>
          </cell>
        </row>
        <row r="104">
          <cell r="B104" t="str">
            <v>M-1001</v>
          </cell>
          <cell r="C104" t="str">
            <v>배슬러지지 유입게이트</v>
          </cell>
          <cell r="E104">
            <v>1.5</v>
          </cell>
          <cell r="F104">
            <v>4.21</v>
          </cell>
          <cell r="G104">
            <v>2.77</v>
          </cell>
          <cell r="H104">
            <v>2</v>
          </cell>
          <cell r="J104">
            <v>3</v>
          </cell>
          <cell r="K104">
            <v>5.54</v>
          </cell>
          <cell r="L104">
            <v>0.1</v>
          </cell>
          <cell r="M104">
            <v>0.30000000000000004</v>
          </cell>
          <cell r="P104" t="str">
            <v>F</v>
          </cell>
        </row>
        <row r="105">
          <cell r="B105" t="str">
            <v>M-1002</v>
          </cell>
          <cell r="C105" t="str">
            <v>배슬러지지 슬러지 수집기</v>
          </cell>
          <cell r="E105">
            <v>1.5</v>
          </cell>
          <cell r="F105">
            <v>4.21</v>
          </cell>
          <cell r="G105">
            <v>2.77</v>
          </cell>
          <cell r="H105">
            <v>2</v>
          </cell>
          <cell r="J105">
            <v>3</v>
          </cell>
          <cell r="K105">
            <v>5.54</v>
          </cell>
          <cell r="L105">
            <v>0.6</v>
          </cell>
          <cell r="M105">
            <v>1.7999999999999998</v>
          </cell>
          <cell r="P105" t="str">
            <v>F</v>
          </cell>
        </row>
        <row r="106">
          <cell r="B106" t="str">
            <v>M-1003</v>
          </cell>
          <cell r="C106" t="str">
            <v>배슬러지지 슬러지 인발밸브</v>
          </cell>
          <cell r="E106">
            <v>0.75</v>
          </cell>
          <cell r="F106">
            <v>2.5299999999999998</v>
          </cell>
          <cell r="G106">
            <v>1.67</v>
          </cell>
          <cell r="H106">
            <v>2</v>
          </cell>
          <cell r="J106">
            <v>1.5</v>
          </cell>
          <cell r="K106">
            <v>3.34</v>
          </cell>
          <cell r="L106">
            <v>0.1</v>
          </cell>
          <cell r="M106">
            <v>0.15000000000000002</v>
          </cell>
          <cell r="P106" t="str">
            <v>F</v>
          </cell>
        </row>
        <row r="107">
          <cell r="B107" t="str">
            <v>M-1004</v>
          </cell>
          <cell r="C107" t="str">
            <v>배슬러지지 슬러지 펌프</v>
          </cell>
          <cell r="E107">
            <v>2.2000000000000002</v>
          </cell>
          <cell r="F107">
            <v>5.84</v>
          </cell>
          <cell r="G107">
            <v>3.84</v>
          </cell>
          <cell r="H107">
            <v>1</v>
          </cell>
          <cell r="I107">
            <v>1</v>
          </cell>
          <cell r="J107">
            <v>2.2000000000000002</v>
          </cell>
          <cell r="K107">
            <v>3.84</v>
          </cell>
          <cell r="L107">
            <v>0.6</v>
          </cell>
          <cell r="M107">
            <v>1.32</v>
          </cell>
          <cell r="P107" t="str">
            <v>N</v>
          </cell>
        </row>
        <row r="108">
          <cell r="B108" t="str">
            <v>M-1005</v>
          </cell>
          <cell r="C108" t="str">
            <v>배슬러지지 유출게이트</v>
          </cell>
          <cell r="E108">
            <v>1.5</v>
          </cell>
          <cell r="F108">
            <v>4.21</v>
          </cell>
          <cell r="G108">
            <v>2.77</v>
          </cell>
          <cell r="H108">
            <v>2</v>
          </cell>
          <cell r="J108">
            <v>3</v>
          </cell>
          <cell r="K108">
            <v>5.54</v>
          </cell>
          <cell r="L108">
            <v>0.1</v>
          </cell>
          <cell r="M108">
            <v>0.30000000000000004</v>
          </cell>
          <cell r="P108" t="str">
            <v>F</v>
          </cell>
        </row>
        <row r="109">
          <cell r="B109" t="str">
            <v>M-1006</v>
          </cell>
          <cell r="C109" t="str">
            <v>배슬러지지 상등수 이송펌프</v>
          </cell>
          <cell r="E109">
            <v>2.2000000000000002</v>
          </cell>
          <cell r="F109">
            <v>5.84</v>
          </cell>
          <cell r="G109">
            <v>3.84</v>
          </cell>
          <cell r="H109">
            <v>1</v>
          </cell>
          <cell r="I109">
            <v>1</v>
          </cell>
          <cell r="J109">
            <v>2.2000000000000002</v>
          </cell>
          <cell r="K109">
            <v>3.84</v>
          </cell>
          <cell r="L109">
            <v>0.6</v>
          </cell>
          <cell r="M109">
            <v>1.32</v>
          </cell>
          <cell r="P109" t="str">
            <v>N</v>
          </cell>
        </row>
        <row r="110">
          <cell r="C110" t="str">
            <v xml:space="preserve"> 3) 회수펌프실 설비</v>
          </cell>
        </row>
        <row r="111">
          <cell r="B111" t="str">
            <v>M-1101</v>
          </cell>
          <cell r="C111" t="str">
            <v>회수 펌프</v>
          </cell>
          <cell r="E111">
            <v>7.5</v>
          </cell>
          <cell r="F111">
            <v>17.89</v>
          </cell>
          <cell r="G111">
            <v>11.77</v>
          </cell>
          <cell r="H111">
            <v>2</v>
          </cell>
          <cell r="I111">
            <v>1</v>
          </cell>
          <cell r="J111">
            <v>15</v>
          </cell>
          <cell r="K111">
            <v>23.54</v>
          </cell>
          <cell r="L111">
            <v>0.6</v>
          </cell>
          <cell r="M111">
            <v>9</v>
          </cell>
          <cell r="P111" t="str">
            <v>S</v>
          </cell>
        </row>
        <row r="112">
          <cell r="B112" t="str">
            <v>M-1102</v>
          </cell>
          <cell r="C112" t="str">
            <v>회수펌프실 드레인 펌프</v>
          </cell>
          <cell r="E112">
            <v>1.5</v>
          </cell>
          <cell r="F112">
            <v>4.21</v>
          </cell>
          <cell r="G112">
            <v>2.77</v>
          </cell>
          <cell r="H112">
            <v>1</v>
          </cell>
          <cell r="J112">
            <v>1.5</v>
          </cell>
          <cell r="K112">
            <v>2.77</v>
          </cell>
          <cell r="L112">
            <v>0.1</v>
          </cell>
          <cell r="M112">
            <v>0.15000000000000002</v>
          </cell>
          <cell r="P112" t="str">
            <v>N</v>
          </cell>
        </row>
        <row r="113">
          <cell r="B113" t="str">
            <v>M-1103</v>
          </cell>
          <cell r="C113" t="str">
            <v>회수펌프 토출밸브</v>
          </cell>
          <cell r="E113">
            <v>0.4</v>
          </cell>
          <cell r="F113">
            <v>1.68</v>
          </cell>
          <cell r="G113">
            <v>1.1100000000000001</v>
          </cell>
          <cell r="H113">
            <v>1</v>
          </cell>
          <cell r="J113">
            <v>0.4</v>
          </cell>
          <cell r="K113">
            <v>1.1100000000000001</v>
          </cell>
          <cell r="L113">
            <v>0.1</v>
          </cell>
          <cell r="M113">
            <v>4.0000000000000008E-2</v>
          </cell>
          <cell r="P113" t="str">
            <v>F</v>
          </cell>
        </row>
        <row r="114">
          <cell r="B114" t="str">
            <v>M-1104</v>
          </cell>
          <cell r="C114" t="str">
            <v>회수펌프실 배수펌프</v>
          </cell>
          <cell r="E114">
            <v>0.75</v>
          </cell>
          <cell r="F114">
            <v>2.5299999999999998</v>
          </cell>
          <cell r="G114">
            <v>1.67</v>
          </cell>
          <cell r="H114">
            <v>1</v>
          </cell>
          <cell r="J114">
            <v>0.75</v>
          </cell>
          <cell r="K114">
            <v>1.67</v>
          </cell>
          <cell r="L114">
            <v>0.1</v>
          </cell>
          <cell r="M114">
            <v>7.5000000000000011E-2</v>
          </cell>
          <cell r="P114" t="str">
            <v>N</v>
          </cell>
        </row>
        <row r="115">
          <cell r="C115" t="str">
            <v>소 계</v>
          </cell>
          <cell r="J115">
            <v>49.65</v>
          </cell>
          <cell r="K115">
            <v>87.629999999999981</v>
          </cell>
          <cell r="M115">
            <v>19.514999999999997</v>
          </cell>
        </row>
        <row r="118">
          <cell r="C118" t="str">
            <v>6. 농축조, 2차 처리, 슬러지 탈수 설비(MCC-600)</v>
          </cell>
        </row>
        <row r="119">
          <cell r="C119" t="str">
            <v xml:space="preserve"> 1) 정수지 설비</v>
          </cell>
        </row>
        <row r="120">
          <cell r="B120" t="str">
            <v>M-809</v>
          </cell>
          <cell r="C120" t="str">
            <v>정수지 유출조절밸브</v>
          </cell>
          <cell r="E120">
            <v>5.5</v>
          </cell>
          <cell r="F120">
            <v>13.68</v>
          </cell>
          <cell r="G120">
            <v>9</v>
          </cell>
          <cell r="H120">
            <v>1</v>
          </cell>
          <cell r="J120">
            <v>5.5</v>
          </cell>
          <cell r="K120">
            <v>9</v>
          </cell>
          <cell r="L120">
            <v>0.1</v>
          </cell>
          <cell r="M120">
            <v>0.55000000000000004</v>
          </cell>
          <cell r="P120" t="str">
            <v>F</v>
          </cell>
        </row>
        <row r="121">
          <cell r="B121" t="str">
            <v>M-810</v>
          </cell>
          <cell r="C121" t="str">
            <v>정수지 유출밸브실 유지관리용 밸브</v>
          </cell>
          <cell r="E121">
            <v>0.75</v>
          </cell>
          <cell r="F121">
            <v>2.5299999999999998</v>
          </cell>
          <cell r="G121">
            <v>1.67</v>
          </cell>
          <cell r="H121">
            <v>1</v>
          </cell>
          <cell r="J121">
            <v>0.75</v>
          </cell>
          <cell r="K121">
            <v>1.67</v>
          </cell>
          <cell r="L121">
            <v>0.1</v>
          </cell>
          <cell r="M121">
            <v>7.5000000000000011E-2</v>
          </cell>
          <cell r="P121" t="str">
            <v>F</v>
          </cell>
        </row>
        <row r="122">
          <cell r="B122" t="str">
            <v>M-811</v>
          </cell>
          <cell r="C122" t="str">
            <v>유출조절밸브실 배수펌프</v>
          </cell>
          <cell r="E122">
            <v>0.75</v>
          </cell>
          <cell r="F122">
            <v>2.5299999999999998</v>
          </cell>
          <cell r="G122">
            <v>1.67</v>
          </cell>
          <cell r="H122">
            <v>1</v>
          </cell>
          <cell r="J122">
            <v>0.75</v>
          </cell>
          <cell r="K122">
            <v>1.67</v>
          </cell>
          <cell r="L122">
            <v>0.1</v>
          </cell>
          <cell r="M122">
            <v>7.5000000000000011E-2</v>
          </cell>
          <cell r="P122" t="str">
            <v>N</v>
          </cell>
        </row>
        <row r="123">
          <cell r="C123" t="str">
            <v xml:space="preserve"> 2) 농축조 설비</v>
          </cell>
        </row>
        <row r="124">
          <cell r="B124" t="str">
            <v>M-1202</v>
          </cell>
          <cell r="C124" t="str">
            <v>농축조 슬러지 수집기</v>
          </cell>
          <cell r="E124">
            <v>0.75</v>
          </cell>
          <cell r="F124">
            <v>2.5299999999999998</v>
          </cell>
          <cell r="G124">
            <v>1.67</v>
          </cell>
          <cell r="H124">
            <v>2</v>
          </cell>
          <cell r="J124">
            <v>1.5</v>
          </cell>
          <cell r="K124">
            <v>3.34</v>
          </cell>
          <cell r="L124">
            <v>0.6</v>
          </cell>
          <cell r="M124">
            <v>0.89999999999999991</v>
          </cell>
          <cell r="P124" t="str">
            <v>N</v>
          </cell>
        </row>
        <row r="125">
          <cell r="B125" t="str">
            <v>M-1203</v>
          </cell>
          <cell r="C125" t="str">
            <v>농축슬러지 인발밸브</v>
          </cell>
          <cell r="E125">
            <v>0.75</v>
          </cell>
          <cell r="F125">
            <v>2.5299999999999998</v>
          </cell>
          <cell r="G125">
            <v>1.67</v>
          </cell>
          <cell r="H125">
            <v>2</v>
          </cell>
          <cell r="J125">
            <v>1.5</v>
          </cell>
          <cell r="K125">
            <v>3.34</v>
          </cell>
          <cell r="L125">
            <v>0.1</v>
          </cell>
          <cell r="M125">
            <v>0.15000000000000002</v>
          </cell>
          <cell r="P125" t="str">
            <v>F</v>
          </cell>
        </row>
        <row r="126">
          <cell r="B126" t="str">
            <v>M-1204</v>
          </cell>
          <cell r="C126" t="str">
            <v>농축 슬러지 펌프</v>
          </cell>
          <cell r="E126">
            <v>2.2000000000000002</v>
          </cell>
          <cell r="F126">
            <v>5.84</v>
          </cell>
          <cell r="G126">
            <v>3.84</v>
          </cell>
          <cell r="H126">
            <v>1</v>
          </cell>
          <cell r="I126">
            <v>1</v>
          </cell>
          <cell r="J126">
            <v>2.2000000000000002</v>
          </cell>
          <cell r="K126">
            <v>3.84</v>
          </cell>
          <cell r="L126">
            <v>0.6</v>
          </cell>
          <cell r="M126">
            <v>1.32</v>
          </cell>
          <cell r="P126" t="str">
            <v>N</v>
          </cell>
        </row>
        <row r="127">
          <cell r="B127" t="str">
            <v>M-1205</v>
          </cell>
          <cell r="C127" t="str">
            <v>농축조 펌프실 배수펌프</v>
          </cell>
          <cell r="E127">
            <v>1.5</v>
          </cell>
          <cell r="F127">
            <v>4.21</v>
          </cell>
          <cell r="G127">
            <v>2.77</v>
          </cell>
          <cell r="H127">
            <v>1</v>
          </cell>
          <cell r="I127">
            <v>1</v>
          </cell>
          <cell r="J127">
            <v>1.5</v>
          </cell>
          <cell r="K127">
            <v>2.77</v>
          </cell>
          <cell r="L127">
            <v>0.1</v>
          </cell>
          <cell r="M127">
            <v>0.15000000000000002</v>
          </cell>
          <cell r="P127" t="str">
            <v>N</v>
          </cell>
        </row>
        <row r="128">
          <cell r="B128" t="str">
            <v>M-1206</v>
          </cell>
          <cell r="C128" t="str">
            <v>상징수 유입밸브</v>
          </cell>
          <cell r="E128">
            <v>0.4</v>
          </cell>
          <cell r="F128">
            <v>1.68</v>
          </cell>
          <cell r="G128">
            <v>1.1100000000000001</v>
          </cell>
          <cell r="H128">
            <v>1</v>
          </cell>
          <cell r="J128">
            <v>0.4</v>
          </cell>
          <cell r="K128">
            <v>1.1100000000000001</v>
          </cell>
          <cell r="L128">
            <v>0.1</v>
          </cell>
          <cell r="M128">
            <v>4.0000000000000008E-2</v>
          </cell>
          <cell r="P128" t="str">
            <v>F</v>
          </cell>
        </row>
        <row r="129">
          <cell r="B129" t="str">
            <v>M-1207</v>
          </cell>
          <cell r="C129" t="str">
            <v>상징수 방류밸브</v>
          </cell>
          <cell r="E129">
            <v>0.4</v>
          </cell>
          <cell r="F129">
            <v>1.68</v>
          </cell>
          <cell r="G129">
            <v>1.1100000000000001</v>
          </cell>
          <cell r="H129">
            <v>1</v>
          </cell>
          <cell r="J129">
            <v>0.4</v>
          </cell>
          <cell r="K129">
            <v>1.1100000000000001</v>
          </cell>
          <cell r="L129">
            <v>0.1</v>
          </cell>
          <cell r="M129">
            <v>4.0000000000000008E-2</v>
          </cell>
          <cell r="P129" t="str">
            <v>F</v>
          </cell>
        </row>
        <row r="130">
          <cell r="C130" t="str">
            <v xml:space="preserve"> 3) 2차 처리 설비</v>
          </cell>
        </row>
        <row r="131">
          <cell r="B131" t="str">
            <v>M-1301</v>
          </cell>
          <cell r="C131" t="str">
            <v>사여과기</v>
          </cell>
          <cell r="E131">
            <v>0.8</v>
          </cell>
          <cell r="F131">
            <v>2.62</v>
          </cell>
          <cell r="G131">
            <v>1.72</v>
          </cell>
          <cell r="H131">
            <v>1</v>
          </cell>
          <cell r="J131">
            <v>0.8</v>
          </cell>
          <cell r="K131">
            <v>1.72</v>
          </cell>
          <cell r="L131">
            <v>0.1</v>
          </cell>
          <cell r="M131">
            <v>8.0000000000000016E-2</v>
          </cell>
          <cell r="P131" t="str">
            <v>F</v>
          </cell>
        </row>
        <row r="132">
          <cell r="B132" t="str">
            <v>M-1302</v>
          </cell>
          <cell r="C132" t="str">
            <v>사여과기 급수펌프</v>
          </cell>
          <cell r="E132">
            <v>3.7</v>
          </cell>
          <cell r="F132">
            <v>9.16</v>
          </cell>
          <cell r="G132">
            <v>6.03</v>
          </cell>
          <cell r="H132">
            <v>1</v>
          </cell>
          <cell r="I132">
            <v>1</v>
          </cell>
          <cell r="J132">
            <v>3.7</v>
          </cell>
          <cell r="K132">
            <v>6.03</v>
          </cell>
          <cell r="L132">
            <v>0.6</v>
          </cell>
          <cell r="M132">
            <v>2.2200000000000002</v>
          </cell>
          <cell r="P132" t="str">
            <v>N</v>
          </cell>
        </row>
        <row r="133">
          <cell r="B133" t="str">
            <v>M-1303</v>
          </cell>
          <cell r="C133" t="str">
            <v>공기 압축기</v>
          </cell>
          <cell r="E133">
            <v>2.2000000000000002</v>
          </cell>
          <cell r="F133">
            <v>5.84</v>
          </cell>
          <cell r="G133">
            <v>3.84</v>
          </cell>
          <cell r="H133">
            <v>1</v>
          </cell>
          <cell r="I133">
            <v>1</v>
          </cell>
          <cell r="J133">
            <v>2.2000000000000002</v>
          </cell>
          <cell r="K133">
            <v>3.84</v>
          </cell>
          <cell r="L133">
            <v>0.6</v>
          </cell>
          <cell r="M133">
            <v>1.32</v>
          </cell>
          <cell r="P133" t="str">
            <v>F</v>
          </cell>
        </row>
        <row r="134">
          <cell r="C134" t="str">
            <v xml:space="preserve"> 4) 슬러지 탈수 설비</v>
          </cell>
        </row>
        <row r="135">
          <cell r="B135" t="str">
            <v>M-1401</v>
          </cell>
          <cell r="C135" t="str">
            <v>슬러지 저류조 교반기</v>
          </cell>
          <cell r="E135">
            <v>3.7</v>
          </cell>
          <cell r="F135">
            <v>9.16</v>
          </cell>
          <cell r="G135">
            <v>6.03</v>
          </cell>
          <cell r="H135">
            <v>2</v>
          </cell>
          <cell r="J135">
            <v>7.4</v>
          </cell>
          <cell r="K135">
            <v>12.06</v>
          </cell>
          <cell r="L135">
            <v>0.6</v>
          </cell>
          <cell r="M135">
            <v>4.4400000000000004</v>
          </cell>
          <cell r="P135" t="str">
            <v>N</v>
          </cell>
        </row>
        <row r="136">
          <cell r="B136" t="str">
            <v>MOP-1403</v>
          </cell>
          <cell r="C136" t="str">
            <v>포리머 제어반</v>
          </cell>
          <cell r="E136">
            <v>8</v>
          </cell>
          <cell r="F136">
            <v>25.459999999999997</v>
          </cell>
          <cell r="G136">
            <v>16.760000000000002</v>
          </cell>
          <cell r="H136">
            <v>1</v>
          </cell>
          <cell r="J136">
            <v>8</v>
          </cell>
          <cell r="K136">
            <v>16.760000000000002</v>
          </cell>
          <cell r="L136">
            <v>0.9</v>
          </cell>
          <cell r="M136">
            <v>7.2</v>
          </cell>
          <cell r="P136" t="str">
            <v>F</v>
          </cell>
        </row>
        <row r="137">
          <cell r="C137" t="str">
            <v>포리머 용해장치(M-1403)</v>
          </cell>
          <cell r="D137">
            <v>7.6</v>
          </cell>
        </row>
        <row r="138">
          <cell r="C138" t="str">
            <v>포리머 공급조절밸브(M-1404)</v>
          </cell>
          <cell r="D138">
            <v>0.4</v>
          </cell>
        </row>
        <row r="139">
          <cell r="B139" t="str">
            <v>M-1406</v>
          </cell>
          <cell r="C139" t="str">
            <v>포리머용 모노레일 호이스트</v>
          </cell>
          <cell r="E139">
            <v>1.3</v>
          </cell>
          <cell r="F139">
            <v>3.8200000000000003</v>
          </cell>
          <cell r="G139">
            <v>2.5099999999999998</v>
          </cell>
          <cell r="H139">
            <v>1</v>
          </cell>
          <cell r="J139">
            <v>1.3</v>
          </cell>
          <cell r="K139">
            <v>2.5099999999999998</v>
          </cell>
          <cell r="L139">
            <v>0.1</v>
          </cell>
          <cell r="M139">
            <v>0.13</v>
          </cell>
          <cell r="P139" t="str">
            <v>F</v>
          </cell>
        </row>
        <row r="140">
          <cell r="B140" t="str">
            <v>M-1408</v>
          </cell>
          <cell r="C140" t="str">
            <v>탈수기 보수용 호이스트</v>
          </cell>
          <cell r="E140">
            <v>4</v>
          </cell>
          <cell r="F140">
            <v>11.1</v>
          </cell>
          <cell r="G140">
            <v>7.31</v>
          </cell>
          <cell r="H140">
            <v>1</v>
          </cell>
          <cell r="J140">
            <v>4</v>
          </cell>
          <cell r="K140">
            <v>7.31</v>
          </cell>
          <cell r="L140">
            <v>0.1</v>
          </cell>
          <cell r="M140">
            <v>0.4</v>
          </cell>
          <cell r="P140" t="str">
            <v>F</v>
          </cell>
        </row>
        <row r="141">
          <cell r="B141" t="str">
            <v>M-1412</v>
          </cell>
          <cell r="C141" t="str">
            <v>케이크 호파</v>
          </cell>
          <cell r="E141">
            <v>3.7</v>
          </cell>
          <cell r="F141">
            <v>9.16</v>
          </cell>
          <cell r="G141">
            <v>6.03</v>
          </cell>
          <cell r="H141">
            <v>2</v>
          </cell>
          <cell r="J141">
            <v>7.4</v>
          </cell>
          <cell r="K141">
            <v>12.06</v>
          </cell>
          <cell r="L141">
            <v>0.1</v>
          </cell>
          <cell r="M141">
            <v>0.7400000000000001</v>
          </cell>
          <cell r="P141" t="str">
            <v>F</v>
          </cell>
        </row>
        <row r="142">
          <cell r="B142" t="str">
            <v>M-1413</v>
          </cell>
          <cell r="C142" t="str">
            <v>여포세척조 유입밸브</v>
          </cell>
          <cell r="E142">
            <v>0.75</v>
          </cell>
          <cell r="F142">
            <v>2.5299999999999998</v>
          </cell>
          <cell r="G142">
            <v>1.67</v>
          </cell>
          <cell r="H142">
            <v>1</v>
          </cell>
          <cell r="J142">
            <v>0.75</v>
          </cell>
          <cell r="K142">
            <v>1.67</v>
          </cell>
          <cell r="L142">
            <v>0.1</v>
          </cell>
          <cell r="M142">
            <v>7.5000000000000011E-2</v>
          </cell>
          <cell r="P142" t="str">
            <v>F</v>
          </cell>
        </row>
        <row r="143">
          <cell r="B143" t="str">
            <v>MOP-1415</v>
          </cell>
          <cell r="C143" t="str">
            <v>탈수설비 종합 현장제어반</v>
          </cell>
          <cell r="E143">
            <v>29.85</v>
          </cell>
          <cell r="F143">
            <v>82.8</v>
          </cell>
          <cell r="G143">
            <v>54.5</v>
          </cell>
          <cell r="H143">
            <v>1</v>
          </cell>
          <cell r="J143">
            <v>29.85</v>
          </cell>
          <cell r="K143">
            <v>54.5</v>
          </cell>
          <cell r="L143">
            <v>0.6</v>
          </cell>
          <cell r="M143">
            <v>17.91</v>
          </cell>
          <cell r="P143" t="str">
            <v>F</v>
          </cell>
        </row>
        <row r="144">
          <cell r="C144" t="str">
            <v>슬러지 공급펌프(M-1402)</v>
          </cell>
          <cell r="D144">
            <v>2.2000000000000002</v>
          </cell>
          <cell r="E144">
            <v>4.4000000000000004</v>
          </cell>
          <cell r="F144">
            <v>11.68</v>
          </cell>
          <cell r="G144">
            <v>7.69</v>
          </cell>
          <cell r="H144">
            <v>2</v>
          </cell>
          <cell r="I144">
            <v>1</v>
          </cell>
          <cell r="J144">
            <v>4.4000000000000004</v>
          </cell>
          <cell r="K144">
            <v>7.69</v>
          </cell>
          <cell r="M144">
            <v>0</v>
          </cell>
        </row>
        <row r="145">
          <cell r="C145" t="str">
            <v>약품 공급펌프(M-1405)</v>
          </cell>
          <cell r="D145">
            <v>0.4</v>
          </cell>
          <cell r="E145">
            <v>0.8</v>
          </cell>
          <cell r="F145">
            <v>3.36</v>
          </cell>
          <cell r="G145">
            <v>2.21</v>
          </cell>
          <cell r="H145">
            <v>2</v>
          </cell>
          <cell r="I145">
            <v>1</v>
          </cell>
          <cell r="J145">
            <v>0.8</v>
          </cell>
          <cell r="K145">
            <v>2.21</v>
          </cell>
          <cell r="M145">
            <v>0</v>
          </cell>
        </row>
        <row r="146">
          <cell r="C146" t="str">
            <v>탈수기(M-1407)</v>
          </cell>
          <cell r="D146">
            <v>4.5</v>
          </cell>
          <cell r="E146">
            <v>9</v>
          </cell>
          <cell r="F146">
            <v>28.519999999999996</v>
          </cell>
          <cell r="G146">
            <v>18.77</v>
          </cell>
          <cell r="H146">
            <v>2</v>
          </cell>
          <cell r="J146">
            <v>9</v>
          </cell>
          <cell r="K146">
            <v>18.77</v>
          </cell>
          <cell r="M146">
            <v>0</v>
          </cell>
        </row>
        <row r="147">
          <cell r="C147" t="str">
            <v>탈수동 공기 압축기(M-1409)</v>
          </cell>
          <cell r="D147">
            <v>1.65</v>
          </cell>
          <cell r="E147">
            <v>1.65</v>
          </cell>
          <cell r="F147">
            <v>5.56</v>
          </cell>
          <cell r="G147">
            <v>3.66</v>
          </cell>
          <cell r="H147">
            <v>1</v>
          </cell>
          <cell r="I147">
            <v>1</v>
          </cell>
          <cell r="J147">
            <v>1.65</v>
          </cell>
          <cell r="K147">
            <v>3.66</v>
          </cell>
          <cell r="M147">
            <v>0</v>
          </cell>
        </row>
        <row r="148">
          <cell r="C148" t="str">
            <v>케이크 콘베어(1)(M-1410)</v>
          </cell>
          <cell r="D148">
            <v>1.5</v>
          </cell>
          <cell r="E148">
            <v>1.5</v>
          </cell>
          <cell r="F148">
            <v>4.21</v>
          </cell>
          <cell r="G148">
            <v>2.77</v>
          </cell>
          <cell r="H148">
            <v>1</v>
          </cell>
          <cell r="J148">
            <v>1.5</v>
          </cell>
          <cell r="K148">
            <v>2.77</v>
          </cell>
          <cell r="M148">
            <v>0</v>
          </cell>
        </row>
        <row r="149">
          <cell r="C149" t="str">
            <v>케이크 콘베어(2)(M-1411)</v>
          </cell>
          <cell r="D149">
            <v>1.5</v>
          </cell>
          <cell r="E149">
            <v>1.5</v>
          </cell>
          <cell r="F149">
            <v>4.21</v>
          </cell>
          <cell r="G149">
            <v>2.77</v>
          </cell>
          <cell r="H149">
            <v>1</v>
          </cell>
          <cell r="J149">
            <v>1.5</v>
          </cell>
          <cell r="K149">
            <v>2.77</v>
          </cell>
          <cell r="M149">
            <v>0</v>
          </cell>
        </row>
        <row r="150">
          <cell r="C150" t="str">
            <v>여포 세척수 펌프(M-1414)</v>
          </cell>
          <cell r="D150">
            <v>11</v>
          </cell>
          <cell r="E150">
            <v>11</v>
          </cell>
          <cell r="F150">
            <v>25.26</v>
          </cell>
          <cell r="G150">
            <v>16.63</v>
          </cell>
          <cell r="H150">
            <v>1</v>
          </cell>
          <cell r="I150">
            <v>1</v>
          </cell>
          <cell r="J150">
            <v>11</v>
          </cell>
          <cell r="K150">
            <v>16.63</v>
          </cell>
          <cell r="M150">
            <v>0</v>
          </cell>
        </row>
        <row r="151">
          <cell r="C151" t="str">
            <v xml:space="preserve"> 5) 샘플링 펌프 설비</v>
          </cell>
        </row>
        <row r="152">
          <cell r="B152" t="str">
            <v>M-1505</v>
          </cell>
          <cell r="C152" t="str">
            <v>방류수 샘플링 펌프</v>
          </cell>
          <cell r="E152">
            <v>0.75</v>
          </cell>
          <cell r="F152">
            <v>2.5299999999999998</v>
          </cell>
          <cell r="G152">
            <v>1.67</v>
          </cell>
          <cell r="H152">
            <v>1</v>
          </cell>
          <cell r="I152">
            <v>1</v>
          </cell>
          <cell r="J152">
            <v>0.75</v>
          </cell>
          <cell r="K152">
            <v>1.67</v>
          </cell>
          <cell r="L152">
            <v>0.9</v>
          </cell>
          <cell r="M152">
            <v>0.67500000000000004</v>
          </cell>
          <cell r="P152" t="str">
            <v>N</v>
          </cell>
        </row>
        <row r="153">
          <cell r="C153" t="str">
            <v>소 계</v>
          </cell>
          <cell r="J153">
            <v>80.650000000000006</v>
          </cell>
          <cell r="K153">
            <v>147.97999999999999</v>
          </cell>
          <cell r="M153">
            <v>38.489999999999995</v>
          </cell>
        </row>
        <row r="155">
          <cell r="C155" t="str">
            <v>7. 여과지 설비(역세척수 공급펌프, 역세척용 송풍기)</v>
          </cell>
        </row>
        <row r="156">
          <cell r="B156" t="str">
            <v>M-603</v>
          </cell>
          <cell r="C156" t="str">
            <v>역세척수 공급 펌프</v>
          </cell>
          <cell r="E156">
            <v>55</v>
          </cell>
          <cell r="F156">
            <v>121</v>
          </cell>
          <cell r="G156">
            <v>79.64</v>
          </cell>
          <cell r="H156">
            <v>2</v>
          </cell>
          <cell r="I156">
            <v>1</v>
          </cell>
          <cell r="J156">
            <v>110</v>
          </cell>
          <cell r="K156">
            <v>159.28</v>
          </cell>
          <cell r="L156">
            <v>0.6</v>
          </cell>
          <cell r="M156">
            <v>66</v>
          </cell>
          <cell r="P156" t="str">
            <v>S</v>
          </cell>
        </row>
        <row r="157">
          <cell r="B157" t="str">
            <v>M-609</v>
          </cell>
          <cell r="C157" t="str">
            <v>역세척용 송풍기</v>
          </cell>
          <cell r="E157">
            <v>75</v>
          </cell>
          <cell r="F157">
            <v>163</v>
          </cell>
          <cell r="G157">
            <v>107.28</v>
          </cell>
          <cell r="H157">
            <v>1</v>
          </cell>
          <cell r="I157">
            <v>1</v>
          </cell>
          <cell r="J157">
            <v>75</v>
          </cell>
          <cell r="K157">
            <v>107.28</v>
          </cell>
          <cell r="L157">
            <v>0.6</v>
          </cell>
          <cell r="M157">
            <v>45</v>
          </cell>
          <cell r="P157" t="str">
            <v>F</v>
          </cell>
        </row>
        <row r="158">
          <cell r="C158" t="str">
            <v>소 계</v>
          </cell>
          <cell r="J158">
            <v>185</v>
          </cell>
          <cell r="K158">
            <v>266.56</v>
          </cell>
          <cell r="M158">
            <v>111</v>
          </cell>
        </row>
        <row r="159">
          <cell r="C159" t="str">
            <v>합 계</v>
          </cell>
          <cell r="J159">
            <v>579.15</v>
          </cell>
          <cell r="K159">
            <v>997.66999999999985</v>
          </cell>
          <cell r="M159">
            <v>308.91999999999996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PCALC"/>
      <sheetName val="조도계산서 (도서)"/>
      <sheetName val="전차선로 물량표"/>
      <sheetName val="TABLE"/>
      <sheetName val="ITEM"/>
      <sheetName val="내역서"/>
      <sheetName val="정부노임단가"/>
      <sheetName val="보안등"/>
      <sheetName val="#REF"/>
      <sheetName val="부하LOAD"/>
      <sheetName val="MEXICO-C"/>
      <sheetName val="노무비"/>
      <sheetName val="EQ"/>
      <sheetName val="96작생능"/>
      <sheetName val="공통(20-91)"/>
      <sheetName val="한강운반비"/>
      <sheetName val="노임"/>
      <sheetName val="자재"/>
      <sheetName val="Macro(조도)"/>
      <sheetName val="IMPEADENCE MAP 취수장"/>
      <sheetName val="횡배위치"/>
      <sheetName val="참조"/>
      <sheetName val="DATA"/>
      <sheetName val="전기실및집수정"/>
      <sheetName val="일위대가(원본)"/>
      <sheetName val="98NS-N"/>
      <sheetName val="BID"/>
      <sheetName val="2F 회의실견적(5_14 일대)"/>
      <sheetName val="총괄"/>
      <sheetName val="기본일위"/>
      <sheetName val="수량산출"/>
      <sheetName val="INPUT"/>
      <sheetName val="일위대가"/>
      <sheetName val="바닥판"/>
      <sheetName val="내역"/>
      <sheetName val="일위산출"/>
      <sheetName val="노임단가"/>
      <sheetName val="POL6차-PIPING"/>
      <sheetName val="REPT-NG"/>
      <sheetName val="수질정화시설"/>
      <sheetName val="001"/>
      <sheetName val="내역1"/>
      <sheetName val="3련 BOX"/>
      <sheetName val="FB25JN"/>
      <sheetName val="Sheet1"/>
      <sheetName val="설계가"/>
      <sheetName val="개요"/>
      <sheetName val="인건비"/>
      <sheetName val="단중표"/>
      <sheetName val="ⴭⴭⴭⴭ"/>
      <sheetName val="MOTOR"/>
      <sheetName val="표지 (2)"/>
      <sheetName val="실행철강하도"/>
      <sheetName val="J형측구단위수량"/>
      <sheetName val="단가산출"/>
      <sheetName val="개소별수량산출"/>
      <sheetName val="인건-측정"/>
      <sheetName val="1호인버트수량"/>
      <sheetName val="갑지"/>
      <sheetName val="데이타"/>
      <sheetName val="간접"/>
      <sheetName val="48전력선로일위"/>
      <sheetName val="발신정보"/>
      <sheetName val="card1"/>
      <sheetName val="2000년1차"/>
      <sheetName val="골재집계"/>
      <sheetName val="---FAB#1업무일지---"/>
      <sheetName val="을지"/>
      <sheetName val="뚝토공"/>
      <sheetName val="일위"/>
      <sheetName val="건축내역"/>
      <sheetName val="자재단가표"/>
      <sheetName val="환율-LIBOR"/>
      <sheetName val="Sheet17"/>
      <sheetName val="99 조정금액"/>
      <sheetName val="Sheet2"/>
      <sheetName val="일위대가(가설)"/>
      <sheetName val="시운전연료"/>
      <sheetName val="ilch"/>
      <sheetName val="일위대가표"/>
      <sheetName val="수량산출(LP-G)"/>
      <sheetName val="수량집계표1"/>
      <sheetName val="LD"/>
      <sheetName val="N賃率-職"/>
      <sheetName val="토공A"/>
      <sheetName val="ABUT수량-A1"/>
      <sheetName val="총집계표"/>
      <sheetName val="공사기본내용입력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C6">
            <v>0</v>
          </cell>
          <cell r="D6">
            <v>0</v>
          </cell>
          <cell r="E6" t="str">
            <v>W x H x D x L</v>
          </cell>
          <cell r="F6" t="str">
            <v>NO.</v>
          </cell>
          <cell r="G6">
            <v>0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부하계산서"/>
      <sheetName val="ITEM"/>
      <sheetName val="DATA"/>
      <sheetName val="MOTOR"/>
      <sheetName val="JUCK"/>
      <sheetName val="내역서"/>
      <sheetName val="1.설계조건"/>
      <sheetName val="합의경상"/>
      <sheetName val="MEXICO-C"/>
      <sheetName val="FOOTING단면력"/>
      <sheetName val="장비내역서"/>
      <sheetName val="BID"/>
      <sheetName val="명세서"/>
      <sheetName val="부대내역"/>
      <sheetName val="외천교"/>
      <sheetName val="LOPCALC"/>
      <sheetName val="개요"/>
      <sheetName val="인건-측정"/>
      <sheetName val="노무비"/>
      <sheetName val="봉양~조차장간고하개명(신설)"/>
      <sheetName val="ⴭⴭⴭⴭ"/>
      <sheetName val="Sheet2"/>
      <sheetName val="Total"/>
      <sheetName val="CONCRETE"/>
      <sheetName val="2공구수량"/>
      <sheetName val="WORK"/>
      <sheetName val="부하(반월)"/>
      <sheetName val="MACRO(MCC)"/>
      <sheetName val="수량산출"/>
      <sheetName val="노임단가"/>
      <sheetName val="정부노임단가"/>
      <sheetName val="일반공사"/>
      <sheetName val="송장"/>
      <sheetName val="Sheet3"/>
      <sheetName val="INPUT"/>
      <sheetName val="부하LOAD"/>
      <sheetName val="전차선로 물량표"/>
      <sheetName val="COPING"/>
      <sheetName val="가설건물"/>
      <sheetName val="#REF"/>
      <sheetName val="청구내역(9807)"/>
      <sheetName val="부하(성남)"/>
      <sheetName val="동력부하(도산)"/>
      <sheetName val="토공A"/>
      <sheetName val="TRE TABLE"/>
      <sheetName val="CA지입"/>
      <sheetName val="단가표 "/>
      <sheetName val="공통(20-91)"/>
      <sheetName val="도담구내 개소별 명세"/>
      <sheetName val="1공구(을)"/>
      <sheetName val="전기"/>
      <sheetName val="업체별기성내역"/>
      <sheetName val="내역"/>
      <sheetName val="터널조도"/>
      <sheetName val="Macro(AT)"/>
      <sheetName val="노원열병합  건축공사기성내역서"/>
      <sheetName val="간접비"/>
      <sheetName val="플랜트 설치"/>
      <sheetName val="변경실행(2차) "/>
      <sheetName val="유동표(변경)"/>
      <sheetName val="배수공 주요자재 집계표"/>
      <sheetName val="유동표"/>
      <sheetName val="3BL공동구 수량"/>
      <sheetName val="L-type"/>
      <sheetName val="바닥판"/>
      <sheetName val="기계경비일람"/>
      <sheetName val="공용시설내역"/>
      <sheetName val="전력구구조물산근"/>
      <sheetName val="EJ"/>
      <sheetName val="W-현원가"/>
      <sheetName val="데이타"/>
      <sheetName val="자재수량"/>
      <sheetName val="품의서"/>
      <sheetName val="설계조건"/>
      <sheetName val="날개벽(TYPE3)"/>
      <sheetName val="Macro(차단기)"/>
      <sheetName val="Y-WORK"/>
      <sheetName val="Sheet4"/>
      <sheetName val="4)유동표"/>
      <sheetName val="I.설계조건"/>
      <sheetName val="노임"/>
      <sheetName val="일위대가목록"/>
      <sheetName val="Macro1"/>
      <sheetName val="Sheet17"/>
      <sheetName val="프랜트면허"/>
      <sheetName val="비교표"/>
      <sheetName val="중기일위대가"/>
      <sheetName val="쌍송교"/>
      <sheetName val="DATE"/>
      <sheetName val="자재단가"/>
      <sheetName val="인건비"/>
      <sheetName val="5. 차단기 용량계산"/>
      <sheetName val="BLOCK(1)"/>
      <sheetName val="관리사무소"/>
      <sheetName val="Macro2"/>
      <sheetName val="다이꾸"/>
      <sheetName val="cost"/>
      <sheetName val="wall"/>
      <sheetName val="접속도로1"/>
      <sheetName val="단가산출집계"/>
      <sheetName val="001"/>
      <sheetName val="포장공"/>
      <sheetName val="대구실행"/>
      <sheetName val="조명율데이타"/>
      <sheetName val="일위대가"/>
      <sheetName val="BQ(실행)"/>
      <sheetName val="bearing"/>
      <sheetName val="부하(도서)"/>
      <sheetName val="MBR9"/>
      <sheetName val="차액보증"/>
      <sheetName val="수량산출서"/>
      <sheetName val="전력구구조물산근2구간"/>
      <sheetName val="c_balju"/>
      <sheetName val="현장지지물물량"/>
      <sheetName val="FEXS"/>
      <sheetName val="소운반"/>
      <sheetName val="BSD (2)"/>
      <sheetName val="토목내역"/>
      <sheetName val="입고장부 (4)"/>
      <sheetName val="XL4Poppy"/>
      <sheetName val="토목주소"/>
      <sheetName val="견적서"/>
      <sheetName val="7.1유효폭"/>
      <sheetName val="날개벽(시점좌측)"/>
      <sheetName val="현장관리비내역서"/>
      <sheetName val="날개벽수량표"/>
      <sheetName val="일위대가(계측기설치)"/>
      <sheetName val="A-4"/>
      <sheetName val="수질정화시설"/>
      <sheetName val="목차"/>
      <sheetName val="3련 BOX"/>
      <sheetName val="Cost bd-&quot;A&quot;"/>
      <sheetName val="을"/>
      <sheetName val="ilch"/>
      <sheetName val="LG제품"/>
      <sheetName val="표지 (2)"/>
      <sheetName val="전기설계변경"/>
      <sheetName val="K"/>
      <sheetName val="횡배수관집현황(2공구)"/>
      <sheetName val="단가대비표"/>
      <sheetName val="COVER"/>
      <sheetName val="견적정보"/>
      <sheetName val="참조"/>
      <sheetName val="조명율표"/>
      <sheetName val="전기일위대가"/>
      <sheetName val="경비2내역"/>
      <sheetName val="지진시"/>
      <sheetName val="골재집계"/>
      <sheetName val="배수관공"/>
      <sheetName val="우각부보강"/>
      <sheetName val="교각계산"/>
      <sheetName val="2000년1차"/>
      <sheetName val="200"/>
      <sheetName val="ABUT수량-A1"/>
      <sheetName val="투찰"/>
      <sheetName val="토공"/>
      <sheetName val="주형"/>
      <sheetName val="안정검토"/>
      <sheetName val="설직재-1"/>
      <sheetName val="실행철강하도"/>
      <sheetName val="맨홀수량집계"/>
      <sheetName val="조견표"/>
      <sheetName val="LOAD-AY"/>
      <sheetName val="BQ"/>
      <sheetName val="Site Expenses"/>
      <sheetName val="기초공"/>
      <sheetName val="기둥(원형)"/>
      <sheetName val="조도계산서 (도서)"/>
      <sheetName val="L_RPTA05_목록"/>
      <sheetName val="IMP(MAIN)"/>
      <sheetName val="IMP (REACTOR)"/>
      <sheetName val="J"/>
      <sheetName val="협조전"/>
      <sheetName val="TABLE"/>
      <sheetName val="특별교실"/>
      <sheetName val="Dae_Jiju"/>
      <sheetName val="Sikje_ingun"/>
      <sheetName val="TREE_D"/>
      <sheetName val="매크로"/>
      <sheetName val="외주가공"/>
      <sheetName val="E.P.T수량산출서"/>
      <sheetName val="기계실"/>
      <sheetName val="부대공"/>
      <sheetName val="수량"/>
      <sheetName val="Languages"/>
      <sheetName val="뚝토공"/>
      <sheetName val="96작생능"/>
      <sheetName val="포장복구집계"/>
      <sheetName val="LEVEL0~4"/>
      <sheetName val="1-1"/>
      <sheetName val="일위대가목차"/>
      <sheetName val="U-TYPE(1)"/>
      <sheetName val="집계표(육상)"/>
      <sheetName val="????"/>
      <sheetName val="당초"/>
      <sheetName val="Process"/>
      <sheetName val="기본일위"/>
      <sheetName val="Sheet5"/>
      <sheetName val="명단원자료(이전)"/>
      <sheetName val="토공(완충)"/>
      <sheetName val="입력DATA"/>
      <sheetName val="보차도경계석"/>
      <sheetName val="역T형"/>
      <sheetName val="PILE"/>
      <sheetName val="단면치수"/>
      <sheetName val="을부담운반비"/>
      <sheetName val="주식"/>
      <sheetName val="Sheet1 (2)"/>
      <sheetName val="총괄표"/>
      <sheetName val="예산서"/>
      <sheetName val="일위산출"/>
      <sheetName val="한강운반비"/>
      <sheetName val="자재"/>
      <sheetName val="DG-LAP6"/>
      <sheetName val="건축내역"/>
      <sheetName val="조명률표"/>
      <sheetName val="설계자료"/>
      <sheetName val="전압강하계산"/>
      <sheetName val="2F 회의실견적(5_14 일대)"/>
      <sheetName val="말뚝물량"/>
      <sheetName val="굴착현장"/>
      <sheetName val="조명율"/>
      <sheetName val="토사(PE)"/>
      <sheetName val="현황산출서"/>
      <sheetName val="옹벽기초자료"/>
      <sheetName val="직원동원SCH"/>
      <sheetName val="code"/>
      <sheetName val="설산1.나"/>
      <sheetName val="본사S"/>
      <sheetName val="TYPE-B 평균H"/>
      <sheetName val="실행품의서"/>
      <sheetName val="FB25JN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발신정보"/>
      <sheetName val="일위대가표"/>
      <sheetName val="SLAB"/>
      <sheetName val="工완성공사율"/>
      <sheetName val="C1ㅇ"/>
      <sheetName val="전기일위목록"/>
      <sheetName val="환률"/>
      <sheetName val="실행예산"/>
      <sheetName val="단위내역서"/>
      <sheetName val="소비자가"/>
      <sheetName val="타공종이기"/>
      <sheetName val="단"/>
      <sheetName val="경비"/>
      <sheetName val="집수정단"/>
      <sheetName val="오산갈곳"/>
      <sheetName val="BJJIN"/>
      <sheetName val="갑지"/>
      <sheetName val="월선수금"/>
      <sheetName val="CHITIET VL-NC-TT -1p"/>
      <sheetName val="TDTKP1"/>
      <sheetName val="토공및부대2차"/>
      <sheetName val="원형맨홀수량"/>
      <sheetName val="장비집계"/>
      <sheetName val="갑지(추정)"/>
      <sheetName val="집행(2-1)"/>
      <sheetName val="공사비예산서(토목분)"/>
      <sheetName val="견"/>
      <sheetName val="RAHMEN"/>
      <sheetName val="목록"/>
      <sheetName val="경상비"/>
      <sheetName val="TYPE1"/>
      <sheetName val="철근량"/>
      <sheetName val="1_설계조건"/>
      <sheetName val="전차선로_물량표"/>
      <sheetName val="노원열병합__건축공사기성내역서"/>
      <sheetName val="배수공_주요자재_집계표"/>
      <sheetName val="플랜트_설치"/>
      <sheetName val="3련_BOX"/>
      <sheetName val="I_설계조건"/>
      <sheetName val="변경실행(2차)_"/>
      <sheetName val="3BL공동구_수량"/>
      <sheetName val="와동25-3(변경)"/>
      <sheetName val="TYPE-A"/>
      <sheetName val="단중표"/>
      <sheetName val="단가"/>
      <sheetName val="시설물일위"/>
      <sheetName val="품목납기"/>
      <sheetName val="조명시설"/>
      <sheetName val="안정계산"/>
      <sheetName val="단면검토"/>
      <sheetName val="공사기본자료"/>
      <sheetName val="CATV"/>
      <sheetName val="단가비교표"/>
      <sheetName val="양식"/>
      <sheetName val="가도공"/>
      <sheetName val="단위수량"/>
      <sheetName val="22-2M단"/>
      <sheetName val="22-1소단"/>
      <sheetName val="호안공"/>
      <sheetName val="단위중량"/>
      <sheetName val="공사비집계"/>
      <sheetName val="산거각호표"/>
      <sheetName val="사용자정의"/>
      <sheetName val="제품표준규격"/>
      <sheetName val="전선 및 전선관"/>
      <sheetName val="기계내역"/>
      <sheetName val="MAT"/>
      <sheetName val="L형측구단위수량"/>
      <sheetName val="L형측구연장조서"/>
      <sheetName val="도로경계블럭단위수량"/>
      <sheetName val="도로경계블럭단위토공"/>
      <sheetName val="비대칭계수"/>
      <sheetName val="전동기 SPEC"/>
      <sheetName val="물량산출_LP-1"/>
      <sheetName val="물량산출_LP-2"/>
      <sheetName val="물량산출_LP-3"/>
      <sheetName val="물량산출_LP-4"/>
      <sheetName val="정산입력"/>
      <sheetName val="TYPE-1"/>
      <sheetName val="주사무실종합"/>
      <sheetName val="단면가정"/>
      <sheetName val="가시설단위수량"/>
      <sheetName val="SORCE1"/>
      <sheetName val="일위목록"/>
      <sheetName val="요율"/>
      <sheetName val="물가시세"/>
      <sheetName val="일위대가(가설)"/>
      <sheetName val="입찰안"/>
      <sheetName val="원가"/>
      <sheetName val="LXLIST1"/>
      <sheetName val="내역서비교"/>
      <sheetName val="산출근거"/>
      <sheetName val="기성집계"/>
      <sheetName val="자료입력"/>
      <sheetName val="설계서(설치)"/>
      <sheetName val="공통부대비"/>
      <sheetName val="Main"/>
      <sheetName val="Picture"/>
      <sheetName val="회사99"/>
      <sheetName val="1"/>
      <sheetName val="표지판현황"/>
      <sheetName val="현금"/>
      <sheetName val="guard(mac)"/>
      <sheetName val="자재대"/>
      <sheetName val="적용단위길이"/>
      <sheetName val="준공조서"/>
      <sheetName val="공사준공계"/>
      <sheetName val="준공검사보고서"/>
      <sheetName val="OZ049E"/>
      <sheetName val="토공산출(주차장)"/>
      <sheetName val="현장관리"/>
      <sheetName val="공통가설"/>
      <sheetName val="매입"/>
      <sheetName val="공사개요"/>
      <sheetName val="토공산출 (아파트)"/>
      <sheetName val="운용방안"/>
      <sheetName val="입력"/>
      <sheetName val="EP0618"/>
      <sheetName val="내역(정지)"/>
      <sheetName val="내역(전체)"/>
      <sheetName val="SRC-B3U2"/>
      <sheetName val="공사비증감"/>
      <sheetName val="원데이타"/>
      <sheetName val="찍기"/>
      <sheetName val="TEL"/>
      <sheetName val="연습"/>
      <sheetName val="아산추가1220"/>
      <sheetName val="DA"/>
      <sheetName val="부대tu"/>
      <sheetName val="집계표"/>
      <sheetName val="교량명원본"/>
      <sheetName val="BOX제원원본"/>
      <sheetName val="철근정산"/>
      <sheetName val="날개벽"/>
      <sheetName val="역T형교대(말뚝기초)"/>
      <sheetName val="8. 내진해석"/>
      <sheetName val="문학간접"/>
      <sheetName val="간접"/>
      <sheetName val="변화치수"/>
      <sheetName val="일위대가(원본)"/>
      <sheetName val="기본DATA"/>
      <sheetName val="경영혁신본부"/>
      <sheetName val="BOJUNGGM"/>
      <sheetName val="통합"/>
      <sheetName val="96수출"/>
      <sheetName val="ROOF(ALKALI)"/>
      <sheetName val="6호기"/>
      <sheetName val="6PILE  (돌출)"/>
      <sheetName val="N賃率-職"/>
      <sheetName val="신규일위대가"/>
      <sheetName val="PROJECT COST ESTIMATE (cont)"/>
      <sheetName val="LEGEND"/>
      <sheetName val="원형1호맨홀토공수량"/>
      <sheetName val="대포2교접속"/>
      <sheetName val="#230,#235"/>
      <sheetName val="대비"/>
      <sheetName val="06_공정표"/>
      <sheetName val="4b Consolidated PL"/>
      <sheetName val="할증 "/>
      <sheetName val="지급자재"/>
      <sheetName val="환율"/>
      <sheetName val="전력"/>
      <sheetName val="일반맨홀수량집계(A-7 LINE)"/>
      <sheetName val="가시설수량"/>
      <sheetName val="Cost_bd-&quot;A&quot;"/>
      <sheetName val="TRE_TABLE"/>
      <sheetName val="type-F"/>
      <sheetName val="철거산출근거"/>
      <sheetName val="내역(2000년)"/>
      <sheetName val="출근부"/>
      <sheetName val="국공유지및사유지"/>
      <sheetName val="0"/>
      <sheetName val="1을"/>
      <sheetName val="SUM (INQNO."/>
      <sheetName val="99.6"/>
      <sheetName val="하중계산"/>
      <sheetName val="중기조종사 단위단가"/>
      <sheetName val="토공계산서(부체도로)"/>
      <sheetName val="계산근거"/>
      <sheetName val="음봉방향"/>
      <sheetName val="총계"/>
      <sheetName val="설계예산서"/>
      <sheetName val="예산내역서"/>
      <sheetName val="FD"/>
      <sheetName val="99관저"/>
      <sheetName val="환율-LIBOR"/>
      <sheetName val="횡배위치"/>
      <sheetName val="단가표"/>
      <sheetName val="내역_FILE"/>
      <sheetName val="견적시담(송포2공구)"/>
      <sheetName val="토목변경"/>
      <sheetName val="견적내역서"/>
      <sheetName val="견적접수"/>
      <sheetName val="5공철탑검토표"/>
      <sheetName val="4공철탑검토"/>
      <sheetName val="아파트 "/>
      <sheetName val="물량산출근거"/>
      <sheetName val="FACTOR"/>
      <sheetName val="---FAB#1업무일지---"/>
      <sheetName val="COMPRESSOR"/>
      <sheetName val="WIND-EQ"/>
      <sheetName val="card1"/>
      <sheetName val="POL6차-PIPING"/>
      <sheetName val="1_설계조건1"/>
      <sheetName val="잡비"/>
      <sheetName val="설계명세서"/>
      <sheetName val="내역1"/>
      <sheetName val="터파기및재료"/>
      <sheetName val="을지"/>
      <sheetName val="DATA(BAC)"/>
      <sheetName val="시설C"/>
      <sheetName val="PI"/>
      <sheetName val="nomi "/>
      <sheetName val="1차증가원가계산"/>
      <sheetName val="설계내역(2001)"/>
      <sheetName val="5.정산서"/>
      <sheetName val="변수2"/>
      <sheetName val="저항"/>
      <sheetName val="노무"/>
      <sheetName val="Oper Amount"/>
      <sheetName val="장비당단가 (1)"/>
      <sheetName val="약품공급2"/>
      <sheetName val="식재인부"/>
      <sheetName val="조직표"/>
      <sheetName val="참조M"/>
      <sheetName val="표지"/>
      <sheetName val="깨기"/>
      <sheetName val="선로정수계산"/>
      <sheetName val="관세,통관수수료,운반비"/>
      <sheetName val="SE-611"/>
      <sheetName val="예정(3)"/>
      <sheetName val="동원(3)"/>
      <sheetName val="현장"/>
      <sheetName val="SANBAISU"/>
      <sheetName val="SANTOGO"/>
      <sheetName val="3-1.CB"/>
      <sheetName val="MCC제원"/>
      <sheetName val="준검 내역서"/>
      <sheetName val="소업1교"/>
      <sheetName val="자료(통합)"/>
      <sheetName val="대상공사(조달청)"/>
      <sheetName val="NAI"/>
      <sheetName val="관람석제출"/>
      <sheetName val="견적"/>
      <sheetName val="L형옹벽측구"/>
      <sheetName val="MFAB"/>
      <sheetName val="MFRT"/>
      <sheetName val="MPKG"/>
      <sheetName val="MPRD"/>
      <sheetName val="인수공규격"/>
      <sheetName val="공사비"/>
      <sheetName val="빙축열"/>
      <sheetName val="전신환매도율"/>
      <sheetName val="STORAGE"/>
      <sheetName val="TYPE-U800"/>
      <sheetName val="구동"/>
      <sheetName val="구체"/>
      <sheetName val="Design Q'ty"/>
      <sheetName val="농로수량집계"/>
      <sheetName val="농로토공집계"/>
      <sheetName val="설계서(7)"/>
      <sheetName val="예산서(6)"/>
      <sheetName val="종배수관(신)"/>
      <sheetName val="안정검토(온1)"/>
      <sheetName val="TOTAL인원"/>
      <sheetName val="D-3503"/>
      <sheetName val="working load at the btm ft."/>
      <sheetName val="stability check"/>
      <sheetName val="design criteria"/>
      <sheetName val="design load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Macro(전선)"/>
      <sheetName val="분뇨"/>
      <sheetName val="GRDBS"/>
      <sheetName val="증감내역서"/>
      <sheetName val="VXXXXX"/>
      <sheetName val="공종별 집계"/>
      <sheetName val="02 SLAB"/>
      <sheetName val="05 BOX"/>
      <sheetName val="수안보-MBR1"/>
      <sheetName val="물가대비표"/>
      <sheetName val="단가조정표"/>
      <sheetName val="설계내"/>
      <sheetName val="세금자료"/>
      <sheetName val="토공정보"/>
      <sheetName val="사진"/>
      <sheetName val="토목검측서"/>
      <sheetName val="인건비 "/>
      <sheetName val="조도계산(가로등NEW)"/>
      <sheetName val="수문일1"/>
      <sheetName val="단면 (2)"/>
      <sheetName val="BR.1(원)"/>
      <sheetName val="건축내역서"/>
      <sheetName val="설비내역서"/>
      <sheetName val="전기내역서"/>
      <sheetName val="주형지지보"/>
      <sheetName val="Data&amp;Result"/>
      <sheetName val="현황CODE"/>
      <sheetName val="손익현황"/>
      <sheetName val="수량집계"/>
      <sheetName val="일위대가집계"/>
      <sheetName val="중기사용료"/>
      <sheetName val="전기품산출"/>
      <sheetName val="분석가정"/>
      <sheetName val="ATS단가"/>
      <sheetName val=" 내역"/>
      <sheetName val="EQT-ESTN"/>
      <sheetName val="설계가"/>
      <sheetName val="참조(2)"/>
      <sheetName val="가설경비"/>
      <sheetName val="순환펌프"/>
      <sheetName val="저수조"/>
      <sheetName val="급,배기팬"/>
      <sheetName val="급탕순환펌프"/>
      <sheetName val="Sheet10"/>
      <sheetName val="개요입력"/>
      <sheetName val="수량기준"/>
      <sheetName val="실행내역서 "/>
      <sheetName val="t-h HA THE"/>
      <sheetName val="원가계산서"/>
      <sheetName val="화재 탐지 설비"/>
      <sheetName val="영업소실적"/>
      <sheetName val="단가조사표"/>
      <sheetName val="BOX 본체"/>
      <sheetName val="2.내역서"/>
      <sheetName val="____"/>
      <sheetName val="직노"/>
      <sheetName val="내역표지"/>
      <sheetName val="Macro(전동기)"/>
      <sheetName val="통신부문노무임"/>
      <sheetName val="5. 설계명세서"/>
      <sheetName val="b_balju_cho"/>
      <sheetName val="진주방향"/>
      <sheetName val="SELTDATA"/>
      <sheetName val="철근단면적"/>
      <sheetName val="공통_20_91_"/>
      <sheetName val="_REF"/>
      <sheetName val="Sheet16 (2)"/>
      <sheetName val="TEST1"/>
      <sheetName val="K1자재(3차등)"/>
      <sheetName val="PLAN_FEB97"/>
      <sheetName val="여흥"/>
      <sheetName val="중동공구"/>
      <sheetName val="일위"/>
      <sheetName val="정렬"/>
      <sheetName val="6.교좌면보강"/>
      <sheetName val="수로집계"/>
      <sheetName val="간접경상비"/>
      <sheetName val="배수공"/>
      <sheetName val="암거"/>
      <sheetName val="__Isyou_c_PJT_2000_R_6_____Fi_2"/>
      <sheetName val="적정심사"/>
      <sheetName val="대치판정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지표"/>
      <sheetName val="발생토"/>
    </sheetNames>
    <definedNames>
      <definedName name="Macro1"/>
      <definedName name="Macro11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 refreshError="1"/>
      <sheetData sheetId="623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o(mac)"/>
      <sheetName val="YES"/>
      <sheetName val="Sheet1"/>
      <sheetName val="부하계산서"/>
      <sheetName val="인건-측정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접속도로1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제-노임"/>
      <sheetName val="제직재"/>
      <sheetName val="노무비"/>
      <sheetName val="일위대가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DATA"/>
      <sheetName val="단가산출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Macro1"/>
      <sheetName val="XL4Poppy"/>
      <sheetName val="노무비단가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단가조사"/>
      <sheetName val="목차"/>
      <sheetName val="손익분석"/>
      <sheetName val="원가계산서"/>
      <sheetName val="수량"/>
      <sheetName val="포장공"/>
      <sheetName val="금리계산"/>
      <sheetName val="우배수"/>
      <sheetName val="001"/>
      <sheetName val="산출내역서집계표"/>
      <sheetName val="총계"/>
      <sheetName val="집계표"/>
      <sheetName val="단가"/>
      <sheetName val="총괄표"/>
      <sheetName val="실행철강하도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일위대가표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토공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Sheet17"/>
      <sheetName val="U-TYPE(1)"/>
      <sheetName val="예산명세서"/>
      <sheetName val="맨홀"/>
      <sheetName val="금호"/>
      <sheetName val="적용공정"/>
      <sheetName val="L_RPTB02_01"/>
      <sheetName val="경상비"/>
      <sheetName val="피벗테이블데이터분석"/>
      <sheetName val="전기"/>
      <sheetName val="내역서(기성청구)"/>
      <sheetName val="적용단위길이"/>
    </sheetNames>
    <definedNames>
      <definedName name="Macro10"/>
      <definedName name="Macro12"/>
      <definedName name="Macro13"/>
      <definedName name="Macro14"/>
      <definedName name="Macro6"/>
      <definedName name="Macro7"/>
      <definedName name="Macro8"/>
      <definedName name="Macro9" sheetId="3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YES"/>
      <sheetName val="조명율표"/>
      <sheetName val="설계예산서"/>
      <sheetName val="수량집계"/>
      <sheetName val="내역서"/>
      <sheetName val="단가산출"/>
      <sheetName val="소야공정계획표"/>
      <sheetName val="가로등내역서"/>
      <sheetName val="총괄"/>
      <sheetName val="토목"/>
      <sheetName val="대치판정"/>
      <sheetName val="전선 및 전선관"/>
      <sheetName val="20관리비율"/>
      <sheetName val="실행철강하도"/>
      <sheetName val="DATA"/>
      <sheetName val="#REF"/>
      <sheetName val="수량산출서"/>
      <sheetName val="일위대가"/>
      <sheetName val="2000.11월설계내역"/>
      <sheetName val="터파기및재료"/>
      <sheetName val="말뚝지지력산정"/>
      <sheetName val="집계표"/>
      <sheetName val="단가"/>
      <sheetName val="총괄표"/>
      <sheetName val="수량산출"/>
      <sheetName val="내역"/>
      <sheetName val="보증수수료산출"/>
      <sheetName val="bid"/>
      <sheetName val="수목데이타 "/>
      <sheetName val="변압기 및 발전기 용량"/>
      <sheetName val="내역서2안"/>
      <sheetName val="입찰안"/>
      <sheetName val="준검 내역서"/>
      <sheetName val="교각1"/>
      <sheetName val="1.수인터널"/>
      <sheetName val="JUCK"/>
      <sheetName val="일위대가표(유단가)"/>
      <sheetName val="일위대가표"/>
      <sheetName val="단가산출서(기계)"/>
      <sheetName val="6호기"/>
      <sheetName val="단가조사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INPUT"/>
      <sheetName val="부대내역"/>
      <sheetName val="단가 및 재료비"/>
      <sheetName val="점검총괄"/>
      <sheetName val="상수도토공집계표"/>
      <sheetName val="내역서(전기)"/>
      <sheetName val="신우"/>
      <sheetName val="2000년1차"/>
      <sheetName val="Sheet1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자재목록"/>
      <sheetName val="EACT10"/>
      <sheetName val="주상도"/>
      <sheetName val="제수변수량"/>
      <sheetName val="공기변수량"/>
      <sheetName val="견적대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부속동"/>
      <sheetName val="증감대비"/>
      <sheetName val="공종단가"/>
      <sheetName val="예산갑지"/>
      <sheetName val="단가조사서"/>
      <sheetName val="Total"/>
      <sheetName val="원가계산"/>
      <sheetName val="2006기계경비산출표"/>
      <sheetName val="AILC004"/>
      <sheetName val="3BL공동구 수량"/>
      <sheetName val="예산변경사항"/>
      <sheetName val="BASIC (2)"/>
      <sheetName val="재료집계"/>
      <sheetName val="ETC"/>
      <sheetName val="돌망태단위수량"/>
      <sheetName val="일위대가(계측기설치)"/>
      <sheetName val="물가자료"/>
      <sheetName val="품의서"/>
      <sheetName val="부하계산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48일위"/>
      <sheetName val="간접비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(시간당)"/>
      <sheetName val="램머"/>
      <sheetName val="연습"/>
      <sheetName val="기계경비시간당손료목록"/>
      <sheetName val="에너지동"/>
      <sheetName val="HRSG SMALL07220"/>
      <sheetName val="말뚝물량"/>
      <sheetName val="데이타"/>
      <sheetName val="공구원가계산"/>
      <sheetName val="요율"/>
      <sheetName val="자재대"/>
      <sheetName val="코드표"/>
      <sheetName val="Sheet1 (2)"/>
      <sheetName val="입찰결과(DATA)"/>
      <sheetName val="CABLE SIZE-3"/>
      <sheetName val="EQUIP-H"/>
      <sheetName val="경비_원본"/>
      <sheetName val="소요자재"/>
      <sheetName val="노무산출서"/>
      <sheetName val="간선계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토공"/>
      <sheetName val="동력부하(도산)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종별원가계산"/>
      <sheetName val="말고개터널조명전압강하"/>
      <sheetName val="노임"/>
      <sheetName val="사각맨홀"/>
      <sheetName val="FA설치명세"/>
      <sheetName val="실행갑지"/>
      <sheetName val="견적990322"/>
      <sheetName val="간접1"/>
      <sheetName val="1차증가원가계산"/>
      <sheetName val="5.정산서"/>
      <sheetName val="설계기준 및 하중계산"/>
      <sheetName val="입력값"/>
      <sheetName val="단면가정"/>
      <sheetName val="2000전체분"/>
      <sheetName val="BOX전기내역"/>
      <sheetName val="토량1-1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참조-(1)"/>
      <sheetName val="ABUT수량-A1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9-1차이내역"/>
      <sheetName val="가감수량"/>
      <sheetName val="맨홀수량산출"/>
      <sheetName val="견적조건"/>
      <sheetName val="견적조건(을지)"/>
      <sheetName val="식생블럭단위수량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구조물철거타공정이월"/>
      <sheetName val="전기일위대가"/>
      <sheetName val="일반수량"/>
      <sheetName val="VA_code"/>
      <sheetName val="조건표"/>
      <sheetName val="JJ"/>
      <sheetName val="설계"/>
      <sheetName val="설 계"/>
      <sheetName val="BQ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외주"/>
      <sheetName val="Macro(차단기)"/>
      <sheetName val="PO-BOQ"/>
      <sheetName val="일위집계표"/>
      <sheetName val=" 상부공통집계(총괄)"/>
      <sheetName val="인건비"/>
      <sheetName val="견적의뢰서"/>
      <sheetName val="CTEMCOST"/>
      <sheetName val="연결관산출조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노무비단가"/>
      <sheetName val="입찰보고"/>
      <sheetName val="적용(기계)"/>
      <sheetName val="Mc1"/>
      <sheetName val="2000,9월 일위"/>
      <sheetName val="통장출금액"/>
      <sheetName val="금액결정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옹벽수량집계"/>
      <sheetName val="인건비 "/>
      <sheetName val="기계경비일람"/>
      <sheetName val="물량표"/>
      <sheetName val="1SPAN"/>
      <sheetName val="공통(20-91)"/>
      <sheetName val="22단가(철거)"/>
      <sheetName val="49단가"/>
      <sheetName val="49단가(철거)"/>
      <sheetName val="22단가"/>
      <sheetName val="제직재"/>
      <sheetName val="설직재-1"/>
      <sheetName val="제-노임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의왕내역"/>
      <sheetName val="약품설비"/>
      <sheetName val="관로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입출재고현황 (2)"/>
      <sheetName val="MACRO(MCC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담장산출"/>
      <sheetName val="수로교총재료집계"/>
      <sheetName val="001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자재단가표"/>
      <sheetName val="고창터널(고창방향)"/>
      <sheetName val="포장공"/>
      <sheetName val="일반수량총괄"/>
      <sheetName val="변경비교-을"/>
      <sheetName val="1안"/>
      <sheetName val="철거산출근거"/>
      <sheetName val="단가목록"/>
      <sheetName val="조경일람"/>
      <sheetName val="일위대가목록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부재력정리"/>
      <sheetName val="LD일"/>
      <sheetName val="FD"/>
      <sheetName val="기자재대비표"/>
      <sheetName val="b_balju_cho"/>
      <sheetName val="SLAB&quot;1&quot;"/>
      <sheetName val="경상비"/>
      <sheetName val="원가계산서"/>
      <sheetName val="공내역"/>
      <sheetName val="백호우계수"/>
      <sheetName val="접속도로1"/>
      <sheetName val="가시설단위수량"/>
      <sheetName val="SORCE1"/>
      <sheetName val="2F 회의실견적(5_14 일대)"/>
      <sheetName val="금액내역서"/>
      <sheetName val="현장관리비 "/>
      <sheetName val="아파트기별"/>
      <sheetName val="공리일"/>
      <sheetName val="진주방향"/>
      <sheetName val="마산방향"/>
      <sheetName val="단가표"/>
      <sheetName val="종합기별"/>
      <sheetName val="노무비명세서"/>
      <sheetName val="소요자재명세서"/>
      <sheetName val="주차구획선수량"/>
      <sheetName val="보차도경계석"/>
      <sheetName val="48전력선로일위"/>
      <sheetName val="AIR SHOWER(3인용)"/>
      <sheetName val="재집"/>
      <sheetName val="직재"/>
      <sheetName val="49-119"/>
      <sheetName val="발신정보"/>
      <sheetName val="부하(성남)"/>
      <sheetName val="연부97-1"/>
      <sheetName val="갑지1"/>
      <sheetName val="J直材4"/>
      <sheetName val="중기일위대가"/>
      <sheetName val="단위단가"/>
      <sheetName val="율촌법률사무소2내역"/>
      <sheetName val="자료입력"/>
      <sheetName val="지주목시비량산출서"/>
      <sheetName val="손익분석"/>
      <sheetName val="LD"/>
      <sheetName val="전기"/>
      <sheetName val="부서현황"/>
      <sheetName val="현장지지물물량"/>
      <sheetName val="제품별"/>
      <sheetName val="설계가"/>
      <sheetName val="전차선로 물량표"/>
      <sheetName val="설계예시"/>
      <sheetName val="DATA 입력란"/>
      <sheetName val="1. 설계조건 2.단면가정 3. 하중계산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몰탈재료산출"/>
      <sheetName val="단위목록"/>
      <sheetName val="기계경비목록"/>
      <sheetName val="관급"/>
      <sheetName val="FAX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날개벽수량표"/>
      <sheetName val="기초코드"/>
      <sheetName val="전기혼잡제경비(45)"/>
      <sheetName val="총괄내역서"/>
      <sheetName val="금리계산"/>
      <sheetName val="우배수"/>
      <sheetName val="Macro2"/>
      <sheetName val="96보완계획7.12"/>
      <sheetName val="계수시트"/>
      <sheetName val="3.공통공사대비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집1"/>
      <sheetName val="토공계산서(부체도로)"/>
      <sheetName val="월선수금"/>
      <sheetName val="물량산출근거"/>
      <sheetName val="토목내역"/>
      <sheetName val="SE-611"/>
      <sheetName val="CONCRETE"/>
      <sheetName val="날개벽"/>
      <sheetName val="woo(mac)"/>
      <sheetName val="인건-측정"/>
      <sheetName val="C3"/>
      <sheetName val="TABLE"/>
      <sheetName val="Macro(전선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Sheet17"/>
      <sheetName val="U-TYPE(1)"/>
      <sheetName val="예산명세서"/>
      <sheetName val="맨홀"/>
      <sheetName val="금호"/>
      <sheetName val="적용공정"/>
      <sheetName val="접속도로"/>
      <sheetName val="버스운행안내"/>
      <sheetName val="예방접종계획"/>
      <sheetName val="근태계획서"/>
      <sheetName val="자  재"/>
      <sheetName val="노임(1차)"/>
      <sheetName val="건축개요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데리네이타현황"/>
      <sheetName val="기흥하도용"/>
      <sheetName val="노임이"/>
      <sheetName val="공통"/>
      <sheetName val="영구청"/>
      <sheetName val="9GNG운반"/>
      <sheetName val="기자재비"/>
      <sheetName val="BLOCK(1)"/>
      <sheetName val="8. 안정검토"/>
      <sheetName val="지진시"/>
      <sheetName val="6PILE  (돌출)"/>
      <sheetName val="98NS-N"/>
      <sheetName val="토량산출서"/>
      <sheetName val="90.03실행 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현장설명서"/>
      <sheetName val="견적조건서"/>
      <sheetName val="시공일반사항"/>
      <sheetName val="현장설명서갑지"/>
      <sheetName val="하도급선정의뢰서(습식공사)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평교-내역"/>
      <sheetName val="조명일위"/>
      <sheetName val="인상효1"/>
      <sheetName val="간접"/>
      <sheetName val="조도계산서1"/>
      <sheetName val="기초자료"/>
      <sheetName val="중간부"/>
      <sheetName val="대,유,램"/>
      <sheetName val="공사별 가중치 산출근거(토목)"/>
      <sheetName val="가중치근거(조경)"/>
      <sheetName val="2공구산출내역"/>
      <sheetName val="목동1절주.bh01"/>
      <sheetName val="48수량"/>
      <sheetName val="22수량"/>
      <sheetName val="교통량조사"/>
      <sheetName val=" 총괄표"/>
      <sheetName val="단가산출서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충주"/>
      <sheetName val="sw1"/>
      <sheetName val="진접"/>
      <sheetName val="49일위"/>
      <sheetName val="22일위"/>
      <sheetName val="49수량"/>
      <sheetName val="제진기"/>
      <sheetName val="영구청afc"/>
      <sheetName val="ⴭⴭⴭⴭ"/>
      <sheetName val="AS복구"/>
      <sheetName val="중기터파기"/>
      <sheetName val="변수값"/>
      <sheetName val="중기상차"/>
      <sheetName val="3련 BOX"/>
      <sheetName val="집수A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DATE"/>
      <sheetName val="품셈"/>
      <sheetName val="문학간접"/>
      <sheetName val="단면치수"/>
      <sheetName val="13LPMCC"/>
      <sheetName val="공사별 가중치 산출근거(건축)"/>
      <sheetName val="차도조도계산"/>
      <sheetName val="과천MAIN"/>
      <sheetName val="노무비 근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선관"/>
      <sheetName val="설계명세서"/>
      <sheetName val="기초자료입력"/>
      <sheetName val="역집계1"/>
      <sheetName val="메서,변+증"/>
      <sheetName val="환"/>
      <sheetName val="적용기준표(98년상반기)"/>
      <sheetName val="예산내역서"/>
      <sheetName val="1단계"/>
      <sheetName val="15"/>
      <sheetName val="총괄서"/>
      <sheetName val="내역서01"/>
      <sheetName val="Option"/>
      <sheetName val="KMT물량"/>
      <sheetName val="현관"/>
      <sheetName val="토사(PE)"/>
      <sheetName val="NEYOK"/>
      <sheetName val="수안보-MBR1"/>
      <sheetName val="입력DATA"/>
      <sheetName val="건축"/>
      <sheetName val="단가산출서 (2)"/>
      <sheetName val="tggwan(mac)"/>
      <sheetName val="물량집계"/>
      <sheetName val="인수공총괄"/>
      <sheetName val="사급자재"/>
      <sheetName val="덕소내역"/>
      <sheetName val="과세표준율-2"/>
      <sheetName val="면적분양가"/>
      <sheetName val="분양면적(1123)"/>
      <sheetName val="출력소스"/>
      <sheetName val="집수정"/>
      <sheetName val="확약서"/>
      <sheetName val="BJJIN"/>
      <sheetName val="시공계획"/>
      <sheetName val="36신설수량"/>
      <sheetName val="cost"/>
      <sheetName val="신공항A-9(원가수정)"/>
      <sheetName val="사전공사"/>
      <sheetName val="소포내역 (2)"/>
      <sheetName val="암거단위"/>
      <sheetName val="본선토량운반계산서(1)0"/>
      <sheetName val="CIVIL"/>
      <sheetName val="9-1차이내역."/>
      <sheetName val="5.공종별예산내역서"/>
      <sheetName val="4.설계예산내역서"/>
      <sheetName val="8.일위대가표(1)"/>
      <sheetName val="6.관급자재조서"/>
      <sheetName val="8.일위대가표(2)"/>
      <sheetName val="3.예정공정표"/>
      <sheetName val="7.청제공기계기구조서"/>
      <sheetName val="실행(표지,갑,을)"/>
      <sheetName val="전선"/>
      <sheetName val="CABLE"/>
      <sheetName val="부하LOAD"/>
      <sheetName val="하중산정"/>
      <sheetName val="개요"/>
      <sheetName val="정화조방수미장"/>
      <sheetName val="토목주소"/>
      <sheetName val="프랜트면허"/>
      <sheetName val="일용노임단가"/>
      <sheetName val="예산M6-B"/>
      <sheetName val="약품공급2"/>
      <sheetName val="Rates"/>
      <sheetName val="BEND LOSS"/>
      <sheetName val="품종별-이름"/>
      <sheetName val="인사자료총집계"/>
      <sheetName val=" 갑  지 "/>
      <sheetName val="Y_WORK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변경후-SHEET"/>
      <sheetName val="CAT_5"/>
      <sheetName val="일위대가목록(1)"/>
      <sheetName val="단가대비표(1)"/>
      <sheetName val="1공구(을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2터널시점"/>
      <sheetName val="기본"/>
      <sheetName val="공통가설"/>
      <sheetName val="탑(을지)"/>
      <sheetName val="감액총괄표"/>
      <sheetName val="수량이동"/>
      <sheetName val="AS포장복구_"/>
      <sheetName val="산근(목록)"/>
      <sheetName val="이형관중량"/>
      <sheetName val="선정요령"/>
      <sheetName val="시멘트"/>
      <sheetName val="명세서"/>
      <sheetName val="4)유동표"/>
      <sheetName val="공리공제"/>
      <sheetName val="적상기초자료"/>
      <sheetName val="산근"/>
      <sheetName val="P-산#1-1(WOWA1)"/>
      <sheetName val="basic"/>
      <sheetName val="J형측구단위수량"/>
      <sheetName val="CC16-내역서"/>
      <sheetName val="저리조양"/>
      <sheetName val="입찰결과보고"/>
      <sheetName val="설산1.나"/>
      <sheetName val="본사S"/>
      <sheetName val="전압강하계산"/>
      <sheetName val="D-3503"/>
      <sheetName val="여흥"/>
      <sheetName val="99총공사내역서"/>
      <sheetName val="고등학교"/>
      <sheetName val="수질정화시설"/>
      <sheetName val="LEGEND"/>
      <sheetName val="경산(을)"/>
      <sheetName val="위치조서"/>
      <sheetName val="연동내역서"/>
      <sheetName val="전체내역서"/>
      <sheetName val="주방환기"/>
      <sheetName val="교통대책내역"/>
      <sheetName val="노임,재료비"/>
      <sheetName val="NYS"/>
      <sheetName val="01AC"/>
      <sheetName val="진우+대광"/>
      <sheetName val="입적표"/>
      <sheetName val="본체"/>
      <sheetName val="물가"/>
      <sheetName val="경산"/>
      <sheetName val="재료값"/>
      <sheetName val="기본DATA"/>
      <sheetName val="출력X"/>
      <sheetName val="전력구구조물산근"/>
      <sheetName val="금긋기 및 절단"/>
      <sheetName val="UR2-Calculation"/>
      <sheetName val="한강운반비"/>
      <sheetName val="화재 탐지 설비"/>
      <sheetName val="노원열병합  건축공사기성내역서"/>
      <sheetName val="96정변2"/>
      <sheetName val="총수량집계표"/>
      <sheetName val="플랜트 설치"/>
      <sheetName val="설비내역서"/>
      <sheetName val="건축내역서"/>
      <sheetName val="전기내역서"/>
      <sheetName val="내역서(전체)"/>
      <sheetName val="L_RPTB02_01"/>
      <sheetName val="변경내역을"/>
      <sheetName val="공종별내역서"/>
      <sheetName val="빌딩 안내"/>
      <sheetName val="대외공문"/>
      <sheetName val="개보수공사BM"/>
      <sheetName val="준공평가"/>
      <sheetName val="실행간접비용"/>
      <sheetName val="TEL"/>
      <sheetName val="장문교(대전)"/>
      <sheetName val="평가내역"/>
      <sheetName val="직접인건비"/>
      <sheetName val="기성내역서표지"/>
      <sheetName val="통합"/>
      <sheetName val="BOX"/>
      <sheetName val="2.2.2입적표"/>
      <sheetName val="단면설계"/>
      <sheetName val="단면별연장"/>
      <sheetName val="분수공별 면적"/>
      <sheetName val="관로조직표"/>
      <sheetName val="내역(중앙)"/>
      <sheetName val="내역(창신)"/>
      <sheetName val="일위대가 집계표"/>
      <sheetName val="횡배수관토공수량"/>
      <sheetName val="4.2.1 마루높이 검토"/>
      <sheetName val="신표지1"/>
      <sheetName val="관리,부대비"/>
      <sheetName val="이토변실(A3-LINE)"/>
      <sheetName val="접속슬라브"/>
      <sheetName val="통로box전기"/>
      <sheetName val="금액"/>
      <sheetName val="암거공"/>
      <sheetName val="-15.0"/>
      <sheetName val="해평견적"/>
      <sheetName val="사리부설"/>
      <sheetName val="장비명"/>
      <sheetName val="통합내역"/>
      <sheetName val="기기리스트"/>
      <sheetName val="1호인버트수량"/>
      <sheetName val="석축설면"/>
      <sheetName val="법면단"/>
      <sheetName val="가도공"/>
      <sheetName val="01"/>
      <sheetName val="전기공사"/>
      <sheetName val="화설내"/>
      <sheetName val="웅진교-S2"/>
      <sheetName val="L_RPTA05_목록"/>
      <sheetName val="3.내역서"/>
      <sheetName val="Macro3"/>
      <sheetName val="송우내역서"/>
      <sheetName val="배수관토공"/>
      <sheetName val="계산식"/>
      <sheetName val="차수공개요"/>
      <sheetName val="1._x0018_변전설비"/>
      <sheetName val="인공(100P,배선반)"/>
      <sheetName val="설내역서 "/>
      <sheetName val="A갑지"/>
      <sheetName val="DB"/>
      <sheetName val="입력"/>
      <sheetName val="납부서"/>
      <sheetName val="조경"/>
      <sheetName val="역T형"/>
      <sheetName val="산출2-기기동력"/>
      <sheetName val="변화치수"/>
      <sheetName val="1공구(입찰내역)"/>
      <sheetName val="2000.05"/>
      <sheetName val="설계변경내역 98"/>
      <sheetName val="97노임단가"/>
      <sheetName val="입력란"/>
      <sheetName val="지주설치제원"/>
      <sheetName val="IMPEADENCE MAP 취수장"/>
      <sheetName val="단위량당중기"/>
      <sheetName val="공통비"/>
      <sheetName val="VENDOR LIST"/>
      <sheetName val="TYPE집계표"/>
      <sheetName val="1-1"/>
      <sheetName val="COPING"/>
      <sheetName val="수성페인트도장 내역서"/>
      <sheetName val="다이꾸"/>
      <sheetName val="Piping(Methanol)"/>
      <sheetName val="기초"/>
      <sheetName val="2.대외공문"/>
      <sheetName val="³ëÀÓ"/>
      <sheetName val="토공(우물통,기타) "/>
      <sheetName val="TOT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DWPM"/>
      <sheetName val="내역서(토목)"/>
      <sheetName val="BOQ(전체)"/>
      <sheetName val="백암비스타내역"/>
      <sheetName val="내역서 (2)"/>
      <sheetName val="철거집계"/>
      <sheetName val="주사무실종합"/>
      <sheetName val="단중표"/>
      <sheetName val="견적"/>
      <sheetName val="세부견적서(DAS Call Back)"/>
      <sheetName val="OPGW기별"/>
      <sheetName val="단중표-ST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세동별비상"/>
      <sheetName val="펌프장수량산출(토)"/>
      <sheetName val="내역총괄"/>
      <sheetName val="내역총괄2"/>
      <sheetName val="내역총괄3"/>
      <sheetName val="견적율"/>
      <sheetName val="적용기준"/>
      <sheetName val="단"/>
      <sheetName val="대공종"/>
      <sheetName val="보할공정"/>
      <sheetName val="보합"/>
      <sheetName val="차종별"/>
      <sheetName val="구동"/>
      <sheetName val="별표"/>
      <sheetName val="PIPE"/>
      <sheetName val="VALVE"/>
      <sheetName val="전기2005"/>
      <sheetName val="통신2005"/>
      <sheetName val=" 견적서"/>
      <sheetName val="Customer Databas"/>
      <sheetName val="합천내역"/>
      <sheetName val="노무비산출"/>
      <sheetName val="유첨#2"/>
      <sheetName val="12월31일"/>
      <sheetName val="전기단가조사서"/>
      <sheetName val="관접합및부설"/>
      <sheetName val="2002하반기노임기준"/>
      <sheetName val="본부장"/>
      <sheetName val="BOQ"/>
      <sheetName val="대림산업"/>
      <sheetName val="연령현황"/>
      <sheetName val="여과지동"/>
      <sheetName val="내역표지"/>
      <sheetName val="본부소개"/>
      <sheetName val="구리토평1전기"/>
      <sheetName val="220 (2)"/>
      <sheetName val="가시설흙막이"/>
      <sheetName val="집수정(600-700)"/>
      <sheetName val="역T형교대(말뚝기초)"/>
      <sheetName val="세목전체"/>
      <sheetName val="단가 "/>
      <sheetName val="단  가  대  비  표"/>
      <sheetName val="일  위  대  가  목  록"/>
      <sheetName val="기존단가 (2)"/>
      <sheetName val="유동표(변경)"/>
      <sheetName val="Man Power &amp; Comp"/>
      <sheetName val="EQUIPMENT -2"/>
      <sheetName val="MBR9"/>
      <sheetName val="대림경상68억"/>
      <sheetName val="PROJECT BRIEF"/>
      <sheetName val="접지수량"/>
      <sheetName val="ELECTRIC"/>
      <sheetName val="SCHEDULE"/>
      <sheetName val="토적표"/>
      <sheetName val="암거날개벽재료집계"/>
      <sheetName val="공비대비"/>
      <sheetName val="MIJIBI"/>
      <sheetName val="건축직"/>
      <sheetName val=" 내역"/>
      <sheetName val="견적서1"/>
      <sheetName val="제출"/>
      <sheetName val="준설량산정표"/>
      <sheetName val="단가비교표_공통1"/>
      <sheetName val="참조자료"/>
      <sheetName val="인원"/>
      <sheetName val="하도급변경대비표"/>
      <sheetName val="2000용수잠관-수량집계"/>
      <sheetName val="공사내역"/>
      <sheetName val="COVER"/>
      <sheetName val="소업1교"/>
      <sheetName val="표층포설및다짐"/>
      <sheetName val="산출(전주P7)"/>
      <sheetName val="EQT-ESTN"/>
      <sheetName val="2000년 공정표"/>
      <sheetName val="교각별철근수량집계표"/>
      <sheetName val="사원등록"/>
      <sheetName val="호봉 (2)"/>
      <sheetName val="입고장부 (4)"/>
      <sheetName val="내역서(총)"/>
      <sheetName val="방호벽"/>
      <sheetName val="(A)내역서"/>
      <sheetName val="sub"/>
      <sheetName val="바닥판"/>
      <sheetName val="시중노임단가"/>
      <sheetName val="s"/>
      <sheetName val="WEON"/>
      <sheetName val="경상"/>
      <sheetName val="가설"/>
      <sheetName val="우수"/>
      <sheetName val="공사비예비관리공감측설산출내역"/>
      <sheetName val="건축내역(진해석동)"/>
      <sheetName val="E.P.T수량산출서"/>
      <sheetName val="각종장비전압강하계산"/>
      <sheetName val="96작생능"/>
      <sheetName val="단위가격"/>
      <sheetName val="토적"/>
      <sheetName val="copy"/>
      <sheetName val="서식"/>
      <sheetName val="화해(함평)"/>
      <sheetName val="화해(장성)"/>
      <sheetName val="광혁기성"/>
      <sheetName val="건축내역서 (경제상무실)"/>
      <sheetName val="가격조사서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내역서(기성청구)"/>
      <sheetName val="98수문일위"/>
      <sheetName val="위치"/>
      <sheetName val="공작물조직표(용배수)"/>
      <sheetName val="날개수량1.5"/>
      <sheetName val="시운전연료"/>
      <sheetName val="몰탈䠊ፓ㠀擞"/>
      <sheetName val="간선"/>
      <sheetName val="전압"/>
      <sheetName val="조도"/>
      <sheetName val="동력"/>
      <sheetName val="단가견적조사표"/>
      <sheetName val="bdata-출력안함"/>
      <sheetName val="노임변동률"/>
      <sheetName val="COMPRESSOR"/>
      <sheetName val="Working(wo WTs)"/>
      <sheetName val="주조정실"/>
      <sheetName val="자재ᰀ፜搀"/>
      <sheetName val="발전기"/>
      <sheetName val="GEN"/>
      <sheetName val="송전재료비"/>
      <sheetName val="eq_data"/>
      <sheetName val="실행내역서 "/>
      <sheetName val="loading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관일"/>
      <sheetName val="경영상태"/>
      <sheetName val="준공정산"/>
      <sheetName val="J"/>
      <sheetName val="설계산출표지"/>
      <sheetName val="도장수량(하1)"/>
      <sheetName val="내역전기"/>
      <sheetName val="전기 원가계산서"/>
      <sheetName val="품셈집계표"/>
      <sheetName val="자재조사표"/>
      <sheetName val="일반부표집계표"/>
      <sheetName val="FOOTING단면력"/>
      <sheetName val="기초자료입력및 K치 확인"/>
      <sheetName val="날개벽(시점좌측)"/>
      <sheetName val="NOMUBI"/>
      <sheetName val="차선도색현황"/>
      <sheetName val="설명"/>
      <sheetName val="노무비(DB)_이후 출력XXXXXX"/>
      <sheetName val="경비"/>
      <sheetName val="음성방향"/>
      <sheetName val="변경품셈총괄"/>
      <sheetName val="POWER"/>
      <sheetName val="설계서(7)"/>
      <sheetName val="개봉3동하수관"/>
      <sheetName val="갑지(가로ﻁ"/>
      <sheetName val="상 부"/>
      <sheetName val="실행예산"/>
      <sheetName val="단가(반정1교-원주)"/>
      <sheetName val="2.조명기구철거(일괄철거분)"/>
      <sheetName val="제품橂"/>
      <sheetName val="조정내역"/>
      <sheetName val="박스토공"/>
      <sheetName val="기준표"/>
      <sheetName val="단가및재료비"/>
      <sheetName val="보호공"/>
      <sheetName val="단위"/>
      <sheetName val="설계기준"/>
      <sheetName val="내역1"/>
      <sheetName val="열린교실"/>
      <sheetName val="1.우편집중내역서"/>
      <sheetName val="경산锼_x0013_閄"/>
      <sheetName val="J01"/>
      <sheetName val="구조물터파기수량집계"/>
      <sheetName val="배수공 시멘트 및 골재량 산출"/>
      <sheetName val="합의경상"/>
      <sheetName val="단면瑌)"/>
      <sheetName val="22단"/>
      <sheetName val="22단锼"/>
      <sheetName val="공내ᰖ"/>
      <sheetName val="단면"/>
      <sheetName val="22단헾"/>
      <sheetName val="AS_x0005__x0000_"/>
      <sheetName val="22단丵"/>
      <sheetName val="전선_및_전선ࠝ"/>
      <sheetName val="일위대가 "/>
      <sheetName val="교량하부공"/>
      <sheetName val="대,怀፵"/>
      <sheetName val="NAMES"/>
      <sheetName val="판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견"/>
      <sheetName val="집계표(공종별)"/>
      <sheetName val="단가적용(터널)"/>
      <sheetName val="단위가격_할증"/>
      <sheetName val="제"/>
      <sheetName val="산출및내역"/>
      <sheetName val="총괄집䠄ᡏ"/>
      <sheetName val="SLIDES"/>
      <sheetName val="내역서비교"/>
      <sheetName val="적용(기尜_x0013_"/>
      <sheetName val="2.1  노무비 평균단가산출"/>
      <sheetName val="CLAUSE"/>
      <sheetName val="약품설︀"/>
      <sheetName val="3CHBDC"/>
      <sheetName val="1-11조직표"/>
      <sheetName val="96.12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정산입력"/>
      <sheetName val="G.R300경비"/>
      <sheetName val="2공구수량"/>
      <sheetName val="견적대비표"/>
      <sheetName val="견적단가"/>
      <sheetName val="하중계산"/>
      <sheetName val="Instruction"/>
      <sheetName val="수안보-_x0005__x0000__x0000_"/>
      <sheetName val="수안보-徸〒_x0005__x0000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01상노임"/>
      <sheetName val="개산공사비"/>
      <sheetName val="22단가(철完9"/>
      <sheetName val="지질조사"/>
      <sheetName val="T1"/>
      <sheetName val="단가결정"/>
      <sheetName val="총체보활공정표"/>
      <sheetName val="아산경희980422"/>
      <sheetName val="Front"/>
      <sheetName val="포쐀䑣"/>
      <sheetName val="포䠟⥏"/>
      <sheetName val="포䠠⥏"/>
      <sheetName val="Proposal"/>
      <sheetName val="토 적 표"/>
      <sheetName val="기본설계도급항목"/>
      <sheetName val="골재산출"/>
      <sheetName val="EP0618"/>
      <sheetName val="동해title"/>
      <sheetName val="자재집계"/>
      <sheetName val="연결관암거"/>
      <sheetName val="기지국"/>
      <sheetName val="data2"/>
      <sheetName val="총인원"/>
      <sheetName val="직급인원"/>
      <sheetName val="실행(1)"/>
      <sheetName val="포䈀㙪"/>
      <sheetName val="★도급내역"/>
      <sheetName val="aa"/>
      <sheetName val="현금흐름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BOX(1.5X1.5)"/>
      <sheetName val="TYPE-A"/>
      <sheetName val="배수문수량산출(3)"/>
      <sheetName val="2BOX본체"/>
      <sheetName val="사업수지"/>
      <sheetName val="기계경비단가"/>
      <sheetName val="栍ᾆ"/>
      <sheetName val="도급"/>
      <sheetName val="입출재고현⩿〚_x0005__x0000_"/>
      <sheetName val="º¯°æ»çÀ_x0000_"/>
      <sheetName val="설-원가"/>
      <sheetName val="전체_1설계"/>
      <sheetName val="수안보-娐&gt;闰⿑"/>
      <sheetName val="수안보-ꮸ⿥_x0005__x0000_"/>
      <sheetName val="백호丵〒_x0005_"/>
      <sheetName val="투찰가"/>
      <sheetName val="구조대가"/>
      <sheetName val="포설대가1"/>
      <sheetName val="부대대가"/>
      <sheetName val="사급자재(1단계)"/>
      <sheetName val="철근총괄집계표"/>
      <sheetName val="빗물받이(910-510-410)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기본일위"/>
      <sheetName val="unit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c_balju"/>
      <sheetName val="단가표 "/>
      <sheetName val="가설공사"/>
      <sheetName val="기초공"/>
      <sheetName val="투자효율분석"/>
      <sheetName val="현장관리비"/>
      <sheetName val="일위목차"/>
      <sheetName val="홈통받이수량"/>
      <sheetName val="적용토목"/>
      <sheetName val="콘_재료분리(1)"/>
      <sheetName val="단위중량"/>
      <sheetName val="원형맨홀수량"/>
      <sheetName val="경율산정"/>
      <sheetName val="내역서 "/>
      <sheetName val="용소리교"/>
      <sheetName val="단위집계표"/>
      <sheetName val="공통가설공사"/>
      <sheetName val="당사"/>
      <sheetName val="교대"/>
      <sheetName val="const."/>
      <sheetName val="교각별수량"/>
      <sheetName val="원가산출서"/>
      <sheetName val="Dae_Jiju"/>
      <sheetName val="Sikje_ingun"/>
      <sheetName val="TREE_D"/>
      <sheetName val="WING3"/>
      <sheetName val="공사수행방안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공사착공계"/>
      <sheetName val="참조 DATA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대창(함평)"/>
      <sheetName val="임대견적서"/>
      <sheetName val="36신丵〒_x0005_"/>
      <sheetName val="하부철근수량"/>
      <sheetName val="맨홀물량"/>
      <sheetName val="기준비용"/>
      <sheetName val="케이블트레이"/>
      <sheetName val="내역아"/>
      <sheetName val="울타리"/>
      <sheetName val="단가표 (2)"/>
      <sheetName val="안양동교 1안"/>
      <sheetName val="자금청구"/>
      <sheetName val="소각장스케줄"/>
      <sheetName val="중기목록"/>
      <sheetName val="중로근거"/>
      <sheetName val="자재노임단가"/>
      <sheetName val="크레인5ton"/>
      <sheetName val="단가산출-2"/>
      <sheetName val="기초수량-1"/>
      <sheetName val="단가산출-1"/>
      <sheetName val="통신단가조사"/>
      <sheetName val="D-RMIL"/>
      <sheetName val="견적사양비교표"/>
      <sheetName val="예비품"/>
      <sheetName val="조견표"/>
      <sheetName val="물가대비표"/>
      <sheetName val="일위대가집계표"/>
      <sheetName val="장비경비"/>
      <sheetName val="실행ࠏE"/>
      <sheetName val="실행ဏ_x0000_"/>
      <sheetName val="105,106,107동"/>
      <sheetName val="수로교총재료齘_x0013_"/>
      <sheetName val="전체내역갑지"/>
      <sheetName val="내역서단가산출용"/>
      <sheetName val="일반전기"/>
      <sheetName val="지수"/>
      <sheetName val="가설공사내역"/>
      <sheetName val="esc"/>
      <sheetName val="동원인원산출"/>
      <sheetName val="P.M 별"/>
      <sheetName val="거푸집물량"/>
      <sheetName val="환율-LIBOR"/>
      <sheetName val="현장대리인계"/>
      <sheetName val="삼성전기"/>
      <sheetName val="변경품셈"/>
      <sheetName val="중기사용료"/>
      <sheetName val="공무공A"/>
      <sheetName val="동력부하계산"/>
      <sheetName val="기계경비(시"/>
      <sheetName val="매출단가"/>
      <sheetName val="호표"/>
      <sheetName val="Summar헾】_x0005__x0000__x0000__x0000__x0000_"/>
      <sheetName val="Summar"/>
      <sheetName val="Summar䡲ぞ_x0000_"/>
      <sheetName val="Summar_x0000__x0000_ⵘ"/>
      <sheetName val="재료표"/>
      <sheetName val="품셈총괄표"/>
      <sheetName val="토목원가계窨_x0013_"/>
      <sheetName val="Requirements"/>
      <sheetName val="교실"/>
      <sheetName val="일반맨홀수량집계"/>
      <sheetName val="工완성공사율"/>
      <sheetName val="계산근거"/>
      <sheetName val="DATA(BAC)"/>
      <sheetName val="단락전류-A"/>
      <sheetName val="DPRKMHDT"/>
      <sheetName val="공통부대비"/>
      <sheetName val="분전함신설"/>
      <sheetName val="날개벽(TYPE1)"/>
      <sheetName val="견적서세부내용"/>
      <sheetName val="대비표"/>
      <sheetName val="총괄집桶青"/>
      <sheetName val="APT"/>
      <sheetName val="부하"/>
      <sheetName val="도체종-상수표"/>
      <sheetName val="동원인원"/>
      <sheetName val="자재 집계표"/>
      <sheetName val="MANUFACTORY"/>
      <sheetName val="강북라우터"/>
      <sheetName val="공용시설내역"/>
      <sheetName val="공주-교대(A1)"/>
      <sheetName val="가CP"/>
      <sheetName val="구조     ."/>
      <sheetName val="1)fs"/>
      <sheetName val="청구내역(9807)"/>
      <sheetName val="현황산출서"/>
      <sheetName val="Sheet16 (2)"/>
      <sheetName val="쌍송교"/>
      <sheetName val="기준액"/>
      <sheetName val="현금"/>
      <sheetName val="97 사업추정(WEKI)"/>
      <sheetName val="시초1교"/>
      <sheetName val="GI-LIST"/>
      <sheetName val="대구-교대(A1)"/>
      <sheetName val="C.배수관공"/>
      <sheetName val="기계"/>
      <sheetName val="정화조"/>
      <sheetName val="TC표지"/>
      <sheetName val="현장"/>
      <sheetName val="유기공정"/>
      <sheetName val="철근량 검토"/>
      <sheetName val="우각부보강"/>
      <sheetName val="STBOX"/>
      <sheetName val="공사진행"/>
      <sheetName val="와동25-3(변경)"/>
      <sheetName val="공사기본자료"/>
      <sheetName val="견적서(대외) (2)"/>
      <sheetName val="__MAIN"/>
      <sheetName val="7.1유효폭"/>
      <sheetName val="Piping Design Data"/>
      <sheetName val="토공정보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8.PILE  (돌출)"/>
      <sheetName val="3_바닥판설계"/>
      <sheetName val="변경서식"/>
      <sheetName val="MACRO(전선관)"/>
      <sheetName val="공사비총괄표"/>
      <sheetName val="T6-6(2)"/>
      <sheetName val="Upgrades pricing"/>
      <sheetName val="변품8-37"/>
      <sheetName val="참조(2)"/>
      <sheetName val="참조"/>
      <sheetName val="현장일보"/>
      <sheetName val="종배수관"/>
      <sheetName val="연습장소"/>
      <sheetName val="통신물량"/>
      <sheetName val="중동상가"/>
      <sheetName val="토공A"/>
      <sheetName val="직원동원SCH"/>
      <sheetName val="계획금액"/>
      <sheetName val="실행"/>
      <sheetName val="단가조사-1"/>
      <sheetName val="내역(토목)"/>
      <sheetName val="L형옹벽측구"/>
      <sheetName val="내역서(삼호)"/>
      <sheetName val="주beam"/>
      <sheetName val="음봉방향"/>
      <sheetName val="MFAB"/>
      <sheetName val="MFRT"/>
      <sheetName val="MPKG"/>
      <sheetName val="MPRD"/>
      <sheetName val="자료(통합)"/>
      <sheetName val="발주내역"/>
      <sheetName val="년도별노임표"/>
      <sheetName val="중기목록표"/>
      <sheetName val="2.펌프장(사급자재)"/>
      <sheetName val="TYPE-1"/>
      <sheetName val="OZ049E"/>
      <sheetName val="제3장 기술업무"/>
      <sheetName val="미지급내역"/>
      <sheetName val="매입내역 "/>
      <sheetName val="거래처별지출내역"/>
      <sheetName val="자재조사표(참고용)"/>
      <sheetName val="접지1종"/>
      <sheetName val="조명율데이타"/>
      <sheetName val="pbs_lambda"/>
      <sheetName val="Matériel embarqué PVC"/>
      <sheetName val="총(철거)"/>
      <sheetName val="참조M"/>
      <sheetName val="공사내역서(을)실행"/>
      <sheetName val="제품"/>
      <sheetName val="깨기수량"/>
      <sheetName val="LAB"/>
      <sheetName val="9509"/>
      <sheetName val="금융비용"/>
      <sheetName val="명단원자료(이전)"/>
      <sheetName val="Inquiry"/>
      <sheetName val="신공항A-9헾】_x0005__x0000__x0000_"/>
      <sheetName val="A(Rev.3)"/>
      <sheetName val="부총"/>
      <sheetName val="금액결揄"/>
      <sheetName val="기존구조물철거집계계표"/>
      <sheetName val="단위_xdc00_ὗ␀"/>
      <sheetName val="내역서(교량)전체"/>
      <sheetName val="B부대공"/>
      <sheetName val="전력"/>
      <sheetName val="토공집계표"/>
      <sheetName val="이름정의"/>
      <sheetName val="초기화면1"/>
      <sheetName val="COL"/>
      <sheetName val="일위대가(여기까지)"/>
      <sheetName val="밧데리"/>
      <sheetName val="3.하중산정4.지지력"/>
      <sheetName val="원가계墬ᥓ"/>
      <sheetName val="2000년하반기"/>
      <sheetName val="원가계Ⴌ_x0000_"/>
      <sheetName val="예산서"/>
      <sheetName val="관로토공집계표"/>
      <sheetName val="3회기성헾】"/>
      <sheetName val="변경비교헾】"/>
      <sheetName val="BQ(실행)"/>
      <sheetName val="3회기성䃸〒"/>
      <sheetName val="유림총괄"/>
      <sheetName val="3회기성_x0005__x0000_"/>
      <sheetName val="3회기성吸("/>
      <sheetName val="3회기성ⱂ⿌"/>
      <sheetName val="3회기성埀0"/>
      <sheetName val="제철"/>
      <sheetName val="세부내역서"/>
      <sheetName val="건공실"/>
      <sheetName val="입찰사유서 제4공종 (흙깎기)"/>
      <sheetName val="MAT"/>
      <sheetName val="A 견적"/>
      <sheetName val="예정공정표"/>
      <sheetName val="횡배수관설치현황"/>
      <sheetName val="횡배위치"/>
      <sheetName val="계산중"/>
      <sheetName val="원가(1_x0000_"/>
      <sheetName val="N賃率_職"/>
      <sheetName val="용산1(해보)"/>
      <sheetName val="1호맨홀토공"/>
      <sheetName val="지중자재단가"/>
      <sheetName val="토공실행"/>
      <sheetName val="새공통(96임금인상기준)"/>
      <sheetName val="인부노임"/>
      <sheetName val="000000"/>
      <sheetName val="도근좌표"/>
      <sheetName val="직원자료"/>
      <sheetName val="업종분류"/>
      <sheetName val="장비분류"/>
      <sheetName val="견적내용입력"/>
      <sheetName val="설계내역(2001)"/>
      <sheetName val="단가산출목록표"/>
      <sheetName val=" 소방공사 산출근거"/>
      <sheetName val="금리׉"/>
      <sheetName val="기타시설"/>
      <sheetName val="판매시설"/>
      <sheetName val="아파트"/>
      <sheetName val="주민복지관"/>
      <sheetName val="지하주차장"/>
      <sheetName val="MEXICO-C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계약내역서(을지)"/>
      <sheetName val="D.B"/>
      <sheetName val="연돌일위집계"/>
      <sheetName val="자재일람"/>
      <sheetName val="w't table"/>
      <sheetName val="Main"/>
      <sheetName val="4차원가계산서"/>
      <sheetName val="예산M12A"/>
      <sheetName val="CON'C"/>
      <sheetName val="전체공내역서"/>
      <sheetName val="퍼스트"/>
      <sheetName val="원가서"/>
      <sheetName val="증감분석"/>
      <sheetName val="단가산출1"/>
      <sheetName val="기초입력"/>
      <sheetName val="날개벽(좌,우=60도-4개)"/>
      <sheetName val="일반수량총괄집계"/>
      <sheetName val="코드"/>
      <sheetName val="내역."/>
      <sheetName val="부대"/>
      <sheetName val="조건입력"/>
      <sheetName val="조건입력(2)"/>
      <sheetName val="장비선정"/>
      <sheetName val="설계서"/>
      <sheetName val="세부狇譈"/>
      <sheetName val="오억미만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명세"/>
      <sheetName val="내역(전체)"/>
      <sheetName val="토공(완충)"/>
      <sheetName val="견적서(1)"/>
      <sheetName val="Top PO"/>
      <sheetName val="2234"/>
      <sheetName val="조립1부실적"/>
      <sheetName val="능률"/>
      <sheetName val="방송노임"/>
      <sheetName val="Despacho (c.civil)"/>
      <sheetName val="도급양식"/>
      <sheetName val="CHITIET VL-NC-TT -1p"/>
      <sheetName val="TDTKP1"/>
      <sheetName val="1을"/>
      <sheetName val="감가상각"/>
      <sheetName val="견적의ᰀ፜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전기일위목록"/>
      <sheetName val="RE9604"/>
      <sheetName val="UPDATA"/>
      <sheetName val="원가계산서(남측)"/>
      <sheetName val="»êÃ렀䡟ԯ_x0000_缀"/>
      <sheetName val="»êÃ︀ᇕ԰_x0000_缀"/>
      <sheetName val="제조 경영"/>
      <sheetName val="갈현동"/>
      <sheetName val="예산대비"/>
      <sheetName val="금광1터널"/>
      <sheetName val="부표총괄"/>
      <sheetName val="사각맨ﻇ"/>
      <sheetName val="8.현장관리비"/>
      <sheetName val="7.안전관리비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교육종류"/>
      <sheetName val="전기설계변경"/>
      <sheetName val="SKETCH"/>
      <sheetName val="시설물기초"/>
      <sheetName val="FIN TUBE"/>
      <sheetName val="HED. &amp; PIPE"/>
      <sheetName val="PUMP SHT"/>
      <sheetName val="FEXS"/>
      <sheetName val="한전고리-을"/>
      <sheetName val=" ｹ-ﾌﾞﾙ"/>
      <sheetName val="MW-BM"/>
      <sheetName val="자단"/>
      <sheetName val="현장설က_x0000_蠀ᛟ"/>
      <sheetName val="학생내역"/>
      <sheetName val="기성내역"/>
      <sheetName val="상가지급현황"/>
      <sheetName val="D-3109"/>
      <sheetName val="기계설비"/>
      <sheetName val="SRC-B3U2"/>
      <sheetName val="현대물량"/>
      <sheetName val="1"/>
      <sheetName val="마장"/>
      <sheetName val="신공"/>
      <sheetName val="균열"/>
      <sheetName val="노᠀⁷"/>
      <sheetName val="실행예산서"/>
      <sheetName val="급명"/>
      <sheetName val="남양구조시험동"/>
      <sheetName val="bearing"/>
      <sheetName val="2.주요계수총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대전-교대(A1-A2)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인부신상자료"/>
      <sheetName val="기성공제요청서"/>
      <sheetName val="하도기성내역 수정"/>
      <sheetName val="기성공제 동의서"/>
      <sheetName val="기성공제 합의서(쓰레기처리비)"/>
      <sheetName val="design load"/>
      <sheetName val="공사비 내역 (가)"/>
      <sheetName val="969910( R)"/>
      <sheetName val="전장품(관리용)"/>
      <sheetName val="EKOG10건축"/>
      <sheetName val="구간산출"/>
      <sheetName val="Ext. Stone-P"/>
      <sheetName val="계약표지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내역(가지)"/>
      <sheetName val="상세내역,전력산출서"/>
      <sheetName val="2003상반기노임기준"/>
      <sheetName val="적점"/>
      <sheetName val="IBASE"/>
      <sheetName val="Cost bd-&quot;A&quot;"/>
      <sheetName val="원내역서 그대로"/>
      <sheetName val="시가지우회도로공내역서"/>
      <sheetName val="파이프"/>
      <sheetName val="결합부검토"/>
      <sheetName val="2"/>
      <sheetName val="중기조종사 단위단가"/>
      <sheetName val="회로내역(승인)"/>
      <sheetName val="기술자료 (연수)"/>
      <sheetName val="산재 안전"/>
      <sheetName val="노무비 경비"/>
      <sheetName val="산정표"/>
      <sheetName val="실행비교"/>
      <sheetName val="기계실"/>
      <sheetName val="PART_DISCOUNT"/>
      <sheetName val="변경실행(2차) "/>
      <sheetName val="공정량산출내역서 "/>
      <sheetName val="ꀀ"/>
      <sheetName val="현장관리비 산출내역"/>
      <sheetName val="토목검측서"/>
      <sheetName val="설계일반"/>
      <sheetName val="수압집계"/>
      <sheetName val="SP-B1"/>
      <sheetName val="신규 품"/>
      <sheetName val="단산"/>
      <sheetName val="변수데이타"/>
      <sheetName val="INDEX"/>
      <sheetName val="15100"/>
      <sheetName val="목표세부명세"/>
      <sheetName val="B767"/>
      <sheetName val="0.갑지"/>
      <sheetName val="구의33고"/>
      <sheetName val="건축공사 집계표"/>
      <sheetName val="골조"/>
      <sheetName val="토공대가"/>
      <sheetName val="B.O.M"/>
      <sheetName val="설계개요"/>
      <sheetName val="화전내"/>
      <sheetName val="IMF Code"/>
      <sheetName val="협조전"/>
      <sheetName val="입찰견적보고서"/>
      <sheetName val="ATS단가"/>
      <sheetName val="mcc일위대가"/>
      <sheetName val="견적내역"/>
      <sheetName val="건축원가계산서"/>
      <sheetName val="원본"/>
      <sheetName val="횡배수관"/>
      <sheetName val="EUPDAT2"/>
      <sheetName val="일집"/>
      <sheetName val="설변물량"/>
      <sheetName val="Tot-sum"/>
      <sheetName val="40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간지"/>
      <sheetName val="E총"/>
      <sheetName val="아수배전(1회)"/>
      <sheetName val="인건비_조사"/>
      <sheetName val="장비집계"/>
      <sheetName val="소일위대가코드표"/>
      <sheetName val="단가보완"/>
      <sheetName val="5사남"/>
      <sheetName val="시중노임(공사)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공사비내역서"/>
      <sheetName val="주경기-오배수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Languages"/>
      <sheetName val="Vari by Vendor"/>
      <sheetName val="DATA-UPS"/>
      <sheetName val="공조기(삭제)"/>
      <sheetName val="일(4)"/>
      <sheetName val="원내역서3"/>
      <sheetName val="3도로"/>
      <sheetName val="101동"/>
      <sheetName val="견적정보"/>
      <sheetName val="노임단가표"/>
      <sheetName val="5.동별횡주관경"/>
      <sheetName val="11.자재단가"/>
      <sheetName val="b_balju"/>
      <sheetName val="1F"/>
      <sheetName val="노원열병합  건축︀ᇕ԰_x0000_缀_x0000__x0000_"/>
      <sheetName val="노원열병합  건축ﻕᇕ԰_x0000_缀_x0000__x0000_"/>
      <sheetName val="샤워실위생"/>
      <sheetName val="현장경비"/>
      <sheetName val="보도경계블럭"/>
      <sheetName val="날개벽(좌,우=45도,75도)"/>
      <sheetName val="full (2)"/>
      <sheetName val="내부부하"/>
      <sheetName val="hvac내역서(제어동)"/>
      <sheetName val="옥외"/>
      <sheetName val="노원열병합  건축렀䡟ԯ_x0000_缀_x0000__x0000_"/>
      <sheetName val="154TW"/>
      <sheetName val="일반수량집계"/>
      <sheetName val="모델링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배수내역(총수량)"/>
      <sheetName val="층"/>
      <sheetName val="2002상반기노임기준"/>
      <sheetName val="예산조서(무선)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1차 내역서"/>
      <sheetName val="수주실적0709"/>
      <sheetName val="위성"/>
      <sheetName val="건축원가"/>
      <sheetName val="BOX 본체"/>
      <sheetName val="제4절-1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두앙"/>
      <sheetName val="(2)"/>
      <sheetName val="우수공"/>
      <sheetName val="PANEL"/>
      <sheetName val="테이블"/>
      <sheetName val="설명서 "/>
      <sheetName val="설계변경내역서"/>
      <sheetName val="일위산출"/>
      <sheetName val="NAI"/>
      <sheetName val="덕전리"/>
      <sheetName val="표 지"/>
      <sheetName val="등록업체"/>
      <sheetName val="추가예산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남대문빌딩"/>
      <sheetName val="PUMP"/>
      <sheetName val="공통대가"/>
      <sheetName val="Pier 3"/>
      <sheetName val="민감도"/>
      <sheetName val="배"/>
      <sheetName val="노원열병합  건축렀こ렀䡟ԯ_x0000_缀"/>
      <sheetName val="일반맨홀수량집계(A-7 LINE)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자판실행"/>
      <sheetName val="D16"/>
      <sheetName val="D25"/>
      <sheetName val="D22"/>
      <sheetName val="단위세대물량"/>
      <sheetName val="낙찰표"/>
      <sheetName val="대가 (보완)"/>
      <sheetName val="총괄집렇♑"/>
      <sheetName val="총괄집㸁䧾"/>
      <sheetName val="FAB별"/>
      <sheetName val="LIST"/>
      <sheetName val="관기성공.내"/>
      <sheetName val="평균높이산출근거"/>
      <sheetName val="횡배수관위치조서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현장별계약현황('98.10.31)"/>
      <sheetName val="현장관리비데이타"/>
      <sheetName val="공조기"/>
      <sheetName val="차수"/>
      <sheetName val="북방3터널"/>
      <sheetName val="영흥TL(UP,DOWN) "/>
      <sheetName val="sheets"/>
      <sheetName val="하도급선정의뢰서(습식공_x0000__x0000_"/>
      <sheetName val="앉음벽 (2)"/>
      <sheetName val="공정코드"/>
      <sheetName val="평균터파기고(1-2,ASP)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남양주부대"/>
      <sheetName val="O＆P"/>
      <sheetName val="결재판(삭제하지말아주세요)"/>
      <sheetName val="케이블"/>
      <sheetName val="본사인상전"/>
      <sheetName val="단가산출-기,교"/>
      <sheetName val="유첨䈀ᅪ"/>
      <sheetName val="업체별기성내역"/>
      <sheetName val="기계경비및산출근거서"/>
      <sheetName val="건설장비기초단가"/>
      <sheetName val="단위목헾"/>
      <sheetName val="산출내역(K2)"/>
      <sheetName val="전체제잡비"/>
      <sheetName val="식재가격"/>
      <sheetName val="식재총괄"/>
      <sheetName val="첨부1"/>
      <sheetName val="지입집계"/>
      <sheetName val="사급자재총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기본사항"/>
      <sheetName val="지불내역1"/>
      <sheetName val="집수정(1)"/>
      <sheetName val="금액집계"/>
      <sheetName val="환률"/>
      <sheetName val="공사비명세서"/>
      <sheetName val="사용성검토"/>
      <sheetName val="PAC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약전닥트"/>
      <sheetName val="건축부하"/>
      <sheetName val="직접비"/>
      <sheetName val="순공사비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등록_x0000__x0000_"/>
      <sheetName val="인원계획"/>
      <sheetName val="시행예산"/>
      <sheetName val="자압1"/>
      <sheetName val="소상 &quot;1&quot;"/>
      <sheetName val="원가총괄"/>
      <sheetName val="금액내렀቟"/>
      <sheetName val="금액내԰_x0000_"/>
      <sheetName val="조경내역"/>
      <sheetName val="물墸᎟鰀"/>
      <sheetName val="화재 탐지_x0005__x0000_"/>
      <sheetName val="자재테이블"/>
      <sheetName val="전신환매도徸"/>
      <sheetName val="의정부문예회관변경내역"/>
      <sheetName val="POL6차-PIPING"/>
      <sheetName val="Pricelist TAC AB"/>
      <sheetName val="물가정보자료"/>
      <sheetName val="萀⅜"/>
      <sheetName val="貭♘"/>
      <sheetName val="산#2-1 (2)"/>
      <sheetName val="일위대가(건축)"/>
      <sheetName val="자재목록표"/>
      <sheetName val="단중聀"/>
      <sheetName val="당정동경상이수"/>
      <sheetName val="당정동공통이수"/>
      <sheetName val=" 냉각수펌프"/>
      <sheetName val="소운반"/>
      <sheetName val="공종구간"/>
      <sheetName val="산출0"/>
      <sheetName val="5.공종별尜_x0013_層_x0013_闰"/>
      <sheetName val="평3"/>
      <sheetName val="A1_본체_수량산출서"/>
      <sheetName val="8. 내진해석"/>
      <sheetName val="공정"/>
      <sheetName val="단위별 일위대가표"/>
      <sheetName val="IMP_(REACTOR)"/>
      <sheetName val="역T형옹벽(3.0)"/>
      <sheetName val="공비대䠚"/>
      <sheetName val="금액내㔀቎"/>
      <sheetName val="옹벽기초자료"/>
      <sheetName val="가중치"/>
      <sheetName val="교사기준면적(초등)"/>
      <sheetName val="토공및부대2차"/>
      <sheetName val="전기공사일위대가"/>
      <sheetName val="일위(설)"/>
      <sheetName val="일위단가"/>
      <sheetName val="세부내역서(전기)"/>
      <sheetName val="새공통"/>
      <sheetName val="Macro"/>
      <sheetName val="3절_CheckList_구분"/>
      <sheetName val="산출"/>
      <sheetName val="적정성평가표(8번)(1순위)"/>
      <sheetName val="적정성평가표(12번)(6순위)"/>
      <sheetName val="기별(종합)"/>
      <sheetName val="비탈면보호공수량산출"/>
      <sheetName val="※참고자료※"/>
      <sheetName val="꣈፺"/>
      <sheetName val="저፺"/>
      <sheetName val="대포2교접속"/>
      <sheetName val="일반전기C"/>
      <sheetName val="POOM_MOTO"/>
      <sheetName val="대비내역"/>
      <sheetName val="Oper Amount"/>
      <sheetName val="총괄표(1)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당사실시1"/>
      <sheetName val="원가계산(2)"/>
      <sheetName val="노임9월"/>
      <sheetName val="fitting"/>
      <sheetName val="Look-Up"/>
      <sheetName val="Units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기준"/>
      <sheetName val="입력값1"/>
      <sheetName val="insulation"/>
      <sheetName val="Architecture Work"/>
      <sheetName val="PipWT"/>
      <sheetName val="뜃맟뭁돽띿맟?-BLDG"/>
      <sheetName val="PBS"/>
      <sheetName val="환율"/>
      <sheetName val="SILICATE"/>
      <sheetName val="간접비내역-1"/>
      <sheetName val="안정검토(온1)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cal"/>
      <sheetName val="실행내역서 (조경)"/>
      <sheetName val="인수공규격"/>
      <sheetName val="구조물"/>
      <sheetName val="공사설계서"/>
      <sheetName val="품셈(기초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2호맨홀공제수량"/>
      <sheetName val="전체내ﰀ⁗"/>
      <sheetName val="내역서-전체낙찰율"/>
      <sheetName val="물량증감"/>
      <sheetName val="재료단가"/>
      <sheetName val="9902"/>
      <sheetName val="적격"/>
      <sheetName val="DT"/>
      <sheetName val="롤러"/>
      <sheetName val="BH"/>
      <sheetName val="펌프차타설"/>
      <sheetName val="5.3 단면가정"/>
      <sheetName val="방음벽 기초_x0005__x0000__x0000__x0000_"/>
      <sheetName val="foxz"/>
      <sheetName val="실㔀቎԰"/>
      <sheetName val="실︀껕ԯ"/>
      <sheetName val="실ԯ_x0000_缀"/>
      <sheetName val="실頀▀_xdc00_"/>
      <sheetName val="제㗇"/>
      <sheetName val="주차구丵〒_x0005__x0000_"/>
      <sheetName val="기성내역서"/>
      <sheetName val="역삼"/>
      <sheetName val="배수관연장산출서"/>
      <sheetName val="수전기기DATA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내역서(당초변경)"/>
      <sheetName val="hvac(제어동)"/>
      <sheetName val="작용하중산정"/>
      <sheetName val="6차2회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倀ᑙ"/>
      <sheetName val="1x"/>
      <sheetName val="栈᲋"/>
      <sheetName val="_xd810_᱓"/>
      <sheetName val="시추주상도"/>
      <sheetName val="자재단가_x0005_"/>
      <sheetName val="공사"/>
      <sheetName val="VXXXXXXX"/>
      <sheetName val="품종별월계"/>
      <sheetName val="변경비_x0000__x0000_Ѡ"/>
      <sheetName val="형틀공사"/>
      <sheetName val="주소록"/>
      <sheetName val="[YES.XLS]신표司/"/>
      <sheetName val="9."/>
      <sheetName val="내역서적용수량"/>
      <sheetName val="토목내역서 (도급단가)"/>
      <sheetName val="도장 및 용접 수량"/>
      <sheetName val="측구터파기공수량집계"/>
      <sheetName val="부대집계"/>
      <sheetName val="[YES.XLS]4/_x0000_䠀"/>
      <sheetName val="[YES.XLS]4쌇栅/"/>
      <sheetName val="INS-SHEET"/>
      <sheetName val="shtOpr"/>
      <sheetName val="일위집계(기존)"/>
      <sheetName val="북제주-표지"/>
      <sheetName val="COVERSHEET"/>
      <sheetName val="master(total)"/>
      <sheetName val="준공조서"/>
      <sheetName val="공사준공계"/>
      <sheetName val="준공검사보고서"/>
      <sheetName val="밀양노선별공사비명세서"/>
      <sheetName val="샘플표지"/>
      <sheetName val="일위산출근거"/>
      <sheetName val="수량산출서-2"/>
      <sheetName val="단가대비"/>
      <sheetName val="포장절단"/>
      <sheetName val="원본(갑지)"/>
      <sheetName val="인공산출"/>
      <sheetName val="전기내역서(총계)"/>
      <sheetName val="일위(PN)"/>
      <sheetName val="가옥조"/>
      <sheetName val="우,오수"/>
      <sheetName val="팔당터널(1공구)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포장공자재집계표"/>
      <sheetName val="부산4"/>
      <sheetName val="1호맨홀수량산출"/>
      <sheetName val="마산방향철근집계"/>
      <sheetName val="제잡비"/>
      <sheetName val="자재표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하남내역"/>
      <sheetName val="일목"/>
      <sheetName val="총괄집ᨈꥬ"/>
      <sheetName val="총괄집_x0000__x0000_"/>
      <sheetName val="총괄집계 "/>
      <sheetName val="기본자료"/>
      <sheetName val="1.3.1절점좌표"/>
      <sheetName val="1.1설계기준"/>
      <sheetName val="증감내역서"/>
      <sheetName val="총공사비"/>
      <sheetName val="48신설수량"/>
      <sheetName val="고창방향"/>
      <sheetName val="T13(P68~72,78)"/>
      <sheetName val="교량명원본"/>
      <sheetName val="BOX제원원본"/>
      <sheetName val="국도접속 차도부수량"/>
      <sheetName val="4.일위대가목차"/>
      <sheetName val="102역사"/>
      <sheetName val="사다리"/>
      <sheetName val="공사비 내역"/>
      <sheetName val="다곡2교"/>
      <sheetName val="원가집계"/>
      <sheetName val="견적시담(송포2공구)"/>
      <sheetName val="교량전기"/>
      <sheetName val="파이프류"/>
      <sheetName val="점검내역서(data) (2)"/>
      <sheetName val="토공 total"/>
      <sheetName val="40총괄"/>
      <sheetName val="40집계"/>
      <sheetName val="결재판"/>
      <sheetName val="기계경비(旉る_x0000__x0000_"/>
      <sheetName val="기계경비(贘_x0013_짘ࣅ"/>
      <sheetName val="제수午_x0013_ὐ"/>
      <sheetName val="배관단가조사서"/>
      <sheetName val="피스표"/>
      <sheetName val="관헾"/>
      <sheetName val="원가(1䠀"/>
      <sheetName val="관聈"/>
      <sheetName val="관_x0005_"/>
      <sheetName val="조정금액결과표 (차수별)"/>
      <sheetName val="FRT_O"/>
      <sheetName val="FAB_I"/>
      <sheetName val="공종별집계표"/>
      <sheetName val="리터팬내장형"/>
      <sheetName val="내역총괄표"/>
      <sheetName val="총 원가계산"/>
      <sheetName val="일위대가-1"/>
      <sheetName val="장비부하"/>
      <sheetName val="조도계산(가로등NEW)"/>
      <sheetName val="역간(덕_동)"/>
      <sheetName val="역간(의-덕)"/>
      <sheetName val="단가대비표(SYS)"/>
      <sheetName val="제조노임"/>
      <sheetName val="보집계표"/>
      <sheetName val="정산내역서"/>
      <sheetName val="FUSE_MCB"/>
      <sheetName val="월말"/>
      <sheetName val="ISBL-CIV"/>
      <sheetName val="99 조정금액"/>
      <sheetName val="0"/>
      <sheetName val="암거단위-1련"/>
      <sheetName val="수안보-墰5壼5"/>
      <sheetName val="맨홀수량"/>
      <sheetName val="총괄원가 "/>
      <sheetName val="일위대가내역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M-EQPT-Z"/>
      <sheetName val="[YES.XLS][YES.XLS]4/_x0000_䠀"/>
      <sheetName val="[YES.XLS][YES.XLS]4쌇栅/"/>
      <sheetName val="지입재료비"/>
      <sheetName val="산출명세서"/>
      <sheetName val="적요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공사기본내용입력"/>
      <sheetName val="일위대가표(무)"/>
      <sheetName val="일위대가산출기초"/>
      <sheetName val="돈암사업"/>
      <sheetName val="단면A-A(TR)"/>
      <sheetName val="목록1"/>
      <sheetName val="목록2"/>
      <sheetName val="KSHAHU-6"/>
      <sheetName val="단가비교표 (계측제어)"/>
      <sheetName val="︀ᇕ"/>
      <sheetName val="카렌스센터계량기설치공사"/>
      <sheetName val="교대(A1挔"/>
      <sheetName val="EJ"/>
      <sheetName val="선로정수계산"/>
      <sheetName val="지입자재"/>
      <sheetName val="상반기손익차2총괄"/>
      <sheetName val="DRAIN DRUM PIT D-301"/>
      <sheetName val="PAD TR보호대기초"/>
      <sheetName val="가로등기초"/>
      <sheetName val="HANDHOLE(2)"/>
      <sheetName val="가로등제어반 설치공사(수량)"/>
      <sheetName val="토목공사일반"/>
      <sheetName val="구조물공집계"/>
      <sheetName val="요약"/>
      <sheetName val="#3_일위대가목록"/>
      <sheetName val="#2_일위대가목록"/>
      <sheetName val="건0_x0000_蠀"/>
      <sheetName val="금0_x0000_䠀"/>
      <sheetName val="금蠣㡎耀"/>
      <sheetName val="회사99"/>
      <sheetName val="OCT.FDN"/>
      <sheetName val="2000_x0005__x0000__x0000_"/>
      <sheetName val="N頀ᚃ"/>
      <sheetName val="N"/>
      <sheetName val="AHU집계"/>
      <sheetName val="공조기휀"/>
      <sheetName val="계양가시설"/>
      <sheetName val="배전반용량계산"/>
      <sheetName val="세정탑 설계"/>
      <sheetName val="건축-물가변동"/>
      <sheetName val="기계설비-물가변동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방음벽 기초 일반헾】"/>
      <sheetName val="FB25JN"/>
      <sheetName val="9GN邷㭘"/>
      <sheetName val="정거장"/>
      <sheetName val="길내기"/>
      <sheetName val="¹׃】_x0000_"/>
      <sheetName val="토공총괄표"/>
      <sheetName val="전등부하"/>
      <sheetName val="가공2원도"/>
      <sheetName val="_x0005__x0006__x0008__x0003_"/>
      <sheetName val="_x0000_ _x0000__x0006__x0000__x0006_"/>
      <sheetName val="/_x0000_"/>
      <sheetName val="က_x0000_"/>
      <sheetName val="포장쌅"/>
      <sheetName val="석재장조사"/>
      <sheetName val="파일의이용"/>
      <sheetName val="유동표"/>
      <sheetName val="2002계약현황"/>
      <sheetName val="견적접수"/>
      <sheetName val="견적내역서"/>
      <sheetName val="토공,기초"/>
      <sheetName val="자재 단가표"/>
      <sheetName val="주간계획"/>
      <sheetName val="PIPING"/>
      <sheetName val="선택"/>
      <sheetName val="장비당단가 (1)"/>
      <sheetName val="TG9504"/>
      <sheetName val="1995년 섹터별 매출"/>
      <sheetName val="ROOF(ALKALI)"/>
      <sheetName val="실행(ALT1)"/>
      <sheetName val="경로,구간현황"/>
      <sheetName val="총괄분 설계서용지"/>
      <sheetName val="전체실적"/>
      <sheetName val="Ⅴ-2.공종별내역"/>
      <sheetName val="투찰금액"/>
      <sheetName val="재료집계표3"/>
      <sheetName val="범용개발순소요비용"/>
      <sheetName val="5정거장"/>
      <sheetName val="1-3길내기"/>
      <sheetName val="산#3-1"/>
      <sheetName val="산#3-2"/>
      <sheetName val="배관BM(일반)"/>
      <sheetName val="산#3-2-2"/>
      <sheetName val="[YES.XLS][YES.XLS]신표司/"/>
      <sheetName val="[YES.XLS][YES.XLS][YES.XLS]신표司/"/>
      <sheetName val="교대시점"/>
      <sheetName val="할丵〒"/>
      <sheetName val="96노임기준"/>
      <sheetName val="ÀÏÀ§´ë헾】_x0005__x0000__x0000__x0000_"/>
      <sheetName val="RING WALL"/>
      <sheetName val="주식"/>
      <sheetName val="FO"/>
      <sheetName val="Summary Sheet"/>
      <sheetName val="4.2유효폭의 계산"/>
      <sheetName val="수량산출1"/>
      <sheetName val="매입세율"/>
      <sheetName val="49"/>
      <sheetName val="98수금사업"/>
      <sheetName val="공사비PK5월"/>
      <sheetName val="간접비(1)"/>
      <sheetName val="예산"/>
      <sheetName val="CAPVC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OCM"/>
      <sheetName val="사업계획1안"/>
      <sheetName val="월별수입"/>
      <sheetName val="1_설계기준"/>
      <sheetName val="Sheet1_(2)"/>
      <sheetName val="사용자정의"/>
      <sheetName val="제품표준규격"/>
      <sheetName val="내역기준"/>
      <sheetName val="AH-1 "/>
      <sheetName val="OHU"/>
      <sheetName val="형식별 개략공사비"/>
      <sheetName val="01_ 원가계산서"/>
      <sheetName val="짉譥"/>
      <sheetName val="ᣉᎍ"/>
      <sheetName val="36+45-113-18+19+20I"/>
      <sheetName val="단가 (2)"/>
      <sheetName val="??????"/>
      <sheetName val="LKVL-CK-HT-GD1"/>
      <sheetName val="조정_x0014__x0008_"/>
      <sheetName val="_x0000__x0008__x0000__x0008__x0000__x0006__x0000__x0004_"/>
      <sheetName val="7.PILE  (돌출)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GTG TR PIT"/>
      <sheetName val="BLR-S"/>
      <sheetName val="당진1,2호기전선관설치및접지4차공사내역서-을지"/>
      <sheetName val="법면"/>
      <sheetName val="cable-data"/>
      <sheetName val="keyword"/>
      <sheetName val="11"/>
      <sheetName val="1._x005f_x0018_변전설비"/>
      <sheetName val="TYPE1"/>
      <sheetName val="철근량"/>
      <sheetName val="Summary"/>
      <sheetName val="입렀"/>
      <sheetName val="입栀"/>
      <sheetName val="입ꠀ"/>
      <sheetName val="계정"/>
      <sheetName val="평균환율-USD"/>
      <sheetName val="인원동원계획"/>
      <sheetName val="BIDDING-SUM"/>
      <sheetName val="입︀"/>
      <sheetName val="품목납기"/>
      <sheetName val="시화점실행"/>
      <sheetName val="YES.XLS"/>
      <sheetName val="8. 안_x0000__x0000__x0005_"/>
      <sheetName val="경비공통"/>
      <sheetName val="동원인원계획표"/>
      <sheetName val="일위1"/>
      <sheetName val="기초코徸"/>
      <sheetName val="예산조서(︀ᇕ԰"/>
      <sheetName val="과세면세표"/>
      <sheetName val="인제내역"/>
      <sheetName val="PARAMETER"/>
      <sheetName val="사통"/>
      <sheetName val="현장지䀀ኀ㠀ኃ"/>
      <sheetName val="부丵〒"/>
      <sheetName val="부司2"/>
      <sheetName val="파형강관집계"/>
      <sheetName val="물가변동잔여물량세부내역서"/>
      <sheetName val="신규(방류시설)"/>
      <sheetName val="소방"/>
      <sheetName val="덤프트럭계수"/>
      <sheetName val="카메라"/>
      <sheetName val="상-교대(A1-A2)"/>
      <sheetName val="내역서1"/>
      <sheetName val="LANGUAGE"/>
      <sheetName val="철거산출헾】"/>
      <sheetName val="철거산출午_x0013_"/>
      <sheetName val="VS P-Q"/>
      <sheetName val="1-최종안"/>
      <sheetName val="사업분석-분양가결정"/>
      <sheetName val="7.경제성결과"/>
      <sheetName val="관급원내역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԰_x0000_"/>
      <sheetName val="ꠀ"/>
      <sheetName val="전체내저ᚙ"/>
      <sheetName val="전체내ꠀ᪘"/>
      <sheetName val="미드수량"/>
      <sheetName val="±âÀÚÀç´ëºñÇ¥"/>
      <sheetName val="¿¬°áÀÓ½Ã"/>
      <sheetName val="°ü±Þ"/>
      <sheetName val="옥내소화전계산서"/>
      <sheetName val="운반비산정"/>
      <sheetName val="1.동력공사"/>
      <sheetName val="가시설"/>
      <sheetName val="식재일위대가"/>
      <sheetName val="AIR_SHOWER(3인용)"/>
      <sheetName val="바이오"/>
      <sheetName val="잡철물"/>
      <sheetName val="심사계산"/>
      <sheetName val="심사물량"/>
      <sheetName val="거래명세서"/>
      <sheetName val="CAL(1)."/>
      <sheetName val="[YES.XLS][YES.XLS][YES.XLS]4/_x0000_䠀"/>
      <sheetName val="[YES.XLS][YES.XLS][YES.XLS]4쌇栅/"/>
      <sheetName val="배수공1"/>
      <sheetName val="도급단가-아파트"/>
      <sheetName val="BREAKDOWN(철거설치)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토목(용인)"/>
      <sheetName val="건축집계"/>
      <sheetName val="적격점수&lt;300억미만&gt;"/>
      <sheetName val="대가단최종"/>
      <sheetName val="성원계약"/>
      <sheetName val="원하도급내역서(당초)"/>
      <sheetName val="비교1"/>
      <sheetName val="CT "/>
      <sheetName val="조명율"/>
      <sheetName val="기계경비산출"/>
      <sheetName val="1_x0005_"/>
      <sheetName val="도면자료제출일정"/>
      <sheetName val="중기비"/>
      <sheetName val="시공계_x0005_"/>
      <sheetName val="변경비_x0005__x0000_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콘센트신설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노무비_근거"/>
      <sheetName val="8__안정검토"/>
      <sheetName val="6PILE__(돌출)"/>
      <sheetName val="철근량_검토"/>
      <sheetName val="기술자료_(연수)"/>
      <sheetName val="수곡내역"/>
      <sheetName val="전체내역 (2)"/>
      <sheetName val="Formulas &amp; Tables"/>
      <sheetName val="PROCESS"/>
      <sheetName val="일위대가 (PM)"/>
      <sheetName val="임시전기공사설계서"/>
      <sheetName val="포장재료집계표"/>
      <sheetName val="포장면적산출"/>
      <sheetName val="포장수량집계"/>
      <sheetName val="㩷"/>
      <sheetName val="렀ⵘ"/>
      <sheetName val="֭_x0000_"/>
      <sheetName val="성곽내역서"/>
      <sheetName val="Param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치수표"/>
      <sheetName val="입찰보Ⳡ"/>
      <sheetName val="분뇨"/>
      <sheetName val="등록자료"/>
      <sheetName val="입력정보"/>
      <sheetName val="H-pile(250x250)"/>
      <sheetName val="H-pile(298x299)"/>
      <sheetName val="방음벽기초(H_xd8d4_ㆂᰀㆃ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증감䈀ᅪ"/>
      <sheetName val="예산내역"/>
      <sheetName val="총괄수지표"/>
      <sheetName val="수량산출내역1115"/>
      <sheetName val="아파트저᝾"/>
      <sheetName val="아파트㾅"/>
      <sheetName val="DWG-CAB-I"/>
      <sheetName val="허용전류-IEC"/>
      <sheetName val="허용전류-IEC DATA"/>
      <sheetName val="참조(X)"/>
      <sheetName val="단가LIST"/>
      <sheetName val="자재단가리스트"/>
      <sheetName val="공사내역(총괄)"/>
      <sheetName val="대보~세기"/>
      <sheetName val="A"/>
      <sheetName val="기본DATԯ"/>
      <sheetName val="기본DAT頀"/>
      <sheetName val="공종별수량집계"/>
      <sheetName val="울진항공등화 내역서"/>
      <sheetName val="실︀ԯ"/>
      <sheetName val="인_x0000_Ԁ"/>
      <sheetName val="사업성분석"/>
      <sheetName val="22신설수량"/>
      <sheetName val="굴착현장"/>
      <sheetName val="실내건축일위대가"/>
      <sheetName val="5.단가대비표"/>
      <sheetName val="예총"/>
      <sheetName val="전동기"/>
      <sheetName val="설계내역일위"/>
      <sheetName val="PO-BOB"/>
      <sheetName val="TYPE-U800"/>
      <sheetName val="전등수량산출"/>
      <sheetName val="Imp-Data"/>
      <sheetName val="VXXXXXX"/>
      <sheetName val="3-1.일위대가집계표(교통시설물1)"/>
      <sheetName val="노임목록"/>
      <sheetName val="DAILY"/>
      <sheetName val="1단계_견적내역서"/>
      <sheetName val="내부수지예산"/>
      <sheetName val="합계"/>
      <sheetName val="7.3.1 전력간선 굵기"/>
      <sheetName val="본사업"/>
      <sheetName val="일위(수원)"/>
      <sheetName val="PREFACE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견적대비 견적서"/>
      <sheetName val="(14)전기품셈정산"/>
      <sheetName val="(12)전기경비"/>
      <sheetName val="SHUTDOWN VALVE"/>
      <sheetName val="작성양식"/>
      <sheetName val="품-(주)코①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노임2"/>
      <sheetName val="단가(추가)"/>
      <sheetName val="일위대가(추가)"/>
      <sheetName val="감액︀ᷕԯ"/>
      <sheetName val="배관내역"/>
      <sheetName val="2차공사"/>
      <sheetName val="내역서 (1차)"/>
      <sheetName val="1.설계설명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을지로철거"/>
      <sheetName val="2009년설계(안)"/>
      <sheetName val="1. 가로등 설비 공사(산출)"/>
      <sheetName val="예가표"/>
      <sheetName val="단가조정표"/>
      <sheetName val="2002공임"/>
      <sheetName val="2002자재가격"/>
      <sheetName val="예산조서"/>
      <sheetName val="新철폐복2"/>
      <sheetName val="新철폐복3"/>
      <sheetName val="재료_x0000__x0000_Ԁ"/>
      <sheetName val="약ྀ︁"/>
      <sheetName val="Tiburon"/>
      <sheetName val="전체내蠀ᒗ"/>
      <sheetName val="전체내︀盕"/>
      <sheetName val="일위대가(계측︩盕ԯ_x0000_"/>
      <sheetName val="전체내壈▞"/>
      <sheetName val="토공총괄집계"/>
      <sheetName val="5. 차단기 용량계산"/>
      <sheetName val="5.1단가조사"/>
      <sheetName val="의჉_x0000_쀀"/>
      <sheetName val="in"/>
      <sheetName val="선금정산내역"/>
      <sheetName val="도급FORM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기능공인적사항"/>
      <sheetName val="청하배수"/>
      <sheetName val="원가계산서 (2)"/>
      <sheetName val="내역(설계,도급)정이준"/>
      <sheetName val="1호철근량"/>
      <sheetName val="시설물"/>
      <sheetName val="토목 (2)"/>
      <sheetName val="인력터파기"/>
      <sheetName val="기က_x0000_退"/>
      <sheetName val="Cover Sht"/>
      <sheetName val="하수실행"/>
      <sheetName val="공종별자재"/>
      <sheetName val="2.노무비명세서頀塔攀๦0_x0000_뀀"/>
      <sheetName val="2.노무비명세서Ç_x0000__x0000__x0000_ꨀ"/>
      <sheetName val="2.노무비명세서Ç_x0000_렀_x0013__x0000__x0000_砀"/>
      <sheetName val="갑지(쐃/"/>
      <sheetName val="갑지(쐎/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壠"/>
      <sheetName val="자재단가厘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중재하"/>
      <sheetName val="3차준공"/>
      <sheetName val="INSTR"/>
      <sheetName val="단목"/>
      <sheetName val="토목수량"/>
      <sheetName val="洊⍩"/>
      <sheetName val="_xd808_⢉"/>
      <sheetName val="砈ẋ"/>
      <sheetName val="검색"/>
      <sheetName val="주관⩿〚"/>
      <sheetName val="1þ"/>
      <sheetName val="1ð"/>
      <sheetName val="배수내역"/>
      <sheetName val="1¨"/>
      <sheetName val="1¸"/>
      <sheetName val="내역갑지"/>
      <sheetName val="옹벽수량집계표"/>
      <sheetName val="L형옹벽단위수량(35)"/>
      <sheetName val="L형옹벽단위수량(25)"/>
      <sheetName val="간접비계산"/>
      <sheetName val="직_x0005__x0000_"/>
      <sheetName val="20-25"/>
      <sheetName val="설치자재"/>
      <sheetName val="단중"/>
      <sheetName val="ALINE"/>
      <sheetName val="공종코드"/>
      <sheetName val="낙석방지책"/>
      <sheetName val="금액︀⣕"/>
      <sheetName val="2.노무비명세서(수직보垰7埼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왕십리방향"/>
      <sheetName val="L_RPTB03_01"/>
      <sheetName val="gvl"/>
      <sheetName val="단위수량산출"/>
      <sheetName val="차도부연장현황"/>
      <sheetName val="원곡IC교 내진성능보강공사 실시설계 용역.xlsx"/>
      <sheetName val="지하"/>
      <sheetName val="CPM챠트"/>
      <sheetName val="05 BOX"/>
      <sheetName val="02 SLAB"/>
      <sheetName val="도급내역서"/>
      <sheetName val="합의서"/>
      <sheetName val="9-1차_x0005__x0000_"/>
      <sheetName val="업무처리전"/>
      <sheetName val="계약원가"/>
      <sheetName val="공사설명서"/>
      <sheetName val="공사계획서"/>
      <sheetName val="DAN"/>
      <sheetName val="도시가스현황"/>
      <sheetName val="수로교_xdc00_᎚␀᎛"/>
      <sheetName val="단가목԰"/>
      <sheetName val="단가목_xdc00_"/>
      <sheetName val="대창(함평쑥兣0_x0000_"/>
      <sheetName val="배수통관(좌)"/>
      <sheetName val="강관산출"/>
      <sheetName val="master(2차)"/>
      <sheetName val="내역통합"/>
      <sheetName val="매원개착터널총괄"/>
      <sheetName val="성토도수로현황"/>
      <sheetName val="중기가격"/>
      <sheetName val="SPM(13.84)"/>
      <sheetName val="1.1 본체"/>
      <sheetName val="22-1소단"/>
      <sheetName val="22-2M단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5."/>
      <sheetName val="12."/>
      <sheetName val="14."/>
      <sheetName val="13"/>
      <sheetName val="7."/>
      <sheetName val="8."/>
      <sheetName val="10."/>
      <sheetName val="직원자료입력"/>
      <sheetName val="PI蒨9"/>
      <sheetName val="식재"/>
      <sheetName val="식재출력용"/>
      <sheetName val="유지관리"/>
      <sheetName val="BID9697"/>
      <sheetName val="포장자재집계표"/>
      <sheetName val="가시설공(광장부)"/>
      <sheetName val="중기사용료산출근거"/>
      <sheetName val="CRUDE RE-bar"/>
      <sheetName val="간이연락"/>
      <sheetName val="기둥"/>
      <sheetName val="저판(버림100)"/>
      <sheetName val="재료-CODE"/>
      <sheetName val="내역_FILE"/>
      <sheetName val="9.2단가산출서"/>
      <sheetName val="손료"/>
      <sheetName val="찍기"/>
      <sheetName val="Stem Footing"/>
      <sheetName val="배수공 내역서 적용수량"/>
      <sheetName val="환산"/>
      <sheetName val="산출근거#2-3"/>
      <sheetName val="고창터널(고창방향䈀"/>
      <sheetName val="제수_x0000__x0000__x0005_"/>
      <sheetName val="포Ԁ_x0000_"/>
      <sheetName val="영구청af헾"/>
      <sheetName val="영구청af薸"/>
      <sheetName val="현장유지관리비"/>
      <sheetName val="A-8 PD(도로중앙)"/>
      <sheetName val="귀래방향"/>
      <sheetName val="수장"/>
      <sheetName val="Macro(부하)"/>
      <sheetName val="공사직종별노임"/>
      <sheetName val="견적서-골조공사"/>
      <sheetName val="수출가격"/>
      <sheetName val="산업개발안내서"/>
      <sheetName val="ATM기초철가"/>
      <sheetName val="암거"/>
      <sheetName val="정보"/>
      <sheetName val="간접경상비"/>
      <sheetName val="한화 둔산 내역서"/>
      <sheetName val="간이영수증"/>
      <sheetName val="내역(정지)"/>
      <sheetName val="1차배부(JB포함)"/>
      <sheetName val="01하반기노임"/>
      <sheetName val="정보매체A동"/>
      <sheetName val="2.내역서"/>
      <sheetName val="Sheet1(X)"/>
      <sheetName val="인원조직표"/>
      <sheetName val="냉천부속동"/>
      <sheetName val="Macro(전동기)"/>
      <sheetName val="건축공정"/>
      <sheetName val="방진공정"/>
      <sheetName val="조경공정"/>
      <sheetName val="원가계산서 "/>
      <sheetName val="국별인원"/>
      <sheetName val="산출기초"/>
      <sheetName val="적용환율"/>
      <sheetName val="순환펌프"/>
      <sheetName val="저수조"/>
      <sheetName val="급,배기팬"/>
      <sheetName val="급탕순환펌프"/>
      <sheetName val="5차설계"/>
      <sheetName val="전자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적격심사표"/>
      <sheetName val="공통단가"/>
      <sheetName val="운반비"/>
      <sheetName val="배수관접합및부설  "/>
      <sheetName val="금강견적"/>
      <sheetName val="103동"/>
      <sheetName val="Á¤»ê¹°·®︀웕"/>
      <sheetName val="목창호"/>
      <sheetName val="포장공총괄수량집계표"/>
      <sheetName val="TOTAL_BOQ"/>
      <sheetName val="5.2코핑"/>
      <sheetName val="BH-1 (2)"/>
      <sheetName val="b_gunmul"/>
      <sheetName val="b_balju (2)"/>
      <sheetName val="갑(전기)"/>
      <sheetName val="갑(계장)"/>
      <sheetName val="B"/>
      <sheetName val="MixBed"/>
      <sheetName val="CondPol"/>
      <sheetName val=" 갑지"/>
      <sheetName val="bCord공정"/>
      <sheetName val="d수량"/>
      <sheetName val="e대가"/>
      <sheetName val="g단가"/>
      <sheetName val="h집계"/>
      <sheetName val="수종별인자"/>
      <sheetName val="철집"/>
      <sheetName val="공예을"/>
      <sheetName val="b_balju_ch"/>
      <sheetName val="b_balju_chÈ"/>
      <sheetName val="b_balju_ch_x0005_"/>
      <sheetName val="b_balju_chÛ"/>
      <sheetName val="b_balju_ch("/>
      <sheetName val="금리ﺙᇕ"/>
      <sheetName val="공사별 가중치0_x0000_ꀀâ_x0000__x0000_鬀ӊ㰞"/>
      <sheetName val="MEMBER"/>
      <sheetName val="INMD1198"/>
      <sheetName val="INFG1198"/>
      <sheetName val="항목등록"/>
      <sheetName val="수자재단위당"/>
      <sheetName val="현장조사"/>
      <sheetName val="물집"/>
      <sheetName val="수직구(H-pile)"/>
      <sheetName val="보성조서"/>
      <sheetName val="3지구단위"/>
      <sheetName val="5지구단위"/>
      <sheetName val="횡배수관집현황(2공구)"/>
      <sheetName val="계산서(곡선부)"/>
      <sheetName val="-치수표(곡선부)"/>
      <sheetName val="신호등일위대가"/>
      <sheetName val="작업설단가"/>
      <sheetName val="수리계산(2021)"/>
      <sheetName val="1차3회-개소별명세서-빨간색-인쇄용(21873)"/>
      <sheetName val="기초계산(Pmax)"/>
      <sheetName val="49단"/>
      <sheetName val="22단"/>
      <sheetName val="22수"/>
      <sheetName val="99노임기준"/>
      <sheetName val="인계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5호광장_(만점)"/>
      <sheetName val="인천국제_(만점)_(2)"/>
      <sheetName val="CABLE_SIZE-3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단가산출서_(2)"/>
      <sheetName val="96보완계획7_12"/>
      <sheetName val="2F_회의실견적(5_14_일대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REDUCER"/>
      <sheetName val="WE'T"/>
      <sheetName val="한눌~상록"/>
      <sheetName val="일위藨-헾"/>
      <sheetName val="골재및자재집계표"/>
      <sheetName val="8.수량산출 (2)"/>
      <sheetName val="일위대가표 (⠋ᡏ"/>
      <sheetName val="일위대가표 (䀀⅒"/>
      <sheetName val="ÀÏÀ§´ë°¡Ç¥(1@"/>
      <sheetName val="일위대가표 (ԯ_x0000_"/>
      <sheetName val="단가산출2"/>
      <sheetName val="대운반(철재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옥외외등집계표"/>
      <sheetName val="광통신 견적내역서1"/>
      <sheetName val="공사예산하조서(O.K)"/>
      <sheetName val="Àåºñ´Ü°¡»êÃ8"/>
      <sheetName val="Àåºñ´Ü°¡»êÃ_x0005_"/>
      <sheetName val="EXPAN-1"/>
      <sheetName val="inter"/>
      <sheetName val="설계수량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양식"/>
      <sheetName val="원안"/>
      <sheetName val="건설산출"/>
      <sheetName val="Requirement(Work Crew)"/>
      <sheetName val="2.1 전선굵기"/>
      <sheetName val="외천교"/>
      <sheetName val="영창26"/>
      <sheetName val="관세,통관수수료,운반비"/>
      <sheetName val="KS-301_WBS"/>
      <sheetName val="수량BOQ"/>
      <sheetName val="첨부파일"/>
      <sheetName val="개별직종노임단가(2005.1)"/>
      <sheetName val="가시설(TYPE-A)"/>
      <sheetName val="1호맨홀가감수량"/>
      <sheetName val="1-1평균터파기고(1)"/>
      <sheetName val="ASEM내역"/>
      <sheetName val="청주(철골발주의뢰서)"/>
      <sheetName val="Price List"/>
      <sheetName val="ORIGN"/>
      <sheetName val="표  지"/>
      <sheetName val="수목데이타"/>
      <sheetName val="단가순번"/>
      <sheetName val="구조물철거집계 "/>
      <sheetName val="의왕실행"/>
      <sheetName val="토건"/>
      <sheetName val="품셈1-17"/>
      <sheetName val="변경비㧨-娐"/>
      <sheetName val="반중력식옹벽3.5"/>
      <sheetName val="단가(1)"/>
      <sheetName val="Reference"/>
      <sheetName val="TCDB"/>
      <sheetName val="[YES.XLS][YES.XLS]A__9701A_OU_4"/>
      <sheetName val="Data Vol"/>
      <sheetName val="산출1-수변전"/>
      <sheetName val="산출1-전력"/>
      <sheetName val="산출6-TRAY"/>
      <sheetName val="산출7-본선1)"/>
      <sheetName val="산출7-본선2"/>
      <sheetName val="산출7-본선3"/>
      <sheetName val="노임,자재"/>
      <sheetName val="기계경비(맨홀)"/>
      <sheetName val="[YES.XLS][YES.XLS]A__9701A_OU_3"/>
      <sheetName val="REACTION芨.헾⿁_x0005__x0000_"/>
      <sheetName val="REACTION鴘E鵜E헾⼼_x0005_"/>
      <sheetName val="7단가"/>
      <sheetName val="정산내역"/>
      <sheetName val="처리단락"/>
      <sheetName val="시점교대"/>
      <sheetName val="비용적자료"/>
      <sheetName val="3.2.1 마루높이결정"/>
      <sheetName val="설명서"/>
      <sheetName val="수량산출기초(케블등)"/>
      <sheetName val="DATA-1"/>
      <sheetName val="1SPAè"/>
      <sheetName val="[YES.XLS][YES.XLS]A__9701A_OU_2"/>
      <sheetName val="일지-H"/>
      <sheetName val="김포IO"/>
      <sheetName val="EQ"/>
      <sheetName val="보안등"/>
      <sheetName val="수로단위수량"/>
      <sheetName val="인Ó_x0000_Ԁ"/>
      <sheetName val="의왕㣀㚰"/>
      <sheetName val="공사비집_x0005_"/>
      <sheetName val="주요재료비(원본)"/>
      <sheetName val="설계내"/>
      <sheetName val="설치 일위대가(46~԰_x0000_缀_x0000_"/>
      <sheetName val="설계서을"/>
      <sheetName val="공감비"/>
      <sheetName val="OCT"/>
      <sheetName val="ISOP"/>
      <sheetName val="MdBase"/>
      <sheetName val="UB2"/>
      <sheetName val="sheet"/>
      <sheetName val="N쌃괅"/>
      <sheetName val="산출조서"/>
      <sheetName val="방지책개소별명세"/>
      <sheetName val="입력변수"/>
      <sheetName val="타견적(을)"/>
      <sheetName val="표준ፙ렀ᑟ"/>
      <sheetName val="방송(체육관)"/>
      <sheetName val="품목현황"/>
      <sheetName val="선로의 %임피던스 "/>
      <sheetName val="기초대가"/>
      <sheetName val="남양내역"/>
      <sheetName val="설계서(설치)"/>
      <sheetName val="지급자재대"/>
      <sheetName val="토목내역서"/>
      <sheetName val="변경내역"/>
      <sheetName val="선수금"/>
      <sheetName val="Personnaliser..."/>
      <sheetName val="Takt Time"/>
      <sheetName val="작업내역"/>
      <sheetName val="패널"/>
      <sheetName val="database"/>
      <sheetName val="Summar헾】_x0005_"/>
      <sheetName val="내역서(을지)_2-1공구"/>
      <sheetName val="노무단가"/>
      <sheetName val="INPUTDATA"/>
      <sheetName val="ÃÑ³_x0000__x0000_Ԁ_x0000_䀀"/>
      <sheetName val="ÃÑ³_x0000__x0000_Ԁ_x0000__x0000_"/>
      <sheetName val="토량산출쀀"/>
      <sheetName val="토량산출䀀"/>
      <sheetName val="R.C RAHMEN 해석"/>
      <sheetName val="본체 설 계"/>
      <sheetName val="No.2LAB Unit"/>
      <sheetName val="환경기계공정표 (3)"/>
      <sheetName val="회사명"/>
      <sheetName val="식재일위"/>
      <sheetName val="슬래브"/>
      <sheetName val="¹°·㑈"/>
      <sheetName val="흄관기초"/>
      <sheetName val="부대공(집계)"/>
      <sheetName val="포장단면별단위수량"/>
      <sheetName val="ACUNIT"/>
      <sheetName val="수량산출(비굴착)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¿¹Á¤(3က"/>
      <sheetName val="횡분배정리(DB)"/>
      <sheetName val="방음벽기초-수량"/>
      <sheetName val="교대일반수량"/>
      <sheetName val="터널(토공)"/>
      <sheetName val="JUCK֕_x0000_缀"/>
      <sheetName val="가도䠀"/>
      <sheetName val="가도ԯ"/>
      <sheetName val="가도저"/>
      <sheetName val="절감계산"/>
      <sheetName val="ML"/>
      <sheetName val="´_x0005__x0000_"/>
      <sheetName val="토목변경"/>
      <sheetName val="제안서"/>
      <sheetName val="행정표준(1)"/>
      <sheetName val="행정표준(2)"/>
      <sheetName val="환율change"/>
      <sheetName val="SAMPLE"/>
      <sheetName val="외자배분"/>
      <sheetName val="외자내역"/>
      <sheetName val="무시"/>
      <sheetName val="電磁弁LIST"/>
      <sheetName val="PLG"/>
      <sheetName val="임시급식ֿ_x0000_缀_x0000_"/>
      <sheetName val="대상공사(조달청)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2공종별예산조서"/>
      <sheetName val="ÀÏÀ§´ë°¡Ç¥(_x0005__x0000_"/>
      <sheetName val="AHU-1"/>
      <sheetName val="급탕설비"/>
      <sheetName val="화장실배기팬"/>
      <sheetName val="자재수량"/>
      <sheetName val="IBL-C"/>
      <sheetName val="배수내역 (2)"/>
      <sheetName val="가공사"/>
      <sheetName val="6.2.1 지하차도 조도계산"/>
      <sheetName val="8공구 강재 수량"/>
      <sheetName val="EVALUATE물량산출서"/>
      <sheetName val="스라브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1공구내역서(1)"/>
      <sheetName val="안전시설"/>
      <sheetName val="bm(CIcable)"/>
      <sheetName val="몰탈쐀/_x0000_"/>
      <sheetName val="8. 안吐呜"/>
      <sheetName val="부재치수입력"/>
      <sheetName val="빙장비사양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모래기초"/>
      <sheetName val="시멘트,모래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Key assumption"/>
      <sheetName val="경비산출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분전반"/>
      <sheetName val="LCS-SEAT"/>
      <sheetName val="장비단가"/>
      <sheetName val="집계표(건축전기)"/>
      <sheetName val="보차도경계석수량"/>
      <sheetName val="9G࠯_x0015__x0000__x0000_"/>
      <sheetName val="94"/>
      <sheetName val="48전력선로일挔"/>
      <sheetName val="48일위(기존)"/>
      <sheetName val="배수및구조물공1"/>
      <sheetName val="계약서"/>
      <sheetName val="앨범표지"/>
      <sheetName val="제조부문배부"/>
      <sheetName val="XREF"/>
      <sheetName val="반포2차"/>
      <sheetName val="시공업체명부"/>
      <sheetName val="Direct (공사비대비)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장비가동"/>
      <sheetName val="집계표(수정)"/>
      <sheetName val="잔여공사월별내역"/>
      <sheetName val="대비(최종이사회)"/>
      <sheetName val="표지세로"/>
      <sheetName val="제잡비(주공종)"/>
      <sheetName val="(3.품질관리 시험 총괄표)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자재집게표 "/>
      <sheetName val="신천3호용수로"/>
      <sheetName val="B1(반포1차)"/>
      <sheetName val="경영혁신본부"/>
      <sheetName val="기타"/>
      <sheetName val="BID FORM"/>
      <sheetName val="Form of Bid"/>
      <sheetName val="이관문서목록표"/>
      <sheetName val="참고자료등록"/>
      <sheetName val="하자보수보증자료"/>
      <sheetName val="국내"/>
      <sheetName val="구천"/>
      <sheetName val="조작대(1연)"/>
      <sheetName val="3.2주형지지보"/>
      <sheetName val="x주형보 설계(3차로)"/>
      <sheetName val="우수공,맨홀,집수정"/>
      <sheetName val="member design"/>
      <sheetName val="soil bearing check"/>
      <sheetName val="가압장(토목)"/>
      <sheetName val="옥외배관기본공량"/>
      <sheetName val="FCU (2)"/>
      <sheetName val="장비분석"/>
      <sheetName val="적정심사"/>
      <sheetName val="구체"/>
      <sheetName val="단가표(전산)"/>
      <sheetName val="2219-SPOOL BOM"/>
      <sheetName val="골재丵〒"/>
      <sheetName val="내역총渀腷"/>
      <sheetName val="도급,하도급 예정금액"/>
      <sheetName val="산출(전기)"/>
      <sheetName val="3-4호기 내역서"/>
      <sheetName val="건축2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변경비懸_x0013_颙"/>
      <sheetName val="변경비颙〒_x0005_"/>
      <sheetName val="일위집԰_x0000_"/>
      <sheetName val="변경비窨_x0013_竬"/>
      <sheetName val="시공계ⱂ"/>
      <sheetName val="참고자료"/>
      <sheetName val="금액결헾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단위량"/>
      <sheetName val="재료집계표2"/>
      <sheetName val="토적집계표"/>
      <sheetName val="NOTE ALL"/>
      <sheetName val="청 구"/>
      <sheetName val="산출근거1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설산1_나"/>
      <sheetName val="8_PILE__(돌출)"/>
      <sheetName val="플랜트_설치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기성신청"/>
      <sheetName val="자재단가׃"/>
      <sheetName val="실ԯ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설치공사비"/>
      <sheetName val="자재집계 &amp; 총괄표"/>
      <sheetName val="직공ꂲ"/>
      <sheetName val="금액浨+"/>
      <sheetName val="교통닑⼣_x0005_"/>
      <sheetName val="증감퀀䅰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하도급선정의뢰_x0000__x0000_螨_x0000__x0000__x0000_ۈ"/>
      <sheetName val="A LINE"/>
      <sheetName val="장비사양"/>
      <sheetName val="철거산출徸〒"/>
      <sheetName val="48산출"/>
      <sheetName val="관리비"/>
      <sheetName val="잡비계산"/>
      <sheetName val="경사수로"/>
      <sheetName val="CABLE SIZE-1"/>
      <sheetName val="확정실적"/>
      <sheetName val="심사공종"/>
      <sheetName val="표지판현황"/>
      <sheetName val="화재 颮㍓씀넖ԯ"/>
      <sheetName val="ᰀ፜"/>
      <sheetName val="N炬≹"/>
      <sheetName val="투찰(하수)"/>
      <sheetName val="1._x005f_x005f_x005f_x0018_변전설비"/>
      <sheetName val="전기일ꙭÀ_x0000_"/>
      <sheetName val="내역 (2)"/>
      <sheetName val="³²¾ç½ÃÀÛµ¿ÀÚ105³ë65±_x0000__x0000__x0005__x0000_慀ȡ_x0000__x0000__x0000_"/>
      <sheetName val="단  가  垨4奜4睮⿩_x0005_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천방교접속"/>
      <sheetName val="하도급선정의뢰桑〒_x0005__x0000__x0000__x0000_"/>
      <sheetName val="9GNG¬_x0000_"/>
      <sheetName val="약廛袘"/>
      <sheetName val="9GNG肬쿟"/>
      <sheetName val="ÁÖÇ_x0005_"/>
      <sheetName val="22단傠"/>
      <sheetName val="22단圬"/>
      <sheetName val="Priorities"/>
      <sheetName val="Paint,Fire-Proof,Insul(48)"/>
      <sheetName val="Manual Valve List"/>
      <sheetName val="적용대가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토목_x0010__x0000_"/>
      <sheetName val="설계塸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CABdata"/>
      <sheetName val="조직"/>
      <sheetName val="사업분석"/>
      <sheetName val="물량산출근거 수정 최종검토"/>
      <sheetName val="배수관공"/>
      <sheetName val="4-2.전기관급자재(수배전반)내역서"/>
      <sheetName val="실행내역 "/>
      <sheetName val="참조 (2)"/>
      <sheetName val="2-1. 대비"/>
      <sheetName val="Result"/>
      <sheetName val="조명_x0000__x0000_"/>
      <sheetName val="Control Sheet"/>
      <sheetName val="돈"/>
      <sheetName val="2.노무비명欐_x0016_歜_x0016_丵⽃"/>
      <sheetName val="2.노무비명烨$橂⽲_x0005__x0000_"/>
      <sheetName val="내역단가"/>
      <sheetName val="WO"/>
      <sheetName val="비용"/>
      <sheetName val="월별"/>
      <sheetName val="EQUIP LIST"/>
      <sheetName val="FAB4생산"/>
      <sheetName val="HVAC"/>
      <sheetName val="キ⩙"/>
      <sheetName val="PANEL 내역"/>
      <sheetName val="도장"/>
      <sheetName val="Assumptions"/>
      <sheetName val="값"/>
      <sheetName val="---FAB#1업무일지---"/>
      <sheetName val="S0"/>
      <sheetName val="원영국도내역"/>
      <sheetName val="조명시헾"/>
      <sheetName val="5.정산ﵠ"/>
      <sheetName val="교량data"/>
      <sheetName val="파일구성"/>
      <sheetName val="대창(장ԯ_x0000_"/>
      <sheetName val="산출서"/>
      <sheetName val="예산M2"/>
      <sheetName val="2.수량산출"/>
      <sheetName val="[YES.XLS][YES.XLS]A__9701A_OU_7"/>
      <sheetName val="[YES.XLS][YES.XLS]A__9701A_OU_6"/>
      <sheetName val="[YES.XLS][YES.XLS]A__9701A_OU_5"/>
      <sheetName val="CAL."/>
      <sheetName val="BOX1"/>
      <sheetName val="항목별사⣓䒢뀠"/>
      <sheetName val="광양방향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AILC00þ"/>
      <sheetName val="º¯°æ»çÀX"/>
      <sheetName val="F_D SEC. PROP"/>
      <sheetName val="[YES.XLS][YES.XLS][YES.XLS]/_x0000_"/>
      <sheetName val="[YES.XLS][YES.XLS]/_x0000_"/>
      <sheetName val="[YES.XLS]/_x0000_"/>
      <sheetName val="4.포장집계"/>
      <sheetName val="건축설비"/>
      <sheetName val="검토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o현장경비"/>
      <sheetName val="OPG_x0005__x0000__x0000_"/>
      <sheetName val="일대-1"/>
      <sheetName val="중질쓰레기"/>
      <sheetName val="수량산출서 갑지"/>
      <sheetName val="감시제어"/>
      <sheetName val="목차임시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차단용량계산서"/>
      <sheetName val="I.설계헾】"/>
      <sheetName val="DATA(광속)"/>
      <sheetName val="변경ᛅ⾒_x0005_"/>
      <sheetName val="토목품셈"/>
      <sheetName val="집수정단"/>
      <sheetName val="주공 갑지"/>
      <sheetName val="7.수량산출"/>
      <sheetName val="6.수량계산"/>
      <sheetName val="공사기초자료"/>
      <sheetName val="회사기초자료"/>
      <sheetName val="#1환기구수량산출근거"/>
      <sheetName val="설비2차"/>
      <sheetName val="버스운행안姠"/>
      <sheetName val="버스운행안夸"/>
      <sheetName val="버스운행안哈"/>
      <sheetName val="버스운행안_x0005_"/>
      <sheetName val="방송일위대가"/>
      <sheetName val="견적을지"/>
      <sheetName val="준공내역서(을)"/>
      <sheetName val="결과"/>
      <sheetName val="A4"/>
      <sheetName val="Discount Group"/>
      <sheetName val="3"/>
      <sheetName val="남경"/>
      <sheetName val="일위대가목_x0000_"/>
      <sheetName val="가정급수관"/>
      <sheetName val="산출기준(파견전산실)"/>
      <sheetName val="206 무장,정비 장비용량 산출"/>
      <sheetName val="우석문틀"/>
      <sheetName val="계장 품셈표"/>
      <sheetName val="불변현금흐름표"/>
      <sheetName val="일반동력(380V)"/>
      <sheetName val="TOTAL인원"/>
      <sheetName val="48신설단가"/>
      <sheetName val="Steam-Sys"/>
      <sheetName val="98'자재"/>
      <sheetName val="DB@Acess"/>
      <sheetName val="제노임"/>
      <sheetName val="&lt;--"/>
      <sheetName val="관급단가"/>
      <sheetName val="ꠀ᪘"/>
      <sheetName val="[YES.XLS][YES.XLS]A__9701A_OU_8"/>
      <sheetName val="[YES.XLS][YES.XLS]A__9701A_OU_9"/>
      <sheetName val="3.1조명전열 설비공사"/>
      <sheetName val="3.3정보통신 설비공사"/>
      <sheetName val="3.4소방 설비공사"/>
      <sheetName val="일위대가집계표(사급)"/>
      <sheetName val="DG7"/>
      <sheetName val="15.공량산출근거서"/>
      <sheetName val="교각토공"/>
      <sheetName val="일단의 주택지"/>
      <sheetName val="하수급견적대韨"/>
      <sheetName val="[YES.XLS][YES.XLS]A__9701A_O_14"/>
      <sheetName val="가설내ၒ"/>
      <sheetName val="[YES.XLS][YES.XLS]A__9701A_O_13"/>
      <sheetName val="[YES.XLS][YES.XLS]A__9701A_O_10"/>
      <sheetName val="[YES.XLS][YES.XLS]A__9701A_O_11"/>
      <sheetName val="[YES.XLS][YES.XLS]A__9701A_O_12"/>
      <sheetName val="[YES.XLS][YES.XLS]A__9701A_O_15"/>
      <sheetName val="[YES.XLS][YES.XLS]A__9701A_O_16"/>
      <sheetName val="[YES.XLS][YES.XLS]A__9701A_O_20"/>
      <sheetName val="[YES.XLS][YES.XLS]A__9701A_O_17"/>
      <sheetName val="[YES.XLS][YES.XLS]A__9701A_O_18"/>
      <sheetName val="[YES.XLS][YES.XLS]A__9701A_O_19"/>
      <sheetName val="[YES.XLS][YES.XLS]A__9701A_O_22"/>
      <sheetName val="[YES.XLS][YES.XLS]A__9701A_O_21"/>
      <sheetName val="[YES.XLS][YES.XLS]A__9701A_O_23"/>
      <sheetName val="[YES.XLS][YES.XLS]A__9701A_O_24"/>
      <sheetName val="[YES.XLS][YES.XLS]A__9701A_O_25"/>
      <sheetName val="홍보비디오"/>
      <sheetName val="부하자료"/>
      <sheetName val="[YES.XLS][YES.XLS]A__9701A_O_26"/>
      <sheetName val="전도품의"/>
      <sheetName val="REACTION(USE평시_x0000_"/>
      <sheetName val="t-h HA THE"/>
      <sheetName val="exec"/>
      <sheetName val="대비2"/>
      <sheetName val="b_balju-단가단가단가"/>
      <sheetName val="토적계산서"/>
      <sheetName val="적용2_x0000__x0000_ヸ"/>
      <sheetName val="TRE TABL_x0000_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¹è¼_x0000__x0000_Ā_x0000__x0005_"/>
      <sheetName val="12_xd8b7_⭎ጀ鮂"/>
      <sheetName val="12좷⭘ጀ鮂"/>
      <sheetName val="Macro(조도)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정부노임"/>
      <sheetName val="재1"/>
      <sheetName val="펌프장수량䈀嵪ԯ_x0000_缀"/>
      <sheetName val="펌프장수량㔀቎԰_x0000_缀"/>
      <sheetName val="펌프장수량ԯ_x0000_缀_x0000__x0000_"/>
      <sheetName val="N︀軕"/>
      <sheetName val="운동장 (2)"/>
      <sheetName val="각종양식"/>
      <sheetName val="사진대지"/>
      <sheetName val="Propo萘Ä헾"/>
      <sheetName val="Propo砨Ä硬"/>
      <sheetName val="음료실행"/>
      <sheetName val="설비공사"/>
      <sheetName val="교사기준면적(중)"/>
      <sheetName val="출력표"/>
      <sheetName val="미장"/>
      <sheetName val="2017 예정공정표 11월"/>
      <sheetName val="IPS0823"/>
      <sheetName val="진행 DATA (2)"/>
      <sheetName val="외화계약"/>
      <sheetName val="J直_x0004__x0005_"/>
      <sheetName val="ༀༀ̀ఀЀ"/>
      <sheetName val="단가대조"/>
      <sheetName val="유첨_x0005__x0000_"/>
      <sheetName val="유첨헾】"/>
      <sheetName val="설계내역2"/>
      <sheetName val="Piping Cost"/>
      <sheetName val="ꢭ፺"/>
      <sheetName val="2004상반기"/>
      <sheetName val="조정율"/>
      <sheetName val="N閞㋁"/>
      <sheetName val="직원투입계획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설계요율"/>
      <sheetName val="주재료비"/>
      <sheetName val="4.전기"/>
      <sheetName val="6È£㥝〒"/>
      <sheetName val="내역서적용수량집계표(가로)"/>
      <sheetName val="1._x0018_변︀ᇕ԰"/>
      <sheetName val="1._x0018_변԰_x0000__x0000_"/>
      <sheetName val="1._x0018_변ԯ_x0000_缀"/>
      <sheetName val="DEVI."/>
      <sheetName val="U.C."/>
      <sheetName val="내역서(사업소)"/>
      <sheetName val="유역면적"/>
      <sheetName val="4.말뚝설계"/>
      <sheetName val="점검_x0000__x0000_"/>
      <sheetName val="문산방향-교대(A2)"/>
      <sheetName val="옥룡잡비"/>
      <sheetName val="수량명세서"/>
      <sheetName val="토공사(slope구간)"/>
      <sheetName val="N¬_x0000_"/>
      <sheetName val="상행-교대(A1-A2)"/>
      <sheetName val="combi(wall)"/>
      <sheetName val="Picture"/>
      <sheetName val="철탑공사"/>
      <sheetName val="48전력선_x0002__x0000_㣸"/>
      <sheetName val="가설경비"/>
      <sheetName val="시점부교대"/>
      <sheetName val="재료할증"/>
      <sheetName val="추천서"/>
      <sheetName val="검수고1-1층"/>
      <sheetName val="건물현황"/>
      <sheetName val="견적서갑지연속"/>
      <sheetName val="심의대상"/>
      <sheetName val="YES-T"/>
      <sheetName val="토공대비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국민연금표"/>
      <sheetName val="스포회원매출"/>
      <sheetName val="출급증"/>
      <sheetName val="전등"/>
      <sheetName val="일위합"/>
      <sheetName val="일위목_x0000__x0000_Ā"/>
      <sheetName val="물량산출"/>
      <sheetName val="목동1절주_bh01"/>
      <sheetName val="재료집_x0000_"/>
      <sheetName val="8. 안_x0010_"/>
      <sheetName val="2.단면가정 "/>
      <sheetName val="도담구내 개소별 명세"/>
      <sheetName val="대목"/>
      <sheetName val="06_BATCH "/>
      <sheetName val="부대공사"/>
      <sheetName val="b_sul"/>
      <sheetName val="Tool"/>
      <sheetName val="메뉴"/>
      <sheetName val="실행단가철(ems코드적용)"/>
      <sheetName val="관䈀"/>
      <sheetName val="신청서"/>
      <sheetName val="폐토수익화_"/>
      <sheetName val="Customer_Databas"/>
      <sheetName val="2_펌프장(사급자재)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노원열병합__건축공사기성내역서"/>
      <sheetName val="3련_BOX"/>
      <sheetName val="내역서_(2)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KSTAR-M"/>
      <sheetName val="마산월령동골조물량변경"/>
      <sheetName val="자금청구서 19년 3월 -응암2구역 롯데.xlsm"/>
      <sheetName val="간접총괄"/>
      <sheetName val="°ø±¸¼Õ·_x0000_"/>
      <sheetName val="__"/>
      <sheetName val="깨기"/>
      <sheetName val="1,2,3,4,5단위수량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3_내역서"/>
      <sheetName val="Man_Power_&amp;_Comp"/>
      <sheetName val="효성CB_1P기초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기존단가_(2)"/>
      <sheetName val="9_"/>
      <sheetName val="세부견적서(DAS_Call_Back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몰탈콘크리트"/>
      <sheetName val="철근집계"/>
      <sheetName val="삭제금지단가"/>
      <sheetName val="흄관수량"/>
      <sheetName val="일_x0007__x0006__x0003__x0004__x0007_"/>
      <sheetName val="_x0000__x0005__x0000__x0004__x0000__x0008__x0000__x0005__x0000__x0008_"/>
      <sheetName val="5공철탑검토표"/>
      <sheetName val="4공철탑검토"/>
      <sheetName val="기타유틸리티설비"/>
      <sheetName val="cost9702"/>
      <sheetName val="010101"/>
      <sheetName val="수주추정"/>
      <sheetName val="대전21토목내역서"/>
      <sheetName val="TNC(1안)"/>
      <sheetName val="49-11g"/>
      <sheetName val="49-11H"/>
      <sheetName val="J直_x0000__x0000_"/>
      <sheetName val="현장식당(1)"/>
      <sheetName val="차선도색수량집계"/>
      <sheetName val="제일"/>
      <sheetName val="설계변경내역"/>
      <sheetName val="측량요율"/>
      <sheetName val="도봉2지구"/>
      <sheetName val="Parts"/>
      <sheetName val="Menu A"/>
      <sheetName val="규격"/>
      <sheetName val="수종"/>
      <sheetName val="맨홀공 수량집계표"/>
      <sheetName val="가동비율"/>
      <sheetName val="3.상가"/>
      <sheetName val="mesc"/>
      <sheetName val="I.일위대가목차"/>
      <sheetName val="유화"/>
      <sheetName val="PumpSpec"/>
      <sheetName val="토공2"/>
      <sheetName val="PIPE내역(FCN)"/>
      <sheetName val="STEAM"/>
      <sheetName val="AIR"/>
      <sheetName val="항목별사㦬⊄㰀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당초수문"/>
      <sheetName val="일"/>
      <sheetName val="한일양산"/>
      <sheetName val="Equipment"/>
      <sheetName val="6.OUTPUT"/>
      <sheetName val="CWP"/>
      <sheetName val="BEQ내역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이음개소"/>
      <sheetName val="사각맨䠓"/>
      <sheetName val="교통표지"/>
      <sheetName val="±◨̭벬"/>
      <sheetName val="노무비(DB)"/>
      <sheetName val="수량산출(계측제어)"/>
      <sheetName val="소방일위 "/>
      <sheetName val="우수맨홀토공단위수량"/>
      <sheetName val="6-4.1일위대가목록"/>
      <sheetName val="강재 수량"/>
      <sheetName val="M5_S"/>
      <sheetName val="M6_S"/>
      <sheetName val="SRAM_CHIP"/>
      <sheetName val="SRAM_생산"/>
      <sheetName val="YLD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N0_x0000_"/>
      <sheetName val="수정"/>
      <sheetName val="커튼월(pfg)"/>
      <sheetName val="견적의뢰"/>
      <sheetName val="LG제품"/>
      <sheetName val="관로토공"/>
      <sheetName val="우수관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B×a"/>
      <sheetName val="96_x0005__x0000_ø"/>
      <sheetName val="공비대䠛"/>
      <sheetName val="공사비_내역_(가)"/>
      <sheetName val="MORTAR생산및타설(1;3)"/>
      <sheetName val="Tenants"/>
      <sheetName val="VA橂⼸_x0005_"/>
      <sheetName val="천마갑지"/>
      <sheetName val="대우단가(풍산)"/>
      <sheetName val="교통惨У԰_x0000_"/>
      <sheetName val="6.¾㉀ᩴ蛀"/>
      <sheetName val="ES조서출력하기"/>
      <sheetName val="9.2.3 각 실별 조도계산(3단계)"/>
      <sheetName val="단위?ὗ␀"/>
      <sheetName val="?"/>
      <sheetName val="실頀▀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설치 일위대가(46~԰"/>
      <sheetName val="8. _x0005_"/>
      <sheetName val="REACTION芨.헾⿁_x0005_"/>
      <sheetName val="³²¾ç½ÃÀÛµ¿ÀÚ105³ë65±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손익차9월2"/>
      <sheetName val="설계명세서 (장비)"/>
      <sheetName val="Á¤»ê¼¼ºÎ¹°·®1Â÷º헾⾌_x0005__x0000_"/>
      <sheetName val="ÃÑÁý°ø_x0000_Ԁ"/>
      <sheetName val="아파ᵷħ⪄"/>
      <sheetName val="구분"/>
      <sheetName val="정보(MCC)"/>
      <sheetName val="##내역서##"/>
      <sheetName val="판매46"/>
      <sheetName val="관급자재대"/>
      <sheetName val="계정과목"/>
      <sheetName val="1.산출근거"/>
      <sheetName val="특수조명기구 단가조사서"/>
      <sheetName val="1층"/>
      <sheetName val="상수도토공_x0005__x0000_"/>
      <sheetName val="설직재0_x0000_"/>
      <sheetName val="설직재餀㒘"/>
      <sheetName val="설정"/>
      <sheetName val="VA_x0000__x0000__x0005_"/>
      <sheetName val="평당자료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정류기"/>
      <sheetName val="제-_x0005__x0000_"/>
      <sheetName val="2공구하도䴃ᝎ䀁踢"/>
      <sheetName val="2공구하도԰_x0000__x0000__x0000_"/>
      <sheetName val="2공구하도_x0000__x0000_砀㞃"/>
      <sheetName val="2공구하도Ⰰ뱆_x0001_冧"/>
      <sheetName val="의჉"/>
      <sheetName val="Á¤»ê¼¼ºÎ¹°·®1Â÷º헾⾌_x0005_"/>
      <sheetName val="ÃÑÁý°ø"/>
      <sheetName val="상수도토공_x0005_"/>
      <sheetName val="VA"/>
      <sheetName val="000"/>
      <sheetName val="100"/>
      <sheetName val="4.  단락전류의 계산"/>
      <sheetName val="코드관리"/>
      <sheetName val="포장공사"/>
      <sheetName val="현장일반사항"/>
      <sheetName val="용집"/>
      <sheetName val="울산자동제어"/>
      <sheetName val="호남2"/>
      <sheetName val="시행후면적"/>
      <sheetName val="수지예산"/>
      <sheetName val="목공사품의서"/>
      <sheetName val="esc(건축)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보온 회사분"/>
      <sheetName val="기별"/>
      <sheetName val="금액내_x0005__x0000_"/>
      <sheetName val="동원인钘C떰"/>
      <sheetName val="BQ List"/>
      <sheetName val="2007일_x0000__x0000_"/>
      <sheetName val="5.모델링"/>
      <sheetName val="¿ø°¡"/>
      <sheetName val="청주-교대(A1)"/>
      <sheetName val="LOADS"/>
      <sheetName val="계측기"/>
      <sheetName val="OVERALL CURVE"/>
      <sheetName val="노임 단가"/>
      <sheetName val="DATE2001"/>
      <sheetName val="좌측"/>
      <sheetName val="견적대비(1차) (2)"/>
      <sheetName val="conclusion"/>
      <sheetName val="comparables"/>
      <sheetName val="Deduction"/>
      <sheetName val="other"/>
      <sheetName val="123"/>
      <sheetName val="공사비내역 p1"/>
      <sheetName val="일위대가표(DEEP)"/>
      <sheetName val="TEST1"/>
      <sheetName val="기계내역서"/>
      <sheetName val="PVC 판"/>
      <sheetName val="Corrib Haz"/>
      <sheetName val="품목단가"/>
      <sheetName val="4-7.중앙전기실(노임단가)"/>
      <sheetName val="갑지(_x0000__x0000_Ԁ"/>
      <sheetName val="목동1절주.bh0"/>
      <sheetName val="잡비"/>
      <sheetName val="관정비교"/>
      <sheetName val="총괄BOQ"/>
      <sheetName val="손료기준-공사부구두문의"/>
      <sheetName val="PROJECT BRIEF(EX.NEW)"/>
      <sheetName val="검사조怀"/>
      <sheetName val="검사조ԯ"/>
      <sheetName val="검사조砀"/>
      <sheetName val="검사조⠀"/>
      <sheetName val="검사조瀀"/>
      <sheetName val="암거 제원표-1단계"/>
      <sheetName val="접지뀀Ῥ"/>
      <sheetName val="°¡·Îµî耀퓬縺"/>
      <sheetName val="°¡·Îµî⸀朋ԯ_x0000_缀_x0000_"/>
      <sheetName val="4.고용보험"/>
      <sheetName val="N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(4-2)열관류값-2"/>
      <sheetName val="산정기준"/>
      <sheetName val="General DaS_x0000_"/>
      <sheetName val="2006기계䈌ᅪ԰_x0000_缀"/>
      <sheetName val="960318-1"/>
      <sheetName val="Ⅱ1-0타"/>
      <sheetName val="POOM_MOTO2"/>
      <sheetName val="FWBS7000,8000"/>
      <sheetName val="ANALYSER"/>
      <sheetName val="ring wall thickness"/>
      <sheetName val="공정표(전체)"/>
      <sheetName val="평균물량산출서"/>
      <sheetName val="하도급선정의뢰وᨢ셈ˎꚈÝ衐"/>
      <sheetName val="일별 투입 현황(형틀,철근)"/>
      <sheetName val="3.1주형보(수직)"/>
      <sheetName val="콘크리트타설집계표"/>
      <sheetName val="사전공헾"/>
      <sheetName val="사전공颙"/>
      <sheetName val="지선량"/>
      <sheetName val="2000_11¿ù¼³餀㢘ԯ缀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코드일람표"/>
      <sheetName val="당초토량산출서"/>
      <sheetName val="공문(신)"/>
      <sheetName val="노임조서"/>
      <sheetName val="직접경비호표"/>
      <sheetName val="FOB발"/>
      <sheetName val="말고개터넑조명전압강하"/>
      <sheetName val="집수정수량총집계"/>
      <sheetName val="배수장토목공사비"/>
      <sheetName val="목록표"/>
      <sheetName val="전체공사"/>
      <sheetName val="도급처리스트"/>
      <sheetName val="RESOURCE"/>
      <sheetName val="_____pc_________D__Min_pro____2"/>
      <sheetName val="견적을"/>
      <sheetName val="단가최종"/>
      <sheetName val="INTRO.(X)"/>
      <sheetName val="crude.SLAB RE-bar"/>
      <sheetName val="RM목표&amp;실적"/>
      <sheetName val="경율산정.XLS"/>
      <sheetName val="수리결과"/>
      <sheetName val="외주비"/>
      <sheetName val="2000,9월墠:䟣"/>
      <sheetName val="예산조서-신_x0000__x0000__x0005_"/>
      <sheetName val="거래처등록"/>
      <sheetName val="유류대관리"/>
      <sheetName val="내역변"/>
      <sheetName val="Á¤»ê¼¼ºÎ¹°·®1_x0000__x0000__x0005__x0000_큀ɞ_x0000__x0000_"/>
      <sheetName val="예산내역서(총괄)"/>
      <sheetName val="공제대산출"/>
      <sheetName val="1000 DB구축 부표"/>
      <sheetName val="일위대가(4층원격)"/>
      <sheetName val="PILE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pile bearing capa &amp; arrenge"/>
      <sheetName val="LH3 동양시스템"/>
      <sheetName val="교량현황"/>
      <sheetName val="시운전연료비"/>
      <sheetName val="rate"/>
      <sheetName val="제-벰ŕ"/>
      <sheetName val="제-ᩈۈ"/>
      <sheetName val="제-䰈ࣿ"/>
      <sheetName val="제-稐ࣞ"/>
      <sheetName val="아파¦⫬"/>
      <sheetName val="아파甸1畼"/>
      <sheetName val="아파硸5碼"/>
      <sheetName val="설계예산2"/>
      <sheetName val="간접재료비산출표-27-30"/>
      <sheetName val="차단기 BACK DATA"/>
      <sheetName val="유첨#ᰖ"/>
      <sheetName val="우수맨홀공_x0000__x0000__x0005__x0000_틀"/>
      <sheetName val="1련,2련"/>
      <sheetName val="pc-tie"/>
      <sheetName val="재료비내역서"/>
      <sheetName val="°ü±Þ³怀厾ꊍ_x0000__xda00_"/>
      <sheetName val="◀암거수리계산조서"/>
      <sheetName val="제수_x0005__x0000_"/>
      <sheetName val="P1(좌,우)"/>
      <sheetName val="수안보-_x0000__x0000_嘠_x0000_"/>
      <sheetName val="총괄수량집계"/>
      <sheetName val="종합기︀"/>
      <sheetName val="일위대가목堀"/>
      <sheetName val="Á¤»ê¼¼ºÎ¹°·®1Â÷_x0005__x0000__x0000__x0000_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µ¿¿ø(_x0000__x0000_"/>
      <sheetName val="48단가"/>
      <sheetName val="산출-설비"/>
      <sheetName val="49단_x0005_"/>
      <sheetName val="49단煀"/>
      <sheetName val="J__LOTUS_9605P_BB_C_BD_OUT_YE_2"/>
      <sheetName val="토공A1"/>
      <sheetName val="부분별수량산출(조합기초)"/>
      <sheetName val="전신환매도洸"/>
      <sheetName val="전신환매도永"/>
      <sheetName val="전신환매도欸"/>
      <sheetName val="sum"/>
      <sheetName val="빙100장비사양"/>
      <sheetName val="위치�ᢘ"/>
      <sheetName val="대가"/>
      <sheetName val="ࠀ᎚"/>
      <sheetName val="1차네트공정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wtdb"/>
      <sheetName val="동결보온"/>
      <sheetName val="자재집계표"/>
      <sheetName val="DS-최종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2공구滘0"/>
      <sheetName val="일반자재"/>
      <sheetName val="원가&amp;하도급원가"/>
      <sheetName val="생산매출 (4)"/>
      <sheetName val="관급_File"/>
      <sheetName val="설啀"/>
      <sheetName val="설_x0005__x0000_"/>
      <sheetName val="철콘"/>
      <sheetName val="말고개터널조명전압강⣓"/>
      <sheetName val="DAF-1"/>
      <sheetName val="F 월별기성수금현황 "/>
      <sheetName val="재무가정"/>
      <sheetName val="부재리스트"/>
      <sheetName val="¹°·_x0000_"/>
      <sheetName val="개별직종노임단가(2003.9)"/>
      <sheetName val="진출철집"/>
      <sheetName val="기초견적가"/>
      <sheetName val="단가비교표 _계측제어_"/>
      <sheetName val="cp-e1"/>
      <sheetName val="표지1"/>
      <sheetName val="***********************00"/>
      <sheetName val="ELEC"/>
      <sheetName val="단가 산출서(산근#1~#102)"/>
      <sheetName val="ºÎÇ_x0000__x0000__x0005__x0000_"/>
      <sheetName val="ºÎÇ_x0000__x0000__x0005__x0000_᠐"/>
      <sheetName val="ºÎÇ_x0000__x0000__x0005__x0000_粐"/>
      <sheetName val="소ࠅ▋頀"/>
      <sheetName val="단위중기"/>
      <sheetName val="일대목차"/>
      <sheetName val="48단"/>
      <sheetName val="일 위 대 가 표"/>
      <sheetName val="산출1"/>
      <sheetName val="ccd원가"/>
      <sheetName val="가로등산출서 (작업1)"/>
      <sheetName val="¹è¼±¼³"/>
      <sheetName val="Shee_x0000__x0000_ࠀ"/>
      <sheetName val="Shee簀ᮐ_x0002_"/>
      <sheetName val="°¡¿ÁÁ¶¸í³»⽄ʓ㪀ᘖ"/>
      <sheetName val="°¡¿ÁÁ¶¸í³»_x0000__x0000__x0005__x0000_"/>
      <sheetName val="Á¤Ⴛêº¹±¸·®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Code-&gt;No"/>
      <sheetName val="sc0314 Index"/>
      <sheetName val="토공수량산출"/>
      <sheetName val="견적계산"/>
      <sheetName val="건설손익"/>
      <sheetName val="단위ה_x0000_"/>
      <sheetName val="부안변전"/>
      <sheetName val="외"/>
      <sheetName val="A공구"/>
      <sheetName val="철근집계표"/>
      <sheetName val="역T형교대舨&quot;헾⾪_x0005__x0000_"/>
      <sheetName val="배출수지B"/>
      <sheetName val="재료집계표"/>
      <sheetName val="광양 3기 유입수"/>
      <sheetName val="산근1,2"/>
      <sheetName val="자재구매"/>
      <sheetName val="REACTION(US¬_x0000_⑻"/>
      <sheetName val="REACTION(US颬⒅_xdc00_⒅"/>
      <sheetName val="REACTION(USﺬ藕ԯ_x0000_"/>
      <sheetName val="2원료가나다."/>
      <sheetName val="[YES.XLS][YES.XLS]A__9701A_O_27"/>
      <sheetName val="[YES.XLS][YES.XLS]A__9701A_O_29"/>
      <sheetName val="[YES.XLS][YES.XLS]A__9701A_O_30"/>
      <sheetName val="[YES.XLS][YES.XLS]A__9701A_O_28"/>
      <sheetName val="신규일위대가"/>
      <sheetName val="AV시스템"/>
      <sheetName val="98N興Í헾"/>
      <sheetName val="6PILE _x0000__x0000_⩈_x0000__x0000_"/>
      <sheetName val="대조표(0108)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  <sheetName val="[YES.XLS][YES.XLS]A__9701A_O_33"/>
      <sheetName val="[YES.XLS][YES.XLS]A__9701A_O_32"/>
      <sheetName val="[YES.XLS][YES.XLS]A__9701A_O_31"/>
      <sheetName val="[YES.XLS][YES.XLS]A__9701A_O_34"/>
      <sheetName val="[YES.XLS][YES.XLS]A__9701A_O_35"/>
      <sheetName val="일반문틀 설치"/>
      <sheetName val="샌딩 에폭시 도장"/>
      <sheetName val="스텐문틀설치"/>
    </sheetNames>
    <definedNames>
      <definedName name="Macro13"/>
      <definedName name="Macro2"/>
      <definedName name="Macro6"/>
    </definedNames>
    <sheetDataSet>
      <sheetData sheetId="0"/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 refreshError="1"/>
      <sheetData sheetId="626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/>
      <sheetData sheetId="689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 refreshError="1"/>
      <sheetData sheetId="3118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/>
      <sheetData sheetId="3981" refreshError="1"/>
      <sheetData sheetId="3982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/>
      <sheetData sheetId="4094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/>
      <sheetData sheetId="4209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/>
      <sheetData sheetId="4315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/>
      <sheetData sheetId="4416"/>
      <sheetData sheetId="4417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/>
      <sheetData sheetId="4440" refreshError="1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/>
      <sheetData sheetId="4468"/>
      <sheetData sheetId="4469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/>
      <sheetData sheetId="4488"/>
      <sheetData sheetId="4489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/>
      <sheetData sheetId="4507"/>
      <sheetData sheetId="4508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/>
      <sheetData sheetId="4584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/>
      <sheetData sheetId="4595" refreshError="1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 refreshError="1"/>
      <sheetData sheetId="4612" refreshError="1"/>
      <sheetData sheetId="4613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/>
      <sheetData sheetId="4624" refreshError="1"/>
      <sheetData sheetId="4625" refreshError="1"/>
      <sheetData sheetId="4626"/>
      <sheetData sheetId="4627"/>
      <sheetData sheetId="4628" refreshError="1"/>
      <sheetData sheetId="4629" refreshError="1"/>
      <sheetData sheetId="4630" refreshError="1"/>
      <sheetData sheetId="4631"/>
      <sheetData sheetId="4632"/>
      <sheetData sheetId="4633"/>
      <sheetData sheetId="4634"/>
      <sheetData sheetId="4635"/>
      <sheetData sheetId="4636"/>
      <sheetData sheetId="4637" refreshError="1"/>
      <sheetData sheetId="4638" refreshError="1"/>
      <sheetData sheetId="4639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/>
      <sheetData sheetId="470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/>
      <sheetData sheetId="5003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/>
      <sheetData sheetId="5190"/>
      <sheetData sheetId="5191" refreshError="1"/>
      <sheetData sheetId="5192" refreshError="1"/>
      <sheetData sheetId="5193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/>
      <sheetData sheetId="5586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/>
      <sheetData sheetId="5622"/>
      <sheetData sheetId="5623"/>
      <sheetData sheetId="5624"/>
      <sheetData sheetId="5625"/>
      <sheetData sheetId="5626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/>
      <sheetData sheetId="5646"/>
      <sheetData sheetId="5647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/>
      <sheetData sheetId="5671"/>
      <sheetData sheetId="5672"/>
      <sheetData sheetId="5673"/>
      <sheetData sheetId="5674"/>
      <sheetData sheetId="5675" refreshError="1"/>
      <sheetData sheetId="5676" refreshError="1"/>
      <sheetData sheetId="5677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육정보화사업부"/>
      <sheetName val="SUN 2000. 10 가격"/>
    </sheetNames>
    <sheetDataSet>
      <sheetData sheetId="0" refreshError="1"/>
      <sheetData sheetId="1" refreshError="1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1062A</v>
          </cell>
          <cell r="B7" t="str">
            <v>OPT SBUS F/W DWIS/S ADAPTER</v>
          </cell>
          <cell r="C7">
            <v>1684</v>
          </cell>
          <cell r="D7" t="str">
            <v>A</v>
          </cell>
        </row>
        <row r="8">
          <cell r="A8" t="str">
            <v>1063A</v>
          </cell>
          <cell r="B8" t="str">
            <v>OPT SBUS F/W SWIS/S ADAPTER</v>
          </cell>
          <cell r="C8">
            <v>1554</v>
          </cell>
          <cell r="D8" t="str">
            <v>A</v>
          </cell>
        </row>
        <row r="9">
          <cell r="A9" t="str">
            <v>1065A</v>
          </cell>
          <cell r="B9" t="str">
            <v>OPT ULTRA DWIS/S HOST ADAPTER</v>
          </cell>
          <cell r="C9">
            <v>1684</v>
          </cell>
          <cell r="D9" t="str">
            <v>A</v>
          </cell>
        </row>
        <row r="10">
          <cell r="A10" t="str">
            <v>1070A</v>
          </cell>
          <cell r="B10" t="str">
            <v>HIPPI/P 1.0 Interface board</v>
          </cell>
          <cell r="C10">
            <v>13000</v>
          </cell>
          <cell r="D10" t="str">
            <v>A</v>
          </cell>
        </row>
        <row r="11">
          <cell r="A11" t="str">
            <v>1071A</v>
          </cell>
          <cell r="B11" t="str">
            <v>HIPPI/P 1.1 Interface board</v>
          </cell>
          <cell r="C11">
            <v>13000</v>
          </cell>
          <cell r="D11" t="str">
            <v>A</v>
          </cell>
        </row>
        <row r="12">
          <cell r="A12" t="str">
            <v>1076A</v>
          </cell>
          <cell r="B12" t="str">
            <v>A7000 SCSI ADAPT KIT W/RAID A+</v>
          </cell>
          <cell r="C12">
            <v>0</v>
          </cell>
          <cell r="D12" t="str">
            <v>D</v>
          </cell>
        </row>
        <row r="13">
          <cell r="A13" t="str">
            <v>1099A</v>
          </cell>
          <cell r="B13" t="str">
            <v>SBUS BLANK FILLER PANEL</v>
          </cell>
          <cell r="C13">
            <v>0</v>
          </cell>
          <cell r="D13" t="str">
            <v>D</v>
          </cell>
        </row>
        <row r="14">
          <cell r="A14" t="str">
            <v>1140A</v>
          </cell>
          <cell r="B14" t="str">
            <v>SBUS GIGABIT ETHERNET 2.0 CARD</v>
          </cell>
          <cell r="C14">
            <v>2984</v>
          </cell>
          <cell r="D14" t="str">
            <v>A</v>
          </cell>
        </row>
        <row r="15">
          <cell r="A15" t="str">
            <v>1141A</v>
          </cell>
          <cell r="B15" t="str">
            <v>PCI GIGABIT ETHERNET 2.0 CARD</v>
          </cell>
          <cell r="C15">
            <v>2724</v>
          </cell>
          <cell r="D15" t="str">
            <v>A</v>
          </cell>
        </row>
        <row r="16">
          <cell r="A16" t="str">
            <v>1147A</v>
          </cell>
          <cell r="B16" t="str">
            <v>OPT SBUS SUNATM155/MFIBER S/SW</v>
          </cell>
          <cell r="C16">
            <v>1684</v>
          </cell>
          <cell r="D16" t="str">
            <v>A</v>
          </cell>
        </row>
        <row r="17">
          <cell r="A17" t="str">
            <v>1148A</v>
          </cell>
          <cell r="B17" t="str">
            <v>OPT SBUS SUNATM155/UTP5 W/SW</v>
          </cell>
          <cell r="C17">
            <v>1294</v>
          </cell>
          <cell r="D17" t="str">
            <v>A</v>
          </cell>
        </row>
        <row r="18">
          <cell r="A18" t="str">
            <v>1149A</v>
          </cell>
          <cell r="B18" t="str">
            <v>OPT SBUS SUNATM622/MFIBER W/SW</v>
          </cell>
          <cell r="C18">
            <v>6494</v>
          </cell>
          <cell r="D18" t="str">
            <v>A</v>
          </cell>
        </row>
        <row r="19">
          <cell r="A19" t="str">
            <v>1157A</v>
          </cell>
          <cell r="B19" t="str">
            <v>OPT PCI SUNATM/P-155MMF W/SW</v>
          </cell>
          <cell r="C19">
            <v>1424</v>
          </cell>
          <cell r="D19" t="str">
            <v>A</v>
          </cell>
        </row>
        <row r="20">
          <cell r="A20" t="str">
            <v>1158A</v>
          </cell>
          <cell r="B20" t="str">
            <v>OPT PCI SUNATM/P-155UTP W/SW</v>
          </cell>
          <cell r="C20">
            <v>1164</v>
          </cell>
          <cell r="D20" t="str">
            <v>A</v>
          </cell>
        </row>
        <row r="21">
          <cell r="A21" t="str">
            <v>1159A</v>
          </cell>
          <cell r="B21" t="str">
            <v>OPT PCI SUNATM/P-622MMF W/SW</v>
          </cell>
          <cell r="C21">
            <v>5194</v>
          </cell>
          <cell r="D21" t="str">
            <v>A</v>
          </cell>
        </row>
        <row r="22">
          <cell r="A22" t="str">
            <v>1191A</v>
          </cell>
          <cell r="B22" t="str">
            <v>OPT PROCESSOR US 300MHZ/2MB</v>
          </cell>
          <cell r="C22">
            <v>3992</v>
          </cell>
          <cell r="D22" t="str">
            <v>H</v>
          </cell>
        </row>
        <row r="23">
          <cell r="A23" t="str">
            <v>1194A</v>
          </cell>
          <cell r="B23" t="str">
            <v>E250 srvr 400MHz/2MB processor</v>
          </cell>
          <cell r="C23">
            <v>6392</v>
          </cell>
          <cell r="D23" t="str">
            <v>H</v>
          </cell>
        </row>
        <row r="24">
          <cell r="A24" t="str">
            <v>1195A</v>
          </cell>
          <cell r="B24" t="str">
            <v>450MHz/4MB proc - E450R/E220R</v>
          </cell>
          <cell r="C24">
            <v>7700</v>
          </cell>
          <cell r="D24" t="str">
            <v>H</v>
          </cell>
        </row>
        <row r="25">
          <cell r="A25" t="str">
            <v>1197A</v>
          </cell>
          <cell r="B25" t="str">
            <v>440MHz UltraSPARC-II/4MB ecach</v>
          </cell>
          <cell r="C25">
            <v>6790</v>
          </cell>
          <cell r="D25" t="str">
            <v>H</v>
          </cell>
        </row>
        <row r="26">
          <cell r="A26" t="str">
            <v>2069A</v>
          </cell>
          <cell r="B26" t="str">
            <v>Gethernet+FC-AL Factory Config</v>
          </cell>
          <cell r="C26">
            <v>4493</v>
          </cell>
          <cell r="D26" t="str">
            <v>A</v>
          </cell>
        </row>
        <row r="27">
          <cell r="A27" t="str">
            <v>2077A</v>
          </cell>
          <cell r="B27" t="str">
            <v>Metro Remote Dual Copy HW</v>
          </cell>
          <cell r="C27">
            <v>111816</v>
          </cell>
          <cell r="D27" t="str">
            <v>A</v>
          </cell>
        </row>
        <row r="28">
          <cell r="A28" t="str">
            <v>2144A</v>
          </cell>
          <cell r="B28" t="str">
            <v>OPT SBUS CARD TRI/S INCL. SW</v>
          </cell>
          <cell r="C28">
            <v>1755</v>
          </cell>
          <cell r="D28" t="str">
            <v>A</v>
          </cell>
        </row>
        <row r="29">
          <cell r="A29" t="str">
            <v>2154A</v>
          </cell>
          <cell r="B29" t="str">
            <v>OPT INT SUNTRI/P 5.0</v>
          </cell>
          <cell r="C29">
            <v>1554</v>
          </cell>
          <cell r="D29" t="str">
            <v>A</v>
          </cell>
        </row>
        <row r="30">
          <cell r="A30" t="str">
            <v>2156A</v>
          </cell>
          <cell r="B30" t="str">
            <v>OPT SUNSAI/P 3.0</v>
          </cell>
          <cell r="C30">
            <v>1294</v>
          </cell>
          <cell r="D30" t="str">
            <v>A</v>
          </cell>
        </row>
        <row r="31">
          <cell r="A31" t="str">
            <v>2240A</v>
          </cell>
          <cell r="B31" t="str">
            <v>OPT 300MHz CPU W/2MB FOR E450</v>
          </cell>
          <cell r="C31">
            <v>3992</v>
          </cell>
          <cell r="D31" t="str">
            <v>H</v>
          </cell>
        </row>
        <row r="32">
          <cell r="A32" t="str">
            <v>2244A</v>
          </cell>
          <cell r="B32" t="str">
            <v>OPT 400MHz CPU W/4MB FOR E450</v>
          </cell>
          <cell r="C32">
            <v>7992</v>
          </cell>
          <cell r="D32" t="str">
            <v>H</v>
          </cell>
        </row>
        <row r="33">
          <cell r="A33" t="str">
            <v>2248A</v>
          </cell>
          <cell r="B33" t="str">
            <v>OPT 480MHz CPU W/8MB FOR E450</v>
          </cell>
          <cell r="C33">
            <v>11192</v>
          </cell>
          <cell r="D33" t="str">
            <v>H</v>
          </cell>
        </row>
        <row r="34">
          <cell r="A34" t="str">
            <v>250M9-100-W999</v>
          </cell>
          <cell r="B34" t="str">
            <v>E250 SUPPLEMENT CD</v>
          </cell>
          <cell r="C34">
            <v>0</v>
          </cell>
          <cell r="D34" t="str">
            <v>D</v>
          </cell>
        </row>
        <row r="35">
          <cell r="A35" t="str">
            <v>2550A</v>
          </cell>
          <cell r="B35" t="str">
            <v>OPT PROCESSOR US 250MHZ/4MB</v>
          </cell>
          <cell r="C35">
            <v>24000</v>
          </cell>
          <cell r="D35" t="str">
            <v>A</v>
          </cell>
        </row>
        <row r="36">
          <cell r="A36" t="str">
            <v>2560A</v>
          </cell>
          <cell r="B36" t="str">
            <v>OPT PROCESSOR US 336/333MHZ/4M</v>
          </cell>
          <cell r="C36">
            <v>28500</v>
          </cell>
          <cell r="D36" t="str">
            <v>A</v>
          </cell>
        </row>
        <row r="37">
          <cell r="A37" t="str">
            <v>2580A</v>
          </cell>
          <cell r="B37" t="str">
            <v>OPT PROCESSOR US 400-MHZ/8MB</v>
          </cell>
          <cell r="C37">
            <v>26250</v>
          </cell>
          <cell r="D37" t="str">
            <v>A</v>
          </cell>
        </row>
        <row r="38">
          <cell r="A38" t="str">
            <v>2602A</v>
          </cell>
          <cell r="B38" t="str">
            <v>OPT INT CPU/MEM BD FOR EXX00</v>
          </cell>
          <cell r="C38">
            <v>13500</v>
          </cell>
          <cell r="D38" t="str">
            <v>A</v>
          </cell>
        </row>
        <row r="39">
          <cell r="A39" t="str">
            <v>2602A-P62</v>
          </cell>
          <cell r="B39" t="str">
            <v>OPT INT CPU/MEM BD FOR EXX00</v>
          </cell>
          <cell r="C39">
            <v>93236</v>
          </cell>
          <cell r="D39" t="str">
            <v>A</v>
          </cell>
        </row>
        <row r="40">
          <cell r="A40" t="str">
            <v>2602A-P82</v>
          </cell>
          <cell r="B40" t="str">
            <v>OPT INT CPU/MEM BD FOR EXX00</v>
          </cell>
          <cell r="C40">
            <v>88736</v>
          </cell>
          <cell r="D40" t="str">
            <v>A</v>
          </cell>
        </row>
        <row r="41">
          <cell r="A41" t="str">
            <v>2602A-P83</v>
          </cell>
          <cell r="B41" t="str">
            <v>OPT INT CPU/MEM BLDG. BLOCK</v>
          </cell>
          <cell r="C41">
            <v>110135</v>
          </cell>
          <cell r="D41" t="str">
            <v>A</v>
          </cell>
        </row>
        <row r="42">
          <cell r="A42" t="str">
            <v>2602A-P84A</v>
          </cell>
          <cell r="B42" t="str">
            <v>OPT INT CPU/MEM BD FOR EXX00</v>
          </cell>
          <cell r="C42">
            <v>225464</v>
          </cell>
          <cell r="D42" t="str">
            <v>A</v>
          </cell>
        </row>
        <row r="43">
          <cell r="A43" t="str">
            <v>2602A-P84B</v>
          </cell>
          <cell r="B43" t="str">
            <v>OPT INT CPU/MEM BD FOR EXX00</v>
          </cell>
          <cell r="C43">
            <v>222944</v>
          </cell>
          <cell r="D43" t="str">
            <v>A</v>
          </cell>
        </row>
        <row r="44">
          <cell r="A44" t="str">
            <v>2602A-P85A</v>
          </cell>
          <cell r="B44" t="str">
            <v>OPT INT CPU/MEM BD FOR EXX00</v>
          </cell>
          <cell r="C44">
            <v>222790</v>
          </cell>
          <cell r="D44" t="str">
            <v>A</v>
          </cell>
        </row>
        <row r="45">
          <cell r="A45" t="str">
            <v>2602A-P85B</v>
          </cell>
          <cell r="B45" t="str">
            <v>OPT INT CPU/MEM BD FOR EXX00</v>
          </cell>
          <cell r="C45">
            <v>220270</v>
          </cell>
          <cell r="D45" t="str">
            <v>A</v>
          </cell>
        </row>
        <row r="46">
          <cell r="A46" t="str">
            <v>2612A</v>
          </cell>
          <cell r="B46" t="str">
            <v>OPT INT I/O BD EXX00 W/FC-AL</v>
          </cell>
          <cell r="C46">
            <v>9750</v>
          </cell>
          <cell r="D46" t="str">
            <v>A</v>
          </cell>
        </row>
        <row r="47">
          <cell r="A47" t="str">
            <v>2622A</v>
          </cell>
          <cell r="B47" t="str">
            <v>OPT INT GRAPHICS I/O BD EXX00</v>
          </cell>
          <cell r="C47">
            <v>10500</v>
          </cell>
          <cell r="D47" t="str">
            <v>A</v>
          </cell>
        </row>
        <row r="48">
          <cell r="A48" t="str">
            <v>2632A</v>
          </cell>
          <cell r="B48" t="str">
            <v>OPT INT PCI I/O BD FOR EXX00</v>
          </cell>
          <cell r="C48">
            <v>12000</v>
          </cell>
          <cell r="D48" t="str">
            <v>A</v>
          </cell>
        </row>
        <row r="49">
          <cell r="A49" t="str">
            <v>2652A</v>
          </cell>
          <cell r="B49" t="str">
            <v>OPTIONAL FC-AL INTERFACE BOARD</v>
          </cell>
          <cell r="C49">
            <v>2250</v>
          </cell>
          <cell r="D49" t="str">
            <v>A</v>
          </cell>
        </row>
        <row r="50">
          <cell r="A50" t="str">
            <v>2722A</v>
          </cell>
          <cell r="B50" t="str">
            <v>E10000 Control Board, Eth hub.</v>
          </cell>
          <cell r="C50">
            <v>32000</v>
          </cell>
          <cell r="D50" t="str">
            <v>A</v>
          </cell>
        </row>
        <row r="51">
          <cell r="A51" t="str">
            <v>2730A</v>
          </cell>
          <cell r="B51" t="str">
            <v>E10000 I/O BOARD</v>
          </cell>
          <cell r="C51">
            <v>12000</v>
          </cell>
          <cell r="D51" t="str">
            <v>A</v>
          </cell>
        </row>
        <row r="52">
          <cell r="A52" t="str">
            <v>2731A</v>
          </cell>
          <cell r="B52" t="str">
            <v>E10000 PCI MODULE</v>
          </cell>
          <cell r="C52">
            <v>16000</v>
          </cell>
          <cell r="D52" t="str">
            <v>A</v>
          </cell>
        </row>
        <row r="53">
          <cell r="A53" t="str">
            <v>2754A</v>
          </cell>
          <cell r="B53" t="str">
            <v>E10000 Sys. Service Processor</v>
          </cell>
          <cell r="C53">
            <v>16800</v>
          </cell>
          <cell r="D53" t="str">
            <v>A</v>
          </cell>
        </row>
        <row r="54">
          <cell r="A54" t="str">
            <v>2755A</v>
          </cell>
          <cell r="B54" t="str">
            <v>E10K SSP</v>
          </cell>
          <cell r="C54">
            <v>24050</v>
          </cell>
          <cell r="D54" t="str">
            <v>A</v>
          </cell>
        </row>
        <row r="55">
          <cell r="A55" t="str">
            <v>2761A</v>
          </cell>
          <cell r="B55" t="str">
            <v>E10000 System Board (empty)</v>
          </cell>
          <cell r="C55">
            <v>96000</v>
          </cell>
          <cell r="D55" t="str">
            <v>A</v>
          </cell>
        </row>
        <row r="56">
          <cell r="A56" t="str">
            <v>2861A</v>
          </cell>
          <cell r="B56" t="str">
            <v>Power Express board</v>
          </cell>
          <cell r="C56">
            <v>274472</v>
          </cell>
          <cell r="D56" t="str">
            <v>A</v>
          </cell>
        </row>
        <row r="57">
          <cell r="A57" t="str">
            <v>3667A</v>
          </cell>
          <cell r="B57" t="str">
            <v>ELITE3D M6 HORIZ. W/CBL</v>
          </cell>
          <cell r="C57">
            <v>3894</v>
          </cell>
          <cell r="D57" t="str">
            <v>H</v>
          </cell>
        </row>
        <row r="58">
          <cell r="A58" t="str">
            <v>3668A</v>
          </cell>
          <cell r="B58" t="str">
            <v>PGX32 CARD W/VIDEO ADAPTOR</v>
          </cell>
          <cell r="C58">
            <v>398</v>
          </cell>
          <cell r="D58" t="str">
            <v>H</v>
          </cell>
        </row>
        <row r="59">
          <cell r="A59" t="str">
            <v>3671A</v>
          </cell>
          <cell r="B59" t="str">
            <v>CREATOR3D SERIES 3, HORIZONTAL</v>
          </cell>
          <cell r="C59">
            <v>1034</v>
          </cell>
          <cell r="D59" t="str">
            <v>H</v>
          </cell>
        </row>
        <row r="60">
          <cell r="A60" t="str">
            <v>3678A</v>
          </cell>
          <cell r="B60" t="str">
            <v>Expert3D,GRAPHICS ACCEL, PCI</v>
          </cell>
          <cell r="C60">
            <v>4544</v>
          </cell>
          <cell r="D60" t="str">
            <v>H</v>
          </cell>
        </row>
        <row r="61">
          <cell r="A61" t="str">
            <v>3800A</v>
          </cell>
          <cell r="B61" t="str">
            <v>OPT PWR CORD FOR ENTERPR. (US)</v>
          </cell>
          <cell r="C61">
            <v>0</v>
          </cell>
          <cell r="D61" t="str">
            <v>D</v>
          </cell>
        </row>
        <row r="62">
          <cell r="A62" t="str">
            <v>3840A</v>
          </cell>
          <cell r="B62" t="str">
            <v>SCSI CABLE,68P-68P,12M</v>
          </cell>
          <cell r="C62">
            <v>270</v>
          </cell>
          <cell r="D62" t="str">
            <v>A</v>
          </cell>
        </row>
        <row r="63">
          <cell r="A63" t="str">
            <v>3841A</v>
          </cell>
          <cell r="B63" t="str">
            <v>SCSI CABLE,IBM RS/6000,68P-68P</v>
          </cell>
          <cell r="C63">
            <v>270</v>
          </cell>
          <cell r="D63" t="str">
            <v>A</v>
          </cell>
        </row>
        <row r="64">
          <cell r="A64" t="str">
            <v>3842A</v>
          </cell>
          <cell r="B64" t="str">
            <v>BMC CABLE PAIR, 0.5M</v>
          </cell>
          <cell r="C64">
            <v>144</v>
          </cell>
          <cell r="D64" t="str">
            <v>A</v>
          </cell>
        </row>
        <row r="65">
          <cell r="A65" t="str">
            <v>3843A</v>
          </cell>
          <cell r="B65" t="str">
            <v>BMC CABLE PAIR, 10M</v>
          </cell>
          <cell r="C65">
            <v>486</v>
          </cell>
          <cell r="D65" t="str">
            <v>A</v>
          </cell>
        </row>
        <row r="66">
          <cell r="A66" t="str">
            <v>3844A</v>
          </cell>
          <cell r="B66" t="str">
            <v>BMC CABLE PAIR, 20M</v>
          </cell>
          <cell r="C66">
            <v>684</v>
          </cell>
          <cell r="D66" t="str">
            <v>A</v>
          </cell>
        </row>
        <row r="67">
          <cell r="A67" t="str">
            <v>3845A</v>
          </cell>
          <cell r="B67" t="str">
            <v>BMC CABLE PAIR, 30M</v>
          </cell>
          <cell r="C67">
            <v>882</v>
          </cell>
          <cell r="D67" t="str">
            <v>A</v>
          </cell>
        </row>
        <row r="68">
          <cell r="A68" t="str">
            <v>3846A</v>
          </cell>
          <cell r="B68" t="str">
            <v>ESCON CABLE, 13M</v>
          </cell>
          <cell r="C68">
            <v>252</v>
          </cell>
          <cell r="D68" t="str">
            <v>A</v>
          </cell>
        </row>
        <row r="69">
          <cell r="A69" t="str">
            <v>3847A</v>
          </cell>
          <cell r="B69" t="str">
            <v>ESCON CABLE, 31M</v>
          </cell>
          <cell r="C69">
            <v>558</v>
          </cell>
          <cell r="D69" t="str">
            <v>A</v>
          </cell>
        </row>
        <row r="70">
          <cell r="A70" t="str">
            <v>3848A</v>
          </cell>
          <cell r="B70" t="str">
            <v>OPT PWR CORD F. ENTERPR. (INT)</v>
          </cell>
          <cell r="C70">
            <v>0</v>
          </cell>
          <cell r="D70" t="str">
            <v>D</v>
          </cell>
        </row>
        <row r="71">
          <cell r="A71" t="str">
            <v>3851A</v>
          </cell>
          <cell r="B71" t="str">
            <v>E10000 POWER CORD, (INT'L)</v>
          </cell>
          <cell r="C71">
            <v>0</v>
          </cell>
          <cell r="D71" t="str">
            <v>D</v>
          </cell>
        </row>
        <row r="72">
          <cell r="A72" t="str">
            <v>3858A</v>
          </cell>
          <cell r="B72" t="str">
            <v>U.S. POWER CORD FOR STOREDGE</v>
          </cell>
          <cell r="C72">
            <v>0</v>
          </cell>
          <cell r="D72" t="str">
            <v>D</v>
          </cell>
        </row>
        <row r="73">
          <cell r="A73" t="str">
            <v>3859A</v>
          </cell>
          <cell r="B73" t="str">
            <v>INTL. POWER CORD FOR STOREDGE</v>
          </cell>
          <cell r="C73">
            <v>0</v>
          </cell>
          <cell r="D73" t="str">
            <v>D</v>
          </cell>
        </row>
        <row r="74">
          <cell r="A74" t="str">
            <v>3865A</v>
          </cell>
          <cell r="B74" t="str">
            <v>E10000 PWR CORD (14FT),FOR N.A</v>
          </cell>
          <cell r="C74">
            <v>0</v>
          </cell>
          <cell r="D74" t="str">
            <v>D</v>
          </cell>
        </row>
        <row r="75">
          <cell r="A75" t="str">
            <v>3872A</v>
          </cell>
          <cell r="B75" t="str">
            <v>VIDEO CONNECTOR ADAPTER HD-15</v>
          </cell>
          <cell r="C75">
            <v>47</v>
          </cell>
          <cell r="D75" t="str">
            <v>H</v>
          </cell>
        </row>
        <row r="76">
          <cell r="A76" t="str">
            <v>3875A</v>
          </cell>
          <cell r="B76" t="str">
            <v>E10000 AC INPUT MODULE</v>
          </cell>
          <cell r="C76">
            <v>4800</v>
          </cell>
          <cell r="D76" t="str">
            <v>A</v>
          </cell>
        </row>
        <row r="77">
          <cell r="A77" t="str">
            <v>5163A</v>
          </cell>
          <cell r="B77" t="str">
            <v>OPT INT DISKBD 18.2/7200 USCSI</v>
          </cell>
          <cell r="C77">
            <v>5550</v>
          </cell>
          <cell r="D77" t="str">
            <v>A</v>
          </cell>
        </row>
        <row r="78">
          <cell r="A78" t="str">
            <v>5164A</v>
          </cell>
          <cell r="B78" t="str">
            <v>OPT INT DISKBD 36.4/10k USCSI</v>
          </cell>
          <cell r="C78">
            <v>5550</v>
          </cell>
          <cell r="D78" t="str">
            <v>A</v>
          </cell>
        </row>
        <row r="79">
          <cell r="A79" t="str">
            <v>5234A</v>
          </cell>
          <cell r="B79" t="str">
            <v>OPT INT DISK 9.1GB/10K USCSI</v>
          </cell>
          <cell r="C79">
            <v>1715</v>
          </cell>
          <cell r="D79" t="str">
            <v>H</v>
          </cell>
        </row>
        <row r="80">
          <cell r="A80" t="str">
            <v>5235A</v>
          </cell>
          <cell r="B80" t="str">
            <v>OPT INT DISK 9GB/10000 USCSI</v>
          </cell>
          <cell r="C80">
            <v>1725</v>
          </cell>
          <cell r="D80" t="str">
            <v>H</v>
          </cell>
        </row>
        <row r="81">
          <cell r="A81" t="str">
            <v>5237A</v>
          </cell>
          <cell r="B81" t="str">
            <v>Opt int Disk 18.2GB/10k USCSI</v>
          </cell>
          <cell r="C81">
            <v>2250</v>
          </cell>
          <cell r="D81" t="str">
            <v>H</v>
          </cell>
        </row>
        <row r="82">
          <cell r="A82" t="str">
            <v>5238A</v>
          </cell>
          <cell r="B82" t="str">
            <v>Opt int Disk 18.2GB/10k USCSI</v>
          </cell>
          <cell r="C82">
            <v>2250</v>
          </cell>
          <cell r="D82" t="str">
            <v>H</v>
          </cell>
        </row>
        <row r="83">
          <cell r="A83" t="str">
            <v>5240A</v>
          </cell>
          <cell r="B83" t="str">
            <v>Int Disk 36.4GB/10k USCSI</v>
          </cell>
          <cell r="C83">
            <v>3975</v>
          </cell>
          <cell r="D83" t="str">
            <v>H</v>
          </cell>
        </row>
        <row r="84">
          <cell r="A84" t="str">
            <v>6005A</v>
          </cell>
          <cell r="B84" t="str">
            <v>OPT FLOPPY INT DR TAZMO &amp; E250</v>
          </cell>
          <cell r="C84">
            <v>175</v>
          </cell>
          <cell r="D84" t="str">
            <v>H</v>
          </cell>
        </row>
        <row r="85">
          <cell r="A85" t="str">
            <v>6062A</v>
          </cell>
          <cell r="B85" t="str">
            <v>OPT INT TAPE 35GB DLT FOR FRST</v>
          </cell>
          <cell r="C85">
            <v>13860</v>
          </cell>
          <cell r="D85" t="str">
            <v>A</v>
          </cell>
        </row>
        <row r="86">
          <cell r="A86" t="str">
            <v>6062AR4</v>
          </cell>
          <cell r="B86" t="str">
            <v>OPT INT TAPE 35GB DLT FOR FRST</v>
          </cell>
          <cell r="C86">
            <v>13860</v>
          </cell>
          <cell r="D86" t="str">
            <v>A</v>
          </cell>
        </row>
        <row r="87">
          <cell r="A87" t="str">
            <v>6062AR5</v>
          </cell>
          <cell r="B87" t="str">
            <v>OPT INT TAPE 35GB DLT FOR FRST</v>
          </cell>
          <cell r="C87">
            <v>13860</v>
          </cell>
          <cell r="D87" t="str">
            <v>A</v>
          </cell>
        </row>
        <row r="88">
          <cell r="A88" t="str">
            <v>6168A</v>
          </cell>
          <cell r="B88" t="str">
            <v>OPT, Internal DVD-ROM, 10X</v>
          </cell>
          <cell r="C88">
            <v>600</v>
          </cell>
          <cell r="D88" t="str">
            <v>A</v>
          </cell>
        </row>
        <row r="89">
          <cell r="A89" t="str">
            <v>6206A</v>
          </cell>
          <cell r="B89" t="str">
            <v>OPT INT TAPE 14GB/8MM</v>
          </cell>
          <cell r="C89">
            <v>3510</v>
          </cell>
          <cell r="D89" t="str">
            <v>A</v>
          </cell>
        </row>
        <row r="90">
          <cell r="A90" t="str">
            <v>6213A</v>
          </cell>
          <cell r="B90" t="str">
            <v>OPT INT TAPE 7GB/8MM</v>
          </cell>
          <cell r="C90">
            <v>2695</v>
          </cell>
          <cell r="D90" t="str">
            <v>A</v>
          </cell>
        </row>
        <row r="91">
          <cell r="A91" t="str">
            <v>6226AR4</v>
          </cell>
          <cell r="B91" t="str">
            <v>TAPE LIB RACK 400GB/8MM W/TAPE</v>
          </cell>
          <cell r="C91">
            <v>22400</v>
          </cell>
          <cell r="D91" t="str">
            <v>H</v>
          </cell>
        </row>
        <row r="92">
          <cell r="A92" t="str">
            <v>6234A</v>
          </cell>
          <cell r="B92" t="str">
            <v>OPT INT TAPE 20/40GB 8MM E3000</v>
          </cell>
          <cell r="C92">
            <v>6300</v>
          </cell>
          <cell r="D92" t="str">
            <v>A</v>
          </cell>
        </row>
        <row r="93">
          <cell r="A93" t="str">
            <v>6235A</v>
          </cell>
          <cell r="B93" t="str">
            <v>OPT INT TAPE 20-40GB 8MM E4000</v>
          </cell>
          <cell r="C93">
            <v>6300</v>
          </cell>
          <cell r="D93" t="str">
            <v>A</v>
          </cell>
        </row>
        <row r="94">
          <cell r="A94" t="str">
            <v>6238A</v>
          </cell>
          <cell r="B94" t="str">
            <v>OPT INT TAPE 20/40GB 8MM-EX500</v>
          </cell>
          <cell r="C94">
            <v>6750</v>
          </cell>
          <cell r="D94" t="str">
            <v>A</v>
          </cell>
        </row>
        <row r="95">
          <cell r="A95" t="str">
            <v>6282A</v>
          </cell>
          <cell r="B95" t="str">
            <v>OPT INT TAPE 12GB 4MM DDS-3</v>
          </cell>
          <cell r="C95">
            <v>1610</v>
          </cell>
          <cell r="D95" t="str">
            <v>H</v>
          </cell>
        </row>
        <row r="96">
          <cell r="A96" t="str">
            <v>6283A</v>
          </cell>
          <cell r="B96" t="str">
            <v>OPT INT TAPE 12GB 4MM EX000</v>
          </cell>
          <cell r="C96">
            <v>1890</v>
          </cell>
          <cell r="D96" t="str">
            <v>A</v>
          </cell>
        </row>
        <row r="97">
          <cell r="A97" t="str">
            <v>6286A</v>
          </cell>
          <cell r="B97" t="str">
            <v>OPT INT TAPE 12GB 4MM</v>
          </cell>
          <cell r="C97">
            <v>1890</v>
          </cell>
          <cell r="D97" t="str">
            <v>A</v>
          </cell>
        </row>
        <row r="98">
          <cell r="A98" t="str">
            <v>6288A</v>
          </cell>
          <cell r="B98" t="str">
            <v>54.3GB SCA STORAGE MODULE</v>
          </cell>
          <cell r="C98">
            <v>26046</v>
          </cell>
          <cell r="D98" t="str">
            <v>A</v>
          </cell>
        </row>
        <row r="99">
          <cell r="A99" t="str">
            <v>6289A</v>
          </cell>
          <cell r="B99" t="str">
            <v>108.6GB Storage Package, SCA</v>
          </cell>
          <cell r="C99">
            <v>43200</v>
          </cell>
          <cell r="D99" t="str">
            <v>A</v>
          </cell>
        </row>
        <row r="100">
          <cell r="A100" t="str">
            <v>6295A</v>
          </cell>
          <cell r="B100" t="str">
            <v>OPT INT TAPE 20GB 4MM</v>
          </cell>
          <cell r="C100">
            <v>2400</v>
          </cell>
          <cell r="D100" t="str">
            <v>A</v>
          </cell>
        </row>
        <row r="101">
          <cell r="A101" t="str">
            <v>6537A</v>
          </cell>
          <cell r="B101" t="str">
            <v>STOREDGE A3500 CONTROLLER</v>
          </cell>
          <cell r="C101">
            <v>39225</v>
          </cell>
          <cell r="D101" t="str">
            <v>A</v>
          </cell>
        </row>
        <row r="102">
          <cell r="A102" t="str">
            <v>6538A</v>
          </cell>
          <cell r="B102" t="str">
            <v>StorEdge A3500FC Controller</v>
          </cell>
          <cell r="C102">
            <v>52725</v>
          </cell>
          <cell r="D102" t="str">
            <v>A</v>
          </cell>
        </row>
        <row r="103">
          <cell r="A103" t="str">
            <v>6540A</v>
          </cell>
          <cell r="B103" t="str">
            <v>OPT INT PCI ULTRASCSI SE CARD</v>
          </cell>
          <cell r="C103">
            <v>975</v>
          </cell>
          <cell r="D103" t="str">
            <v>A</v>
          </cell>
        </row>
        <row r="104">
          <cell r="A104" t="str">
            <v>6541A</v>
          </cell>
          <cell r="B104" t="str">
            <v>OPT INT PCI ULTRASCSI DIFF CRD</v>
          </cell>
          <cell r="C104">
            <v>1872</v>
          </cell>
          <cell r="D104" t="str">
            <v>A</v>
          </cell>
        </row>
        <row r="105">
          <cell r="A105" t="str">
            <v>6601A</v>
          </cell>
          <cell r="B105" t="str">
            <v>E450 8BAY STOR EXP KIT, 10K</v>
          </cell>
          <cell r="C105">
            <v>1476</v>
          </cell>
          <cell r="D105" t="str">
            <v>H</v>
          </cell>
        </row>
        <row r="106">
          <cell r="A106" t="str">
            <v>6710A</v>
          </cell>
          <cell r="B106" t="str">
            <v>FC-AL 9.1GB 10000RPM 1.0" DISK</v>
          </cell>
          <cell r="C106">
            <v>4060</v>
          </cell>
          <cell r="D106" t="str">
            <v>A</v>
          </cell>
        </row>
        <row r="107">
          <cell r="A107" t="str">
            <v>6720A</v>
          </cell>
          <cell r="B107" t="str">
            <v>FC-AL 18.2GB 10kRPM 1" DISK</v>
          </cell>
          <cell r="C107">
            <v>4350</v>
          </cell>
          <cell r="D107" t="str">
            <v>A</v>
          </cell>
        </row>
        <row r="108">
          <cell r="A108" t="str">
            <v>6730A</v>
          </cell>
          <cell r="B108" t="str">
            <v>FCAL 100MB/S SBUS HOST ADAPTER</v>
          </cell>
          <cell r="C108">
            <v>3510</v>
          </cell>
          <cell r="D108" t="str">
            <v>A</v>
          </cell>
        </row>
        <row r="109">
          <cell r="A109" t="str">
            <v>6731A</v>
          </cell>
          <cell r="B109" t="str">
            <v>FCAL GBIC MODULE 100MB/S</v>
          </cell>
          <cell r="C109">
            <v>780</v>
          </cell>
          <cell r="D109" t="str">
            <v>A</v>
          </cell>
        </row>
        <row r="110">
          <cell r="A110" t="str">
            <v>6732A</v>
          </cell>
          <cell r="B110" t="str">
            <v>FCAL HUB 7 SLOT</v>
          </cell>
          <cell r="C110">
            <v>2800</v>
          </cell>
          <cell r="D110" t="str">
            <v>A</v>
          </cell>
        </row>
        <row r="111">
          <cell r="A111" t="str">
            <v>6735A</v>
          </cell>
          <cell r="B111" t="str">
            <v>DUAL HUB RACKMOUNT KIT</v>
          </cell>
          <cell r="C111">
            <v>350</v>
          </cell>
          <cell r="D111" t="str">
            <v>A</v>
          </cell>
        </row>
        <row r="112">
          <cell r="A112" t="str">
            <v>6773A</v>
          </cell>
          <cell r="B112" t="str">
            <v>A7000 1024MB SAFE CACHE, RMC</v>
          </cell>
          <cell r="C112">
            <v>91386</v>
          </cell>
          <cell r="D112" t="str">
            <v>A</v>
          </cell>
        </row>
        <row r="113">
          <cell r="A113" t="str">
            <v>6778A</v>
          </cell>
          <cell r="B113" t="str">
            <v>A7000 QUAD CH BMC ADAPT KIT</v>
          </cell>
          <cell r="C113">
            <v>94158</v>
          </cell>
          <cell r="D113" t="str">
            <v>A</v>
          </cell>
        </row>
        <row r="114">
          <cell r="A114" t="str">
            <v>6779A</v>
          </cell>
          <cell r="B114" t="str">
            <v>A7000 DUAL ESCON ADP KIT #2</v>
          </cell>
          <cell r="C114">
            <v>110772</v>
          </cell>
          <cell r="D114" t="str">
            <v>A</v>
          </cell>
        </row>
        <row r="115">
          <cell r="A115" t="str">
            <v>6780A</v>
          </cell>
          <cell r="B115" t="str">
            <v>A7000 DUAL ESCON ADP KIT #1</v>
          </cell>
          <cell r="C115">
            <v>110772</v>
          </cell>
          <cell r="D115" t="str">
            <v>A</v>
          </cell>
        </row>
        <row r="116">
          <cell r="A116" t="str">
            <v>6786A</v>
          </cell>
          <cell r="B116" t="str">
            <v>A7000 FOUR DRAWER EXP SYSTEM</v>
          </cell>
          <cell r="C116">
            <v>229842</v>
          </cell>
          <cell r="D116" t="str">
            <v>A</v>
          </cell>
        </row>
        <row r="117">
          <cell r="A117" t="str">
            <v>6796A</v>
          </cell>
          <cell r="B117" t="str">
            <v>8 CH. ULTRA STE, 2 CONNECTOR</v>
          </cell>
          <cell r="C117">
            <v>37476</v>
          </cell>
          <cell r="D117" t="str">
            <v>A</v>
          </cell>
        </row>
        <row r="118">
          <cell r="A118" t="str">
            <v>6797A</v>
          </cell>
          <cell r="B118" t="str">
            <v>8 CH. ULTRA STE, 4 CONNECTOR</v>
          </cell>
          <cell r="C118">
            <v>37476</v>
          </cell>
          <cell r="D118" t="str">
            <v>A</v>
          </cell>
        </row>
        <row r="119">
          <cell r="A119" t="str">
            <v>6798A</v>
          </cell>
          <cell r="B119" t="str">
            <v>8 CH. ULTRA STE, 8 CONNECTOR</v>
          </cell>
          <cell r="C119">
            <v>37476</v>
          </cell>
          <cell r="D119" t="str">
            <v>A</v>
          </cell>
        </row>
        <row r="120">
          <cell r="A120" t="str">
            <v>6911A</v>
          </cell>
          <cell r="B120" t="str">
            <v>CD-ROM, 32X SPEED, MEDSVR GREY</v>
          </cell>
          <cell r="C120">
            <v>350</v>
          </cell>
          <cell r="D120" t="str">
            <v>H</v>
          </cell>
        </row>
        <row r="121">
          <cell r="A121" t="str">
            <v>6912A</v>
          </cell>
          <cell r="B121" t="str">
            <v>OPT INT TAPE 12GB 4MM DDS-3</v>
          </cell>
          <cell r="C121">
            <v>1610</v>
          </cell>
          <cell r="D121" t="str">
            <v>H</v>
          </cell>
        </row>
        <row r="122">
          <cell r="A122" t="str">
            <v>7003A</v>
          </cell>
          <cell r="B122" t="str">
            <v>OPT MEMORY 128MB (2*64MB)</v>
          </cell>
          <cell r="C122">
            <v>1440</v>
          </cell>
          <cell r="D122" t="str">
            <v>H</v>
          </cell>
        </row>
        <row r="123">
          <cell r="A123" t="str">
            <v>7004A</v>
          </cell>
          <cell r="B123" t="str">
            <v>OPT MEMORY 256MB (2*128MB)</v>
          </cell>
          <cell r="C123">
            <v>3198</v>
          </cell>
          <cell r="D123" t="str">
            <v>H</v>
          </cell>
        </row>
        <row r="124">
          <cell r="A124" t="str">
            <v>7005A</v>
          </cell>
          <cell r="B124" t="str">
            <v>OPT MEMORY 512MB (2*256MB)</v>
          </cell>
          <cell r="C124">
            <v>6480</v>
          </cell>
          <cell r="D124" t="str">
            <v>H</v>
          </cell>
        </row>
        <row r="125">
          <cell r="A125" t="str">
            <v>7020A</v>
          </cell>
          <cell r="B125" t="str">
            <v>OPT A3000 MEMORY 64MB</v>
          </cell>
          <cell r="C125">
            <v>2600</v>
          </cell>
          <cell r="D125" t="str">
            <v>A</v>
          </cell>
        </row>
        <row r="126">
          <cell r="A126" t="str">
            <v>7022A</v>
          </cell>
          <cell r="B126" t="str">
            <v>OPT MEMORY 256MB (8*32MB)</v>
          </cell>
          <cell r="C126">
            <v>5761</v>
          </cell>
          <cell r="D126" t="str">
            <v>A</v>
          </cell>
        </row>
        <row r="127">
          <cell r="A127" t="str">
            <v>7023A</v>
          </cell>
          <cell r="B127" t="str">
            <v>OPT MEMORY 1GB (8*128MB)</v>
          </cell>
          <cell r="C127">
            <v>18400</v>
          </cell>
          <cell r="D127" t="str">
            <v>A</v>
          </cell>
        </row>
        <row r="128">
          <cell r="A128" t="str">
            <v>7025A</v>
          </cell>
          <cell r="B128" t="str">
            <v>E10000 MEMORY BOARD (EMPTY)</v>
          </cell>
          <cell r="C128">
            <v>16000</v>
          </cell>
          <cell r="D128" t="str">
            <v>A</v>
          </cell>
        </row>
        <row r="129">
          <cell r="A129" t="str">
            <v>7026A</v>
          </cell>
          <cell r="B129" t="str">
            <v>OPT MEMORY 2GB (8*256MB)</v>
          </cell>
          <cell r="C129">
            <v>44135</v>
          </cell>
          <cell r="D129" t="str">
            <v>A</v>
          </cell>
        </row>
        <row r="130">
          <cell r="A130" t="str">
            <v>7043A</v>
          </cell>
          <cell r="B130" t="str">
            <v>OPT MEMORY 128MB (2*64MB)</v>
          </cell>
          <cell r="C130">
            <v>1260</v>
          </cell>
          <cell r="D130" t="str">
            <v>H</v>
          </cell>
        </row>
        <row r="131">
          <cell r="A131" t="str">
            <v>902A</v>
          </cell>
          <cell r="B131" t="str">
            <v>OPT CABLE SCSI 2M 68PIN</v>
          </cell>
          <cell r="C131">
            <v>163</v>
          </cell>
          <cell r="D131" t="str">
            <v>D</v>
          </cell>
        </row>
        <row r="132">
          <cell r="A132" t="str">
            <v>954A</v>
          </cell>
          <cell r="B132" t="str">
            <v>OPT INT PS/300W FOR EX000</v>
          </cell>
          <cell r="C132">
            <v>2520</v>
          </cell>
          <cell r="D132" t="str">
            <v>A</v>
          </cell>
        </row>
        <row r="133">
          <cell r="A133" t="str">
            <v>959A</v>
          </cell>
          <cell r="B133" t="str">
            <v>SSA RACK-MOUNT ACC. KIT W/SW</v>
          </cell>
          <cell r="C133">
            <v>0</v>
          </cell>
          <cell r="D133" t="str">
            <v>D</v>
          </cell>
        </row>
        <row r="134">
          <cell r="A134" t="str">
            <v>9604A</v>
          </cell>
          <cell r="B134" t="str">
            <v>CASTERS</v>
          </cell>
          <cell r="C134">
            <v>128</v>
          </cell>
          <cell r="D134" t="str">
            <v>H</v>
          </cell>
        </row>
        <row r="135">
          <cell r="A135" t="str">
            <v>9622A</v>
          </cell>
          <cell r="B135" t="str">
            <v>A5000 AIR BAFFLE</v>
          </cell>
          <cell r="C135">
            <v>75</v>
          </cell>
          <cell r="D135" t="str">
            <v>A</v>
          </cell>
        </row>
        <row r="136">
          <cell r="A136" t="str">
            <v>9623A</v>
          </cell>
          <cell r="B136" t="str">
            <v>A5000 DOOR FOR E5500/E6500</v>
          </cell>
          <cell r="C136">
            <v>525</v>
          </cell>
          <cell r="D136" t="str">
            <v>A</v>
          </cell>
        </row>
        <row r="137">
          <cell r="A137" t="str">
            <v>9626A</v>
          </cell>
          <cell r="B137" t="str">
            <v>2ND SEQ. MOUNTING FOR E55/6500</v>
          </cell>
          <cell r="C137">
            <v>195</v>
          </cell>
          <cell r="D137" t="str">
            <v>A</v>
          </cell>
        </row>
        <row r="138">
          <cell r="A138" t="str">
            <v>9640A</v>
          </cell>
          <cell r="B138" t="str">
            <v>OPT FLEXIPAC STORAGE TRAY SYS</v>
          </cell>
          <cell r="C138">
            <v>520</v>
          </cell>
          <cell r="D138" t="str">
            <v>A</v>
          </cell>
        </row>
        <row r="139">
          <cell r="A139" t="str">
            <v>9641A</v>
          </cell>
          <cell r="B139" t="str">
            <v>OPT FLEXIPACK STORAGE TRAY EXP</v>
          </cell>
          <cell r="C139">
            <v>490</v>
          </cell>
          <cell r="D139" t="str">
            <v>A</v>
          </cell>
        </row>
        <row r="140">
          <cell r="A140" t="str">
            <v>9641AR5</v>
          </cell>
          <cell r="B140" t="str">
            <v>OPT FLEXIPACK STORAGE TRAY EXP</v>
          </cell>
          <cell r="C140">
            <v>490</v>
          </cell>
          <cell r="D140" t="str">
            <v>A</v>
          </cell>
        </row>
        <row r="141">
          <cell r="A141" t="str">
            <v>9643A</v>
          </cell>
          <cell r="B141" t="str">
            <v>RACKMOUNT KIT FOR L280 AL</v>
          </cell>
          <cell r="C141">
            <v>560</v>
          </cell>
          <cell r="D141" t="str">
            <v>A</v>
          </cell>
        </row>
        <row r="142">
          <cell r="A142" t="str">
            <v>9660A</v>
          </cell>
          <cell r="B142" t="str">
            <v>1RU Air Baffle for 72" Rack</v>
          </cell>
          <cell r="C142">
            <v>130</v>
          </cell>
          <cell r="D142" t="str">
            <v>A</v>
          </cell>
        </row>
        <row r="143">
          <cell r="A143" t="str">
            <v>9671A</v>
          </cell>
          <cell r="B143" t="str">
            <v>E10000 FAN TRAY</v>
          </cell>
          <cell r="C143">
            <v>3200</v>
          </cell>
          <cell r="D143" t="str">
            <v>A</v>
          </cell>
        </row>
        <row r="144">
          <cell r="A144" t="str">
            <v>9681A</v>
          </cell>
          <cell r="B144" t="str">
            <v>E10000 POWER CONTROL</v>
          </cell>
          <cell r="C144">
            <v>1600</v>
          </cell>
          <cell r="D144" t="str">
            <v>A</v>
          </cell>
        </row>
        <row r="145">
          <cell r="A145" t="str">
            <v>9682A</v>
          </cell>
          <cell r="B145" t="str">
            <v>OPT POWER SUPPLY FOR E450</v>
          </cell>
          <cell r="C145">
            <v>1532</v>
          </cell>
          <cell r="D145" t="str">
            <v>H</v>
          </cell>
        </row>
        <row r="146">
          <cell r="A146" t="str">
            <v>9683A</v>
          </cell>
          <cell r="B146" t="str">
            <v>REDUNDNT POWER SUPPLY FOR E250</v>
          </cell>
          <cell r="C146">
            <v>904</v>
          </cell>
          <cell r="D146" t="str">
            <v>H</v>
          </cell>
        </row>
        <row r="147">
          <cell r="A147" t="str">
            <v>9684A</v>
          </cell>
          <cell r="B147" t="str">
            <v>RDNDNT PWER SPPLY - E450/E220</v>
          </cell>
          <cell r="C147">
            <v>973</v>
          </cell>
          <cell r="D147" t="str">
            <v>H</v>
          </cell>
        </row>
        <row r="148">
          <cell r="A148" t="str">
            <v>9685A</v>
          </cell>
          <cell r="B148" t="str">
            <v>E10000 POWER SUPPLY</v>
          </cell>
          <cell r="C148">
            <v>4800</v>
          </cell>
          <cell r="D148" t="str">
            <v>A</v>
          </cell>
        </row>
        <row r="149">
          <cell r="A149" t="str">
            <v>9686A</v>
          </cell>
          <cell r="B149" t="str">
            <v>E10000 DUAL GRID HARDWARE</v>
          </cell>
          <cell r="C149">
            <v>33600</v>
          </cell>
          <cell r="D149" t="str">
            <v>A</v>
          </cell>
        </row>
        <row r="150">
          <cell r="A150" t="str">
            <v>9688A</v>
          </cell>
          <cell r="B150" t="str">
            <v>A7000 PWR CONDIT UNIT, 8 KVA</v>
          </cell>
          <cell r="C150">
            <v>28377</v>
          </cell>
          <cell r="D150" t="str">
            <v>A</v>
          </cell>
        </row>
        <row r="151">
          <cell r="A151" t="str">
            <v>9689A</v>
          </cell>
          <cell r="B151" t="str">
            <v>OPT 2ND PERIPHERAL PS/195W</v>
          </cell>
          <cell r="C151">
            <v>2250</v>
          </cell>
          <cell r="D151" t="str">
            <v>A</v>
          </cell>
        </row>
        <row r="152">
          <cell r="A152" t="str">
            <v>9693A</v>
          </cell>
          <cell r="B152" t="str">
            <v>E10000 FLAT SIDE PANEL</v>
          </cell>
          <cell r="C152">
            <v>0</v>
          </cell>
          <cell r="D152" t="str">
            <v>D</v>
          </cell>
        </row>
        <row r="153">
          <cell r="A153" t="str">
            <v>978A</v>
          </cell>
          <cell r="B153" t="str">
            <v>15 METER FIBRE CHANNEL CABLE</v>
          </cell>
          <cell r="C153">
            <v>228</v>
          </cell>
          <cell r="D153" t="str">
            <v>D</v>
          </cell>
        </row>
        <row r="154">
          <cell r="A154" t="str">
            <v>979A</v>
          </cell>
          <cell r="B154" t="str">
            <v>OPT CABLE DSCSI 12M</v>
          </cell>
          <cell r="C154">
            <v>345</v>
          </cell>
          <cell r="D154" t="str">
            <v>D</v>
          </cell>
        </row>
        <row r="155">
          <cell r="A155" t="str">
            <v>9818A</v>
          </cell>
          <cell r="B155" t="str">
            <v>DOOR ASSEMBLY 72" CABINET</v>
          </cell>
          <cell r="C155">
            <v>845</v>
          </cell>
          <cell r="D155" t="str">
            <v>A</v>
          </cell>
        </row>
        <row r="156">
          <cell r="A156" t="str">
            <v>A21UGE1Z9P-C128CR</v>
          </cell>
          <cell r="B156" t="str">
            <v>WS U5/360 PGX24 128/8GB/CD</v>
          </cell>
          <cell r="C156">
            <v>3003</v>
          </cell>
          <cell r="D156" t="str">
            <v>H</v>
          </cell>
        </row>
        <row r="157">
          <cell r="A157" t="str">
            <v>A21UGE1Z9P-C256CR</v>
          </cell>
          <cell r="B157" t="str">
            <v>WS U5/360 PGX24 256/8GB/CD</v>
          </cell>
          <cell r="C157">
            <v>3423</v>
          </cell>
          <cell r="D157" t="str">
            <v>H</v>
          </cell>
        </row>
        <row r="158">
          <cell r="A158" t="str">
            <v>A21UGE1Z9P-C64AR</v>
          </cell>
          <cell r="B158" t="str">
            <v>WS U5/360 PGX24 64/8GB</v>
          </cell>
          <cell r="C158">
            <v>2723</v>
          </cell>
          <cell r="D158" t="str">
            <v>H</v>
          </cell>
        </row>
        <row r="159">
          <cell r="A159" t="str">
            <v>A21UGE1Z9P-C64CR</v>
          </cell>
          <cell r="B159" t="str">
            <v>WS U5/360 PGX24 64/8GB/CD</v>
          </cell>
          <cell r="C159">
            <v>2793</v>
          </cell>
          <cell r="D159" t="str">
            <v>H</v>
          </cell>
        </row>
        <row r="160">
          <cell r="A160" t="str">
            <v>A21UGE1Z9S-C128CR</v>
          </cell>
          <cell r="B160" t="str">
            <v>Server U5/360 PGX24 128/8GB/CD</v>
          </cell>
          <cell r="C160">
            <v>3003</v>
          </cell>
          <cell r="D160" t="str">
            <v>H</v>
          </cell>
        </row>
        <row r="161">
          <cell r="A161" t="str">
            <v>A21UGE1Z9S-C256CR</v>
          </cell>
          <cell r="B161" t="str">
            <v>Server U5/360 PGX24 256/8GB/CD</v>
          </cell>
          <cell r="C161">
            <v>3423</v>
          </cell>
          <cell r="D161" t="str">
            <v>H</v>
          </cell>
        </row>
        <row r="162">
          <cell r="A162" t="str">
            <v>A21UGE1Z9S-C64CR</v>
          </cell>
          <cell r="B162" t="str">
            <v>Server U5/360 PGX24 64/8GB/CD</v>
          </cell>
          <cell r="C162">
            <v>2793</v>
          </cell>
          <cell r="D162" t="str">
            <v>H</v>
          </cell>
        </row>
        <row r="163">
          <cell r="A163" t="str">
            <v>A21UJC1Z9P-C128CP</v>
          </cell>
          <cell r="B163" t="str">
            <v>WS U5/400 PGX24 128/9GB/CD</v>
          </cell>
          <cell r="C163">
            <v>4193</v>
          </cell>
          <cell r="D163" t="str">
            <v>H</v>
          </cell>
        </row>
        <row r="164">
          <cell r="A164" t="str">
            <v>A21UJC1Z9P-C256CP</v>
          </cell>
          <cell r="B164" t="str">
            <v>WS U5/400 PGX24 256/9GB/CD</v>
          </cell>
          <cell r="C164">
            <v>4683</v>
          </cell>
          <cell r="D164" t="str">
            <v>H</v>
          </cell>
        </row>
        <row r="165">
          <cell r="A165" t="str">
            <v>A22UKC1Z9L-C128CP</v>
          </cell>
          <cell r="B165" t="str">
            <v>WS U10/440 FDB2+ 128/9GB/CD</v>
          </cell>
          <cell r="C165">
            <v>6433</v>
          </cell>
          <cell r="D165" t="str">
            <v>H</v>
          </cell>
        </row>
        <row r="166">
          <cell r="A166" t="str">
            <v>A22UKC1Z9L-C256CP</v>
          </cell>
          <cell r="B166" t="str">
            <v>WS U10/440, C3D,256,9GB,CD</v>
          </cell>
          <cell r="C166">
            <v>6853</v>
          </cell>
          <cell r="D166" t="str">
            <v>H</v>
          </cell>
        </row>
        <row r="167">
          <cell r="A167" t="str">
            <v>A22UKC1Z9L-C512CP</v>
          </cell>
          <cell r="B167" t="str">
            <v>WS U10/440, C3D,512,9GB,CD</v>
          </cell>
          <cell r="C167">
            <v>7833</v>
          </cell>
          <cell r="D167" t="str">
            <v>H</v>
          </cell>
        </row>
        <row r="168">
          <cell r="A168" t="str">
            <v>A22UKC1Z9M-C256CP</v>
          </cell>
          <cell r="B168" t="str">
            <v>WS U10/440 AFB 256/9GB/CD</v>
          </cell>
          <cell r="C168">
            <v>8813</v>
          </cell>
          <cell r="D168" t="str">
            <v>H</v>
          </cell>
        </row>
        <row r="169">
          <cell r="A169" t="str">
            <v>A22UKC1Z9M-C512CP</v>
          </cell>
          <cell r="B169" t="str">
            <v>WS U10/440 AFB 512/9GB/CD</v>
          </cell>
          <cell r="C169">
            <v>9793</v>
          </cell>
          <cell r="D169" t="str">
            <v>H</v>
          </cell>
        </row>
        <row r="170">
          <cell r="A170" t="str">
            <v>A22UKC1Z9P-C128CP</v>
          </cell>
          <cell r="B170" t="str">
            <v>WS U10/440 PGX24 128/9GB/CD</v>
          </cell>
          <cell r="C170">
            <v>5453</v>
          </cell>
          <cell r="D170" t="str">
            <v>H</v>
          </cell>
        </row>
        <row r="171">
          <cell r="A171" t="str">
            <v>A22UKC1Z9P-C256CP</v>
          </cell>
          <cell r="B171" t="str">
            <v>WS U10/440 PGX24 256/9GB/CD</v>
          </cell>
          <cell r="C171">
            <v>5873</v>
          </cell>
          <cell r="D171" t="str">
            <v>H</v>
          </cell>
        </row>
        <row r="172">
          <cell r="A172" t="str">
            <v>A22UKC1Z9P-C512CP</v>
          </cell>
          <cell r="B172" t="str">
            <v>WS U10/440 PGX24 512/9GB/CD</v>
          </cell>
          <cell r="C172">
            <v>6853</v>
          </cell>
          <cell r="D172" t="str">
            <v>H</v>
          </cell>
        </row>
        <row r="173">
          <cell r="A173" t="str">
            <v>A22UKC1Z9Q-C128CP</v>
          </cell>
          <cell r="B173" t="str">
            <v>WS U10/440 AFB Lite 128/9GB/CD</v>
          </cell>
          <cell r="C173">
            <v>7833</v>
          </cell>
          <cell r="D173" t="str">
            <v>H</v>
          </cell>
        </row>
        <row r="174">
          <cell r="A174" t="str">
            <v>A22UKC1Z9Q-C256CP</v>
          </cell>
          <cell r="B174" t="str">
            <v>WS U10/440 AFB-L 256/9GB/CD</v>
          </cell>
          <cell r="C174">
            <v>8253</v>
          </cell>
          <cell r="D174" t="str">
            <v>H</v>
          </cell>
        </row>
        <row r="175">
          <cell r="A175" t="str">
            <v>A22UKC1Z9Q-C512CP</v>
          </cell>
          <cell r="B175" t="str">
            <v>WS U10/440 AFB-L 512/9GB/CD</v>
          </cell>
          <cell r="C175">
            <v>9233</v>
          </cell>
          <cell r="D175" t="str">
            <v>H</v>
          </cell>
        </row>
        <row r="176">
          <cell r="A176" t="str">
            <v>A22UKC1Z9S-C128CP</v>
          </cell>
          <cell r="B176" t="str">
            <v>WS U10/440 PGX24 128MB/9GB</v>
          </cell>
          <cell r="C176">
            <v>5803</v>
          </cell>
          <cell r="D176" t="str">
            <v>H</v>
          </cell>
        </row>
        <row r="177">
          <cell r="A177" t="str">
            <v>A22UKC1Z9S-C256CP</v>
          </cell>
          <cell r="B177" t="str">
            <v>WS U10/440 PGX24 256MB/9GB</v>
          </cell>
          <cell r="C177">
            <v>6223</v>
          </cell>
          <cell r="D177" t="str">
            <v>H</v>
          </cell>
        </row>
        <row r="178">
          <cell r="A178" t="str">
            <v>A22UKC1Z9S-C512CP</v>
          </cell>
          <cell r="B178" t="str">
            <v>WS U10/440 PGX24 512MB/9GB</v>
          </cell>
          <cell r="C178">
            <v>7203</v>
          </cell>
          <cell r="D178" t="str">
            <v>H</v>
          </cell>
        </row>
        <row r="179">
          <cell r="A179" t="str">
            <v>A22UKC1Z9Y-C128CP</v>
          </cell>
          <cell r="B179" t="str">
            <v>WS U10/440, AFBm3 S2, 128/9GB/CD</v>
          </cell>
          <cell r="C179">
            <v>7833</v>
          </cell>
          <cell r="D179" t="str">
            <v>H</v>
          </cell>
        </row>
        <row r="180">
          <cell r="A180" t="str">
            <v>A22UKC1Z9Y-C256CP</v>
          </cell>
          <cell r="B180" t="str">
            <v>WS U10/440, cAFBm3,256,9GB,CD</v>
          </cell>
          <cell r="C180">
            <v>8253</v>
          </cell>
          <cell r="D180" t="str">
            <v>H</v>
          </cell>
        </row>
        <row r="181">
          <cell r="A181" t="str">
            <v>A22UKC1Z9Y-C512CP</v>
          </cell>
          <cell r="B181" t="str">
            <v>WS U10/440, cAFBm3,512,9GB,CD</v>
          </cell>
          <cell r="C181">
            <v>9233</v>
          </cell>
          <cell r="D181" t="str">
            <v>H</v>
          </cell>
        </row>
        <row r="182">
          <cell r="A182" t="str">
            <v>A22UKC1Z9Z-C256CP</v>
          </cell>
          <cell r="B182" t="str">
            <v>WS U10/440, AFBm6,S2,256/9GB/CD</v>
          </cell>
          <cell r="C182">
            <v>8183</v>
          </cell>
          <cell r="D182" t="str">
            <v>H</v>
          </cell>
        </row>
        <row r="183">
          <cell r="A183" t="str">
            <v>A22UKC1Z9Z-C512CP</v>
          </cell>
          <cell r="B183" t="str">
            <v>WS U10/440, AFBm6,512,9GB,CD</v>
          </cell>
          <cell r="C183">
            <v>9793</v>
          </cell>
          <cell r="D183" t="str">
            <v>H</v>
          </cell>
        </row>
        <row r="184">
          <cell r="A184" t="str">
            <v>A23-UGD1-9L-512AQ</v>
          </cell>
          <cell r="B184" t="str">
            <v>WS U60/1X360,C3D3,512MB,18G</v>
          </cell>
          <cell r="C184">
            <v>9793</v>
          </cell>
          <cell r="D184" t="str">
            <v>H</v>
          </cell>
        </row>
        <row r="185">
          <cell r="A185" t="str">
            <v>A23-UGD1-9M-512AQ</v>
          </cell>
          <cell r="B185" t="str">
            <v>WS U60/1X360,cAFB,512MB,18GB</v>
          </cell>
          <cell r="C185">
            <v>16954</v>
          </cell>
          <cell r="D185" t="str">
            <v>H</v>
          </cell>
        </row>
        <row r="186">
          <cell r="A186" t="str">
            <v>A23-UGD1-9Q-256AQ</v>
          </cell>
          <cell r="B186" t="str">
            <v>WS U60/1X360,AFB-L,256MB,18GB</v>
          </cell>
          <cell r="C186">
            <v>14875</v>
          </cell>
          <cell r="D186" t="str">
            <v>H</v>
          </cell>
        </row>
        <row r="187">
          <cell r="A187" t="str">
            <v>A23-UGD1-9Q-512AQ</v>
          </cell>
          <cell r="B187" t="str">
            <v>WS U60/1X360,AFB-L,512MB,18GB</v>
          </cell>
          <cell r="C187">
            <v>16387</v>
          </cell>
          <cell r="D187" t="str">
            <v>H</v>
          </cell>
        </row>
        <row r="188">
          <cell r="A188" t="str">
            <v>A23-UGD2-9L-256AQ</v>
          </cell>
          <cell r="B188" t="str">
            <v>WS U60/2x360MHz,C3D3,256MB,18G</v>
          </cell>
          <cell r="C188">
            <v>16702</v>
          </cell>
          <cell r="D188" t="str">
            <v>H</v>
          </cell>
        </row>
        <row r="189">
          <cell r="A189" t="str">
            <v>A23-UGD2-9L-512AQ</v>
          </cell>
          <cell r="B189" t="str">
            <v>WS U60/2X360,C3D3,512MB,18GB</v>
          </cell>
          <cell r="C189">
            <v>12593</v>
          </cell>
          <cell r="D189" t="str">
            <v>H</v>
          </cell>
        </row>
        <row r="190">
          <cell r="A190" t="str">
            <v>A23-UGD2-9M-512AQ</v>
          </cell>
          <cell r="B190" t="str">
            <v>WS U60/2X360,AFB,512MB,18GB</v>
          </cell>
          <cell r="C190">
            <v>20181</v>
          </cell>
          <cell r="D190" t="str">
            <v>H</v>
          </cell>
        </row>
        <row r="191">
          <cell r="A191" t="str">
            <v>A23-UGD2-9Q-512AQ</v>
          </cell>
          <cell r="B191" t="str">
            <v>WS U60/2X360,AFB-L,512MB,18GB</v>
          </cell>
          <cell r="C191">
            <v>19614</v>
          </cell>
          <cell r="D191" t="str">
            <v>H</v>
          </cell>
        </row>
        <row r="192">
          <cell r="A192" t="str">
            <v>A23-ULD1-9L-256AQ</v>
          </cell>
          <cell r="B192" t="str">
            <v>WS U60/1X450,C3D3,256MB,18GB</v>
          </cell>
          <cell r="C192">
            <v>15393</v>
          </cell>
          <cell r="D192" t="str">
            <v>H</v>
          </cell>
        </row>
        <row r="193">
          <cell r="A193" t="str">
            <v>A23-ULD1-9L-512AQ</v>
          </cell>
          <cell r="B193" t="str">
            <v>WS U60/1X450,C3D3,512MB,18G</v>
          </cell>
          <cell r="C193">
            <v>13993</v>
          </cell>
          <cell r="D193" t="str">
            <v>H</v>
          </cell>
        </row>
        <row r="194">
          <cell r="A194" t="str">
            <v>A23-ULD1-9M-512AQ</v>
          </cell>
          <cell r="B194" t="str">
            <v>WS U60/1X450,AFB,512MB,18GB</v>
          </cell>
          <cell r="C194">
            <v>18872</v>
          </cell>
          <cell r="D194" t="str">
            <v>H</v>
          </cell>
        </row>
        <row r="195">
          <cell r="A195" t="str">
            <v>A23-ULD1-9Q-1024AH</v>
          </cell>
          <cell r="B195" t="str">
            <v>WS U60/1X450,AFB-L,1024MB,9GB</v>
          </cell>
          <cell r="C195">
            <v>24354</v>
          </cell>
          <cell r="D195" t="str">
            <v>H</v>
          </cell>
        </row>
        <row r="196">
          <cell r="A196" t="str">
            <v>A23-ULD1-9Q-1024AQ</v>
          </cell>
          <cell r="B196" t="str">
            <v>WS U60/1X450,AFB-L,1024MB,18GB</v>
          </cell>
          <cell r="C196">
            <v>21665</v>
          </cell>
          <cell r="D196" t="str">
            <v>H</v>
          </cell>
        </row>
        <row r="197">
          <cell r="A197" t="str">
            <v>A23-ULD1-9Q-512AQ</v>
          </cell>
          <cell r="B197" t="str">
            <v>WS U60/1X450,AFB-L,512MB,18GB</v>
          </cell>
          <cell r="C197">
            <v>18305</v>
          </cell>
          <cell r="D197" t="str">
            <v>H</v>
          </cell>
        </row>
        <row r="198">
          <cell r="A198" t="str">
            <v>A23-ULD1-9V-512AQ</v>
          </cell>
          <cell r="B198" t="str">
            <v>WS U60/1X450,IFB,512MB,18GB</v>
          </cell>
          <cell r="C198">
            <v>17913</v>
          </cell>
          <cell r="D198" t="str">
            <v>H</v>
          </cell>
        </row>
        <row r="199">
          <cell r="A199" t="str">
            <v>A23-ULD1-9Y-512AQ</v>
          </cell>
          <cell r="B199" t="str">
            <v>WS U60/1x450, cAFB-L,512MB,18GB</v>
          </cell>
          <cell r="C199">
            <v>15393</v>
          </cell>
          <cell r="D199" t="str">
            <v>H</v>
          </cell>
        </row>
        <row r="200">
          <cell r="A200" t="str">
            <v>A23-ULD1-9Z-512AQ</v>
          </cell>
          <cell r="B200" t="str">
            <v>WS U60/1x450, cAFB,512MB,18GB</v>
          </cell>
          <cell r="C200">
            <v>16093</v>
          </cell>
          <cell r="D200" t="str">
            <v>H</v>
          </cell>
        </row>
        <row r="201">
          <cell r="A201" t="str">
            <v>A23-ULD2-9L-256AQ</v>
          </cell>
          <cell r="B201" t="str">
            <v>WS U60,2x450MHz,C3D3,256MB,18G</v>
          </cell>
          <cell r="C201">
            <v>21833</v>
          </cell>
          <cell r="D201" t="str">
            <v>H</v>
          </cell>
        </row>
        <row r="202">
          <cell r="A202" t="str">
            <v>A23-ULD2-9L-512AQ</v>
          </cell>
          <cell r="B202" t="str">
            <v>WS U60/2X450,C3D3,512MB,18GB</v>
          </cell>
          <cell r="C202">
            <v>19995</v>
          </cell>
          <cell r="D202" t="str">
            <v>H</v>
          </cell>
        </row>
        <row r="203">
          <cell r="A203" t="str">
            <v>A23-ULD2-9M-512AQ</v>
          </cell>
          <cell r="B203" t="str">
            <v>WS U60/2X450,AFB,512MB,18GB</v>
          </cell>
          <cell r="C203">
            <v>25312</v>
          </cell>
          <cell r="D203" t="str">
            <v>H</v>
          </cell>
        </row>
        <row r="204">
          <cell r="A204" t="str">
            <v>A23-ULD2-9Q-512AQ</v>
          </cell>
          <cell r="B204" t="str">
            <v>WS U60/2X450,AFB-L,512MB,18GB</v>
          </cell>
          <cell r="C204">
            <v>24745</v>
          </cell>
          <cell r="D204" t="str">
            <v>H</v>
          </cell>
        </row>
        <row r="205">
          <cell r="A205" t="str">
            <v>A23-ULD2-9V-512AQ</v>
          </cell>
          <cell r="B205" t="str">
            <v>WS U60/2X450,IFB,512MB,18GB</v>
          </cell>
          <cell r="C205">
            <v>23513</v>
          </cell>
          <cell r="D205" t="str">
            <v>H</v>
          </cell>
        </row>
        <row r="206">
          <cell r="A206" t="str">
            <v>A23-ULD2-9Y-512AQ</v>
          </cell>
          <cell r="B206" t="str">
            <v>WS U60/2x450, cAFB-L,512MB,18GB</v>
          </cell>
          <cell r="C206">
            <v>20993</v>
          </cell>
          <cell r="D206" t="str">
            <v>H</v>
          </cell>
        </row>
        <row r="207">
          <cell r="A207" t="str">
            <v>A23-ULD2-9Z-512AQ</v>
          </cell>
          <cell r="B207" t="str">
            <v>WS U60/2x450, cAFB,512MB,18GB</v>
          </cell>
          <cell r="C207">
            <v>21693</v>
          </cell>
          <cell r="D207" t="str">
            <v>H</v>
          </cell>
        </row>
        <row r="208">
          <cell r="A208" t="str">
            <v>A25-BA</v>
          </cell>
          <cell r="B208" t="str">
            <v>SRVR E450 ZERO BASE</v>
          </cell>
          <cell r="C208">
            <v>18152</v>
          </cell>
          <cell r="D208" t="str">
            <v>H</v>
          </cell>
        </row>
        <row r="209">
          <cell r="A209" t="str">
            <v>A25-CA</v>
          </cell>
          <cell r="B209" t="str">
            <v>SERVER E450 ZERO BASE</v>
          </cell>
          <cell r="C209">
            <v>18152</v>
          </cell>
          <cell r="D209" t="str">
            <v>H</v>
          </cell>
        </row>
        <row r="210">
          <cell r="A210" t="str">
            <v>A25-UJD1-1GFA1</v>
          </cell>
          <cell r="B210" t="str">
            <v>E450/400MHz/1GB/18GB/10K/2PS</v>
          </cell>
          <cell r="C210">
            <v>36504</v>
          </cell>
          <cell r="D210" t="str">
            <v>H</v>
          </cell>
        </row>
        <row r="211">
          <cell r="A211" t="str">
            <v>A25-UJD1-9S-512CX</v>
          </cell>
          <cell r="B211" t="str">
            <v>E450SRVR 400MHz 512MB 18GB-10K</v>
          </cell>
          <cell r="C211">
            <v>32504</v>
          </cell>
          <cell r="D211" t="str">
            <v>H</v>
          </cell>
        </row>
        <row r="212">
          <cell r="A212" t="str">
            <v>A25-UJD2-2GGB1</v>
          </cell>
          <cell r="B212" t="str">
            <v>E450/2X400MHz/1GB/2X36GB/2PS</v>
          </cell>
          <cell r="C212">
            <v>53752</v>
          </cell>
          <cell r="D212" t="str">
            <v>H</v>
          </cell>
        </row>
        <row r="213">
          <cell r="A213" t="str">
            <v>A25-UJD1-9S-002EJ</v>
          </cell>
          <cell r="B213" t="str">
            <v>E450SRVR 2-400MHz 2GB 2-18GB</v>
          </cell>
          <cell r="C213">
            <v>52792</v>
          </cell>
          <cell r="D213" t="str">
            <v>H</v>
          </cell>
        </row>
        <row r="214">
          <cell r="A214" t="str">
            <v>A25-UJD1-9S-512CQ</v>
          </cell>
          <cell r="B214" t="str">
            <v>SRVR E450 400MHz 512MB 9GB-10K</v>
          </cell>
          <cell r="C214">
            <v>37649</v>
          </cell>
          <cell r="D214" t="str">
            <v>H</v>
          </cell>
        </row>
        <row r="215">
          <cell r="A215" t="str">
            <v>A25-UJD1-9S-512CX</v>
          </cell>
          <cell r="B215" t="str">
            <v>SRVR E450 400MHz 512MB 18GB-10K</v>
          </cell>
          <cell r="C215">
            <v>32504</v>
          </cell>
          <cell r="D215" t="str">
            <v>H</v>
          </cell>
        </row>
        <row r="216">
          <cell r="A216" t="str">
            <v>A25-UJD2-9S-002EJ</v>
          </cell>
          <cell r="B216" t="str">
            <v>SRVR E450 2-400MHz 2GB 2-18GB</v>
          </cell>
          <cell r="C216">
            <v>52792</v>
          </cell>
          <cell r="D216" t="str">
            <v>H</v>
          </cell>
        </row>
        <row r="217">
          <cell r="A217" t="str">
            <v>A25-UJD4-9S-004CX</v>
          </cell>
          <cell r="B217" t="str">
            <v>E450SRVR 4-400MHz 4GB 4-18GB</v>
          </cell>
          <cell r="C217">
            <v>79493</v>
          </cell>
          <cell r="D217" t="str">
            <v>H</v>
          </cell>
        </row>
        <row r="218">
          <cell r="A218" t="str">
            <v>A25-UMF2-2GGB1</v>
          </cell>
          <cell r="B218" t="str">
            <v>E450/2X480MHz/2GB/2X36GB/2PS</v>
          </cell>
          <cell r="C218">
            <v>53752</v>
          </cell>
          <cell r="D218" t="str">
            <v>H</v>
          </cell>
        </row>
        <row r="219">
          <cell r="A219" t="str">
            <v>A25-UMF4-4GGD1</v>
          </cell>
          <cell r="B219" t="str">
            <v>E450/4X480MHz/4GB/4X36GB</v>
          </cell>
          <cell r="C219">
            <v>107192</v>
          </cell>
          <cell r="D219" t="str">
            <v>H</v>
          </cell>
        </row>
        <row r="220">
          <cell r="A220" t="str">
            <v>A26-AA</v>
          </cell>
          <cell r="B220" t="str">
            <v>E250 SERVER BASE CONFIGURATION</v>
          </cell>
          <cell r="C220">
            <v>5712</v>
          </cell>
          <cell r="D220" t="str">
            <v>H</v>
          </cell>
        </row>
        <row r="221">
          <cell r="A221" t="str">
            <v>A26-AA-R</v>
          </cell>
          <cell r="B221" t="str">
            <v>E250 SERVER BASE CONFIG (RACK)</v>
          </cell>
          <cell r="C221">
            <v>5712</v>
          </cell>
          <cell r="D221" t="str">
            <v>H</v>
          </cell>
        </row>
        <row r="222">
          <cell r="A222" t="str">
            <v>A26-BA</v>
          </cell>
          <cell r="B222" t="str">
            <v>E250 SERVER BASE CONFIGURATION</v>
          </cell>
          <cell r="C222">
            <v>5712</v>
          </cell>
          <cell r="D222" t="str">
            <v>H</v>
          </cell>
        </row>
        <row r="223">
          <cell r="A223" t="str">
            <v>A26-BA-R</v>
          </cell>
          <cell r="B223" t="str">
            <v>E250 SERVER BASE CONFIG (RACK)</v>
          </cell>
          <cell r="C223">
            <v>5712</v>
          </cell>
          <cell r="D223" t="str">
            <v>H</v>
          </cell>
        </row>
        <row r="224">
          <cell r="A224" t="str">
            <v>A26-UEC1-256MFA1</v>
          </cell>
          <cell r="B224" t="str">
            <v>E250/300MHz/256MB/18GB 10K, 1PS</v>
          </cell>
          <cell r="C224">
            <v>7992</v>
          </cell>
          <cell r="D224" t="str">
            <v>H</v>
          </cell>
        </row>
        <row r="225">
          <cell r="A225" t="str">
            <v>A26-UJC1-512MFA1</v>
          </cell>
          <cell r="B225" t="str">
            <v>E250/400MHz/512MB/18GB/10K/1PS</v>
          </cell>
          <cell r="C225">
            <v>12792</v>
          </cell>
          <cell r="D225" t="str">
            <v>H</v>
          </cell>
        </row>
        <row r="226">
          <cell r="A226" t="str">
            <v>A26-UJC1-9S-256CX</v>
          </cell>
          <cell r="B226" t="str">
            <v>E250/400MHz/256MB/18GB 10K</v>
          </cell>
          <cell r="C226">
            <v>11992</v>
          </cell>
          <cell r="D226" t="str">
            <v>H</v>
          </cell>
        </row>
        <row r="227">
          <cell r="A227" t="str">
            <v>A26-UJC2-1GGB1</v>
          </cell>
          <cell r="B227" t="str">
            <v>E250/2X400MHz/1GB/2X36GB/2PS</v>
          </cell>
          <cell r="C227">
            <v>27944</v>
          </cell>
          <cell r="D227" t="str">
            <v>H</v>
          </cell>
        </row>
        <row r="228">
          <cell r="A228" t="str">
            <v>A26-UJC2-2GGD1</v>
          </cell>
          <cell r="B228" t="str">
            <v>E250/2X400MHz/2GB/4X36GB/2PS</v>
          </cell>
          <cell r="C228">
            <v>37752</v>
          </cell>
          <cell r="D228" t="str">
            <v>H</v>
          </cell>
        </row>
        <row r="229">
          <cell r="A229" t="str">
            <v>A26-UJC1-9S-256CQ</v>
          </cell>
          <cell r="B229" t="str">
            <v>E250/400MHz/256MB/9GB 10K</v>
          </cell>
          <cell r="C229">
            <v>19884</v>
          </cell>
          <cell r="D229" t="str">
            <v>H</v>
          </cell>
        </row>
        <row r="230">
          <cell r="A230" t="str">
            <v>A26-UJC1-9S-256CX</v>
          </cell>
          <cell r="B230" t="str">
            <v>E250/400MHz/256MB/18GB 10K</v>
          </cell>
          <cell r="C230">
            <v>11992</v>
          </cell>
          <cell r="D230" t="str">
            <v>H</v>
          </cell>
        </row>
        <row r="231">
          <cell r="A231" t="str">
            <v>A26-UJC2-9S-001EJ</v>
          </cell>
          <cell r="B231" t="str">
            <v>E250 SRVR 2-400MHz 1GB 2-18GB</v>
          </cell>
          <cell r="C231">
            <v>27464</v>
          </cell>
          <cell r="D231" t="str">
            <v>H</v>
          </cell>
        </row>
        <row r="232">
          <cell r="A232" t="str">
            <v>A26-UJC2-9S-002CQ</v>
          </cell>
          <cell r="B232" t="str">
            <v>E250SRVR 2-400MHz 2GB 2-9GB</v>
          </cell>
          <cell r="C232">
            <v>29993</v>
          </cell>
          <cell r="D232" t="str">
            <v>H</v>
          </cell>
        </row>
        <row r="233">
          <cell r="A233" t="str">
            <v>A26-UJC2-9S-002FA</v>
          </cell>
          <cell r="B233" t="str">
            <v>E250SRVR 2-400MHz 2GB 4-18GB</v>
          </cell>
          <cell r="C233">
            <v>36312</v>
          </cell>
          <cell r="D233" t="str">
            <v>H</v>
          </cell>
        </row>
        <row r="234">
          <cell r="A234" t="str">
            <v>A27-ULD1-9M-1024AQ</v>
          </cell>
          <cell r="B234" t="str">
            <v>WS U80/450, AFB6, 1GB/18GB</v>
          </cell>
          <cell r="C234">
            <v>29288</v>
          </cell>
          <cell r="D234" t="str">
            <v>H</v>
          </cell>
        </row>
        <row r="235">
          <cell r="A235" t="str">
            <v>A27-ULD1-9T-1024AQ</v>
          </cell>
          <cell r="B235" t="str">
            <v>WS U80/450, PGX32, 1GB/18GB</v>
          </cell>
          <cell r="C235">
            <v>22393</v>
          </cell>
          <cell r="D235" t="str">
            <v>H</v>
          </cell>
        </row>
        <row r="236">
          <cell r="A236" t="str">
            <v>A27-ULD1-9T-256AQ</v>
          </cell>
          <cell r="B236" t="str">
            <v>WS U80/450, PGX32, 256MB/18GB</v>
          </cell>
          <cell r="C236">
            <v>21889</v>
          </cell>
          <cell r="D236" t="str">
            <v>H</v>
          </cell>
        </row>
        <row r="237">
          <cell r="A237" t="str">
            <v>A27-ULD1-9V-1024AQ</v>
          </cell>
          <cell r="B237" t="str">
            <v>WS U80/450,IFB,1GB,18GB</v>
          </cell>
          <cell r="C237">
            <v>26313</v>
          </cell>
          <cell r="D237" t="str">
            <v>H</v>
          </cell>
        </row>
        <row r="238">
          <cell r="A238" t="str">
            <v>A27-ULD1-9Z-1024AQ</v>
          </cell>
          <cell r="B238" t="str">
            <v>WS U80/450,cAFB,1GB,18GB</v>
          </cell>
          <cell r="C238">
            <v>24493</v>
          </cell>
          <cell r="D238" t="str">
            <v>H</v>
          </cell>
        </row>
        <row r="239">
          <cell r="A239" t="str">
            <v>A27-ULD2-9M-1024AQ</v>
          </cell>
          <cell r="B239" t="str">
            <v>WS U80/450x2, AFB6, 1GB/18GB</v>
          </cell>
          <cell r="C239">
            <v>37128</v>
          </cell>
          <cell r="D239" t="str">
            <v>H</v>
          </cell>
        </row>
        <row r="240">
          <cell r="A240" t="str">
            <v>A27-ULD2-9T-1024AQ</v>
          </cell>
          <cell r="B240" t="str">
            <v>WS U80/2x450, PGX32, 1GB/18GB</v>
          </cell>
          <cell r="C240">
            <v>27993</v>
          </cell>
          <cell r="D240" t="str">
            <v>H</v>
          </cell>
        </row>
        <row r="241">
          <cell r="A241" t="str">
            <v>A27-ULD2-9V-1024AQ</v>
          </cell>
          <cell r="B241" t="str">
            <v>WS U80/2X450,IFB,1GB,18GB</v>
          </cell>
          <cell r="C241">
            <v>31913</v>
          </cell>
          <cell r="D241" t="str">
            <v>H</v>
          </cell>
        </row>
        <row r="242">
          <cell r="A242" t="str">
            <v>A27-ULD2-9Z-1024AQ</v>
          </cell>
          <cell r="B242" t="str">
            <v>WS U80/2X450,cAFB,1GB,18GB</v>
          </cell>
          <cell r="C242">
            <v>30093</v>
          </cell>
          <cell r="D242" t="str">
            <v>H</v>
          </cell>
        </row>
        <row r="243">
          <cell r="A243" t="str">
            <v>A27-ULD4-9M-1024AQ</v>
          </cell>
          <cell r="B243" t="str">
            <v>WS U80/450x4, AFB6, 1GB/18GB</v>
          </cell>
          <cell r="C243">
            <v>55328</v>
          </cell>
          <cell r="D243" t="str">
            <v>H</v>
          </cell>
        </row>
        <row r="244">
          <cell r="A244" t="str">
            <v>A27-ULD4-9T-1024AQ</v>
          </cell>
          <cell r="B244" t="str">
            <v>WS U80/4x450, PGX32, 1GB/18GB</v>
          </cell>
          <cell r="C244">
            <v>39193</v>
          </cell>
          <cell r="D244" t="str">
            <v>H</v>
          </cell>
        </row>
        <row r="245">
          <cell r="A245" t="str">
            <v>A27-ULD4-9V-1024AQ</v>
          </cell>
          <cell r="B245" t="str">
            <v>WS U80/4X450,IFB,1GB,18GB</v>
          </cell>
          <cell r="C245">
            <v>43113</v>
          </cell>
          <cell r="D245" t="str">
            <v>H</v>
          </cell>
        </row>
        <row r="246">
          <cell r="A246" t="str">
            <v>A27-ULD4-9Z-1024AQ</v>
          </cell>
          <cell r="B246" t="str">
            <v>WS U80/4X450,cAFB,1GB,18GB</v>
          </cell>
          <cell r="C246">
            <v>41293</v>
          </cell>
          <cell r="D246" t="str">
            <v>H</v>
          </cell>
        </row>
        <row r="247">
          <cell r="A247" t="str">
            <v>A31-TCF2XEXP18-450</v>
          </cell>
          <cell r="B247" t="str">
            <v>TCF450R 18CPU EXPANSION RACK</v>
          </cell>
          <cell r="C247">
            <v>457500</v>
          </cell>
          <cell r="D247" t="str">
            <v>H</v>
          </cell>
        </row>
        <row r="248">
          <cell r="A248" t="str">
            <v>A31-TCF4XBAS16-450</v>
          </cell>
          <cell r="B248" t="str">
            <v>TCF450R 16CPU 396GB BASE RACK</v>
          </cell>
          <cell r="C248">
            <v>405000</v>
          </cell>
          <cell r="D248" t="str">
            <v>H</v>
          </cell>
        </row>
        <row r="249">
          <cell r="A249" t="str">
            <v>A31-TCF4XEXP36-450</v>
          </cell>
          <cell r="B249" t="str">
            <v>TCF450R 36CPU EXPANSION RACK</v>
          </cell>
          <cell r="C249">
            <v>547500</v>
          </cell>
          <cell r="D249" t="str">
            <v>H</v>
          </cell>
        </row>
        <row r="250">
          <cell r="A250" t="str">
            <v>A31-TCF4XEXP36-450</v>
          </cell>
          <cell r="B250" t="str">
            <v>TCF450R 16CPU 792GB BASE RACK</v>
          </cell>
          <cell r="C250">
            <v>502500</v>
          </cell>
          <cell r="D250" t="str">
            <v>H</v>
          </cell>
        </row>
        <row r="251">
          <cell r="A251" t="str">
            <v>A33-AA</v>
          </cell>
          <cell r="B251" t="str">
            <v>E450R Server Base Config</v>
          </cell>
          <cell r="C251">
            <v>10269</v>
          </cell>
          <cell r="D251" t="str">
            <v>H</v>
          </cell>
        </row>
        <row r="252">
          <cell r="A252" t="str">
            <v>A33-BA</v>
          </cell>
          <cell r="B252" t="str">
            <v>E450R Server Base Config</v>
          </cell>
          <cell r="C252">
            <v>10269</v>
          </cell>
          <cell r="D252" t="str">
            <v>H</v>
          </cell>
        </row>
        <row r="253">
          <cell r="A253" t="str">
            <v>A33-ULD1-1GFA1</v>
          </cell>
          <cell r="B253" t="str">
            <v>E450R,450MHz,1GB,18GB 10K,1PS</v>
          </cell>
          <cell r="C253">
            <v>27034</v>
          </cell>
          <cell r="D253" t="str">
            <v>H</v>
          </cell>
        </row>
        <row r="254">
          <cell r="A254" t="str">
            <v>A33-ULD1-2GFB1</v>
          </cell>
          <cell r="B254" t="str">
            <v>E450R,450MHz,2GB,2-18GB,1PS</v>
          </cell>
          <cell r="C254">
            <v>34993</v>
          </cell>
          <cell r="D254" t="str">
            <v>H</v>
          </cell>
        </row>
        <row r="255">
          <cell r="A255" t="str">
            <v>A33-ULD2-2GFB1</v>
          </cell>
          <cell r="B255" t="str">
            <v>E450R,2X450MHz,2GB,2-18GB,2PS</v>
          </cell>
          <cell r="C255">
            <v>41993</v>
          </cell>
          <cell r="D255" t="str">
            <v>H</v>
          </cell>
        </row>
        <row r="256">
          <cell r="A256" t="str">
            <v>A33-ULD2-4GFB1</v>
          </cell>
          <cell r="B256" t="str">
            <v>E450R,2X450MHz,4GB,2-36GB,2PS</v>
          </cell>
          <cell r="C256">
            <v>54593</v>
          </cell>
          <cell r="D256" t="str">
            <v>H</v>
          </cell>
        </row>
        <row r="257">
          <cell r="A257" t="str">
            <v>A33-ULD4-4GFB1</v>
          </cell>
          <cell r="B257" t="str">
            <v>E450R,4X450MHz,4GB,2-36GB,2PS</v>
          </cell>
          <cell r="C257">
            <v>67193</v>
          </cell>
          <cell r="D257" t="str">
            <v>H</v>
          </cell>
        </row>
        <row r="258">
          <cell r="A258" t="str">
            <v>A33-ULD1-9S-001CX</v>
          </cell>
          <cell r="B258" t="str">
            <v>E450R,450MHz,1GB,18GB 10K</v>
          </cell>
          <cell r="C258">
            <v>27034</v>
          </cell>
          <cell r="D258" t="str">
            <v>H</v>
          </cell>
        </row>
        <row r="259">
          <cell r="A259" t="str">
            <v>A33-ULD1-9S-256CQ</v>
          </cell>
          <cell r="B259" t="str">
            <v>E450R,450MHz,256MB,9GB 10K</v>
          </cell>
          <cell r="C259">
            <v>23484</v>
          </cell>
          <cell r="D259" t="str">
            <v>H</v>
          </cell>
        </row>
        <row r="260">
          <cell r="A260" t="str">
            <v>A33-ULD2-9S-002EJ</v>
          </cell>
          <cell r="B260" t="str">
            <v>E450R,2-450MHz,2GB,2-18GB 10K</v>
          </cell>
          <cell r="C260">
            <v>41993</v>
          </cell>
          <cell r="D260" t="str">
            <v>H</v>
          </cell>
        </row>
        <row r="261">
          <cell r="A261" t="str">
            <v>A33-ULD4-9S-004CQ</v>
          </cell>
          <cell r="B261" t="str">
            <v>E450R,4-450MHz,4GB,2-9GB 10K</v>
          </cell>
          <cell r="C261">
            <v>69993</v>
          </cell>
          <cell r="D261" t="str">
            <v>H</v>
          </cell>
        </row>
        <row r="262">
          <cell r="A262" t="str">
            <v>A33-ULD4-9S-004EJ</v>
          </cell>
          <cell r="B262" t="str">
            <v>E450R,4-450MHz,4GB,2-18GB 10K</v>
          </cell>
          <cell r="C262">
            <v>67193</v>
          </cell>
          <cell r="D262" t="str">
            <v>H</v>
          </cell>
        </row>
        <row r="263">
          <cell r="A263" t="str">
            <v>A34-AA</v>
          </cell>
          <cell r="B263" t="str">
            <v>E220R Server Base Config</v>
          </cell>
          <cell r="C263">
            <v>4991</v>
          </cell>
          <cell r="D263" t="str">
            <v>H</v>
          </cell>
        </row>
        <row r="264">
          <cell r="A264" t="str">
            <v>A34-BA</v>
          </cell>
          <cell r="B264" t="str">
            <v>E220R Server Base Config</v>
          </cell>
          <cell r="C264">
            <v>4991</v>
          </cell>
          <cell r="D264" t="str">
            <v>H</v>
          </cell>
        </row>
        <row r="265">
          <cell r="A265" t="str">
            <v>A34-UGD1-256MFA1</v>
          </cell>
          <cell r="B265" t="str">
            <v>E220R,360MHz,256MB,18GB-10K,1PS</v>
          </cell>
          <cell r="C265">
            <v>6993</v>
          </cell>
          <cell r="D265" t="str">
            <v>H</v>
          </cell>
        </row>
        <row r="266">
          <cell r="A266" t="str">
            <v>A34-UGD1-9S-256CX</v>
          </cell>
          <cell r="B266" t="str">
            <v>E220R,360MHz,256MB,18GB-10K</v>
          </cell>
          <cell r="C266">
            <v>6993</v>
          </cell>
          <cell r="D266" t="str">
            <v>H</v>
          </cell>
        </row>
        <row r="267">
          <cell r="A267" t="str">
            <v>A34-ULD1-1GGB1</v>
          </cell>
          <cell r="B267" t="str">
            <v>E220R,450MHz,1GB,2-36GB,1PS</v>
          </cell>
          <cell r="C267">
            <v>20223</v>
          </cell>
          <cell r="D267" t="str">
            <v>H</v>
          </cell>
        </row>
        <row r="268">
          <cell r="A268" t="str">
            <v>A34-ULD1-512MFA1</v>
          </cell>
          <cell r="B268" t="str">
            <v>E220R,450MHz,512MB,18GB 10K,1PS</v>
          </cell>
          <cell r="C268">
            <v>13993</v>
          </cell>
          <cell r="D268" t="str">
            <v>H</v>
          </cell>
        </row>
        <row r="269">
          <cell r="A269" t="str">
            <v>A34-ULD2-2GGB1</v>
          </cell>
          <cell r="B269" t="str">
            <v>E220R,2X450MHz,2GB,2-36GB,2PS</v>
          </cell>
          <cell r="C269">
            <v>34223</v>
          </cell>
          <cell r="D269" t="str">
            <v>H</v>
          </cell>
        </row>
        <row r="270">
          <cell r="A270" t="str">
            <v>A34-ULD1-9S-001EJ</v>
          </cell>
          <cell r="B270" t="str">
            <v>E220R/450MHz/1GB/2-18GB 10K</v>
          </cell>
          <cell r="C270">
            <v>19453</v>
          </cell>
          <cell r="D270" t="str">
            <v>H</v>
          </cell>
        </row>
        <row r="271">
          <cell r="A271" t="str">
            <v>A34-ULD1-9S-256CQ</v>
          </cell>
          <cell r="B271" t="str">
            <v>E220R/450MHz/256MB/9GB 10K</v>
          </cell>
          <cell r="C271">
            <v>18206</v>
          </cell>
          <cell r="D271" t="str">
            <v>H</v>
          </cell>
        </row>
        <row r="272">
          <cell r="A272" t="str">
            <v>A34-ULD1-9S-512CX</v>
          </cell>
          <cell r="B272" t="str">
            <v>E220R/450MHz/512MB/18GB 10K</v>
          </cell>
          <cell r="C272">
            <v>13993</v>
          </cell>
          <cell r="D272" t="str">
            <v>H</v>
          </cell>
        </row>
        <row r="273">
          <cell r="A273" t="str">
            <v>A34-ULD2-9S-002CQ</v>
          </cell>
          <cell r="B273" t="str">
            <v>E220R/2-450MHz/2GB/2-9GB 10K</v>
          </cell>
          <cell r="C273">
            <v>34993</v>
          </cell>
          <cell r="D273" t="str">
            <v>H</v>
          </cell>
        </row>
        <row r="274">
          <cell r="A274" t="str">
            <v>A34-ULD2-9S-002EJ</v>
          </cell>
          <cell r="B274" t="str">
            <v>E220R/2-450MHz/2GB/2-18GB 10K</v>
          </cell>
          <cell r="C274">
            <v>33593</v>
          </cell>
          <cell r="D274" t="str">
            <v>H</v>
          </cell>
        </row>
        <row r="275">
          <cell r="A275" t="str">
            <v>A5000-NT4-B</v>
          </cell>
          <cell r="B275" t="str">
            <v>NT SW KIT FOR A5000</v>
          </cell>
          <cell r="C275">
            <v>0</v>
          </cell>
          <cell r="D275" t="str">
            <v>D</v>
          </cell>
        </row>
        <row r="276">
          <cell r="A276" t="str">
            <v>ANSB9-080-99Y9</v>
          </cell>
          <cell r="B276" t="str">
            <v>Solaris 8 AB CD Set</v>
          </cell>
          <cell r="C276">
            <v>65</v>
          </cell>
          <cell r="D276" t="str">
            <v>A</v>
          </cell>
        </row>
        <row r="277">
          <cell r="A277" t="str">
            <v>AP09S-230-SAM9</v>
          </cell>
          <cell r="B277" t="str">
            <v>E10000 AP SW 2.3, CD Release</v>
          </cell>
          <cell r="C277">
            <v>0</v>
          </cell>
          <cell r="D277" t="str">
            <v>D</v>
          </cell>
        </row>
        <row r="278">
          <cell r="A278" t="str">
            <v>AP29S-201-S999</v>
          </cell>
          <cell r="B278" t="str">
            <v>Alternate Pathing 2.0.1</v>
          </cell>
          <cell r="C278">
            <v>0</v>
          </cell>
          <cell r="D278" t="str">
            <v>D</v>
          </cell>
        </row>
        <row r="279">
          <cell r="A279" t="str">
            <v>ARRAYNT-6221-B</v>
          </cell>
          <cell r="B279" t="str">
            <v>NT RAID MGR SW KIT A1000/A3X00</v>
          </cell>
          <cell r="C279">
            <v>0</v>
          </cell>
          <cell r="D279" t="str">
            <v>D</v>
          </cell>
        </row>
        <row r="280">
          <cell r="A280" t="str">
            <v>AUT-2.1-D</v>
          </cell>
          <cell r="B280" t="str">
            <v>AUTOCLIENT 2.1, DOC</v>
          </cell>
          <cell r="C280">
            <v>195</v>
          </cell>
          <cell r="D280" t="str">
            <v>D</v>
          </cell>
        </row>
        <row r="281">
          <cell r="A281" t="str">
            <v>AUT-2.1-L10</v>
          </cell>
          <cell r="B281" t="str">
            <v>AUTOCLIENT 2.1, 10LIC</v>
          </cell>
          <cell r="C281">
            <v>3416</v>
          </cell>
          <cell r="D281" t="str">
            <v>B</v>
          </cell>
        </row>
        <row r="282">
          <cell r="A282" t="str">
            <v>AUT-2.1-L100</v>
          </cell>
          <cell r="B282" t="str">
            <v>AUTOCLIENT 2.1, 100LIC</v>
          </cell>
          <cell r="C282">
            <v>21875</v>
          </cell>
          <cell r="D282" t="str">
            <v>B</v>
          </cell>
        </row>
        <row r="283">
          <cell r="A283" t="str">
            <v>AUT-2.1-P</v>
          </cell>
          <cell r="B283" t="str">
            <v>AUTOCLIENT 2.1, CD DOC LI</v>
          </cell>
          <cell r="C283">
            <v>7840</v>
          </cell>
          <cell r="D283" t="str">
            <v>B</v>
          </cell>
        </row>
        <row r="284">
          <cell r="A284" t="str">
            <v>AUT-SVR-2.1-L</v>
          </cell>
          <cell r="B284" t="str">
            <v>AUTOCLIENT 2.1 SV, LIC</v>
          </cell>
          <cell r="C284">
            <v>4179</v>
          </cell>
          <cell r="D284" t="str">
            <v>B</v>
          </cell>
        </row>
        <row r="285">
          <cell r="A285" t="str">
            <v>BAE-100-45</v>
          </cell>
          <cell r="B285" t="str">
            <v>Sun Ray 1/Korean</v>
          </cell>
          <cell r="C285">
            <v>699</v>
          </cell>
          <cell r="D285" t="str">
            <v>H</v>
          </cell>
        </row>
        <row r="286">
          <cell r="A286" t="str">
            <v>BAE-200-00</v>
          </cell>
          <cell r="B286" t="str">
            <v>Sun Ray 100, keybdles</v>
          </cell>
          <cell r="C286">
            <v>909</v>
          </cell>
          <cell r="D286" t="str">
            <v>H</v>
          </cell>
        </row>
        <row r="287">
          <cell r="A287" t="str">
            <v>BAE-300-00</v>
          </cell>
          <cell r="B287" t="str">
            <v>Sun Ray 150, keybdless</v>
          </cell>
          <cell r="C287">
            <v>1959</v>
          </cell>
          <cell r="D287" t="str">
            <v>H</v>
          </cell>
        </row>
        <row r="288">
          <cell r="A288" t="str">
            <v>BCB9S-200-9999</v>
          </cell>
          <cell r="B288" t="str">
            <v>SNDR 2.0 and Ⅱ 2.0 Media Kits</v>
          </cell>
          <cell r="C288">
            <v>140</v>
          </cell>
          <cell r="D288" t="str">
            <v>D</v>
          </cell>
        </row>
        <row r="289">
          <cell r="A289" t="str">
            <v>BCB9S-999-D999</v>
          </cell>
          <cell r="B289" t="str">
            <v>SNDR 2.0 and Ⅱ 2.0 Tier 2 Lic</v>
          </cell>
          <cell r="C289">
            <v>26180</v>
          </cell>
          <cell r="D289" t="str">
            <v>B</v>
          </cell>
        </row>
        <row r="290">
          <cell r="A290" t="str">
            <v>BCB9S-999-E999</v>
          </cell>
          <cell r="B290" t="str">
            <v>SNDR 2.0 and Ⅱ 2.0 Tier 3 Lic</v>
          </cell>
          <cell r="C290">
            <v>53900</v>
          </cell>
          <cell r="D290" t="str">
            <v>B</v>
          </cell>
        </row>
        <row r="291">
          <cell r="A291" t="str">
            <v>BCB9S-999-S999</v>
          </cell>
          <cell r="B291" t="str">
            <v>SNDR 2.0 and Ⅱ 2.0 Tier 4 Lic</v>
          </cell>
          <cell r="C291">
            <v>110880</v>
          </cell>
          <cell r="D291" t="str">
            <v>B</v>
          </cell>
        </row>
        <row r="292">
          <cell r="A292" t="str">
            <v>BCB9S-999-W999</v>
          </cell>
          <cell r="B292" t="str">
            <v>SNDR 2.0 and Ⅱ 2.0 Tier 1 Lic</v>
          </cell>
          <cell r="C292">
            <v>13860</v>
          </cell>
          <cell r="D292" t="str">
            <v>B</v>
          </cell>
        </row>
        <row r="293">
          <cell r="A293" t="str">
            <v>BUA99-510-9999</v>
          </cell>
          <cell r="B293" t="str">
            <v>SW SBU 5.1 ARCHIVE, LIC</v>
          </cell>
          <cell r="C293">
            <v>4900</v>
          </cell>
          <cell r="D293" t="str">
            <v>B</v>
          </cell>
        </row>
        <row r="294">
          <cell r="A294" t="str">
            <v>BUE99-510-E999</v>
          </cell>
          <cell r="B294" t="str">
            <v>SW SBU 5.1 PE, CD DOC LI</v>
          </cell>
          <cell r="C294">
            <v>21000</v>
          </cell>
          <cell r="D294" t="str">
            <v>B</v>
          </cell>
        </row>
        <row r="295">
          <cell r="A295" t="str">
            <v>BUH99-510-9999</v>
          </cell>
          <cell r="B295" t="str">
            <v>SW SBU 5.1 HSM, LIC</v>
          </cell>
          <cell r="C295">
            <v>21000</v>
          </cell>
          <cell r="D295" t="str">
            <v>B</v>
          </cell>
        </row>
        <row r="296">
          <cell r="A296" t="str">
            <v>BUM99-510-9999</v>
          </cell>
          <cell r="B296" t="str">
            <v>SW SBU 5.1 SNMP, LIC</v>
          </cell>
          <cell r="C296">
            <v>2100</v>
          </cell>
          <cell r="D296" t="str">
            <v>B</v>
          </cell>
        </row>
        <row r="297">
          <cell r="A297" t="str">
            <v>BUN99-510-E999</v>
          </cell>
          <cell r="B297" t="str">
            <v>SW SBU 5.1 PE STG NODE, LIC</v>
          </cell>
          <cell r="C297">
            <v>21000</v>
          </cell>
          <cell r="D297" t="str">
            <v>B</v>
          </cell>
        </row>
        <row r="298">
          <cell r="A298" t="str">
            <v>BUN99-510-W999</v>
          </cell>
          <cell r="B298" t="str">
            <v>SW SBU 5.1 NE STG NODE, LIC</v>
          </cell>
          <cell r="C298">
            <v>8400</v>
          </cell>
          <cell r="D298" t="str">
            <v>B</v>
          </cell>
        </row>
        <row r="299">
          <cell r="A299" t="str">
            <v>BUU99-510-9999</v>
          </cell>
          <cell r="B299" t="str">
            <v>SW SBU 5.1 SE, CD DOC LI</v>
          </cell>
          <cell r="C299">
            <v>4500</v>
          </cell>
          <cell r="D299" t="str">
            <v>B</v>
          </cell>
        </row>
        <row r="300">
          <cell r="A300" t="str">
            <v>BUUD9-510-9999</v>
          </cell>
          <cell r="B300" t="str">
            <v>SW SBU 5.1 DOCUMENTATION KIT</v>
          </cell>
          <cell r="C300">
            <v>210</v>
          </cell>
          <cell r="D300" t="str">
            <v>D</v>
          </cell>
        </row>
        <row r="301">
          <cell r="A301" t="str">
            <v>BUW99-510-W999</v>
          </cell>
          <cell r="B301" t="str">
            <v>SW SBU 5.1 NE, CD DOC LI</v>
          </cell>
          <cell r="C301">
            <v>8400</v>
          </cell>
          <cell r="D301" t="str">
            <v>B</v>
          </cell>
        </row>
        <row r="302">
          <cell r="A302" t="str">
            <v>C1018A</v>
          </cell>
          <cell r="B302" t="str">
            <v>CTO-SBUS SFE FWSCSI ADAPTER</v>
          </cell>
          <cell r="C302">
            <v>1424</v>
          </cell>
          <cell r="D302" t="str">
            <v>A</v>
          </cell>
        </row>
        <row r="303">
          <cell r="A303" t="str">
            <v>C1030A</v>
          </cell>
          <cell r="B303" t="str">
            <v>CTO-SBUS PCMCIA INTERFACE</v>
          </cell>
          <cell r="C303">
            <v>384</v>
          </cell>
          <cell r="D303" t="str">
            <v>A</v>
          </cell>
        </row>
        <row r="304">
          <cell r="A304" t="str">
            <v>C1032A</v>
          </cell>
          <cell r="B304" t="str">
            <v>CTO-INT PCI 10/100BASET NIC</v>
          </cell>
          <cell r="C304">
            <v>1294</v>
          </cell>
          <cell r="D304" t="str">
            <v>A</v>
          </cell>
        </row>
        <row r="305">
          <cell r="A305" t="str">
            <v>C1033A</v>
          </cell>
          <cell r="B305" t="str">
            <v>CTO-PCI FAST ETHERNET ADAPT</v>
          </cell>
          <cell r="C305">
            <v>904</v>
          </cell>
          <cell r="D305" t="str">
            <v>A</v>
          </cell>
        </row>
        <row r="306">
          <cell r="A306" t="str">
            <v>C1049A</v>
          </cell>
          <cell r="B306" t="str">
            <v>CTO-QUAD FASTETHERNET W/SW</v>
          </cell>
          <cell r="C306">
            <v>2594</v>
          </cell>
          <cell r="D306" t="str">
            <v>A</v>
          </cell>
        </row>
        <row r="307">
          <cell r="A307" t="str">
            <v>C1053A</v>
          </cell>
          <cell r="B307" t="str">
            <v>CTO-SBUS FSBE/FAST SCSI BUFFER</v>
          </cell>
          <cell r="C307">
            <v>1424</v>
          </cell>
          <cell r="D307" t="str">
            <v>A</v>
          </cell>
        </row>
        <row r="308">
          <cell r="A308" t="str">
            <v>C1055A</v>
          </cell>
          <cell r="B308" t="str">
            <v>CTO SBUS SCSI HOST ADAPTER</v>
          </cell>
          <cell r="C308">
            <v>644</v>
          </cell>
          <cell r="D308" t="str">
            <v>A</v>
          </cell>
        </row>
        <row r="309">
          <cell r="A309" t="str">
            <v>C1059A</v>
          </cell>
          <cell r="B309" t="str">
            <v>CTO-SBUS FAST ETHERNET W/SW</v>
          </cell>
          <cell r="C309">
            <v>1034</v>
          </cell>
          <cell r="D309" t="str">
            <v>A</v>
          </cell>
        </row>
        <row r="310">
          <cell r="A310" t="str">
            <v>C1062A</v>
          </cell>
          <cell r="B310" t="str">
            <v>CTO SBUS F/W DWIS/S ADAPTER</v>
          </cell>
          <cell r="C310">
            <v>1684</v>
          </cell>
          <cell r="D310" t="str">
            <v>A</v>
          </cell>
        </row>
        <row r="311">
          <cell r="A311" t="str">
            <v>C1063A</v>
          </cell>
          <cell r="B311" t="str">
            <v>CTO SBUS F/W SWIS/S ADAPTER</v>
          </cell>
          <cell r="C311">
            <v>1554</v>
          </cell>
          <cell r="D311" t="str">
            <v>A</v>
          </cell>
        </row>
        <row r="312">
          <cell r="A312" t="str">
            <v>C1065A</v>
          </cell>
          <cell r="B312" t="str">
            <v>CTO ULTRA DWIS/S HOST ADAPTER</v>
          </cell>
          <cell r="C312">
            <v>1684</v>
          </cell>
          <cell r="D312" t="str">
            <v>A</v>
          </cell>
        </row>
        <row r="313">
          <cell r="A313" t="str">
            <v>C1140A</v>
          </cell>
          <cell r="B313" t="str">
            <v>SUN GIGABITETHERNET/S 2.0</v>
          </cell>
          <cell r="C313">
            <v>2984</v>
          </cell>
          <cell r="D313" t="str">
            <v>A</v>
          </cell>
        </row>
        <row r="314">
          <cell r="A314" t="str">
            <v>C1141A</v>
          </cell>
          <cell r="B314" t="str">
            <v>SUN GIGABITETHERNET/P 2.0</v>
          </cell>
          <cell r="C314">
            <v>2724</v>
          </cell>
          <cell r="D314" t="str">
            <v>A</v>
          </cell>
        </row>
        <row r="315">
          <cell r="A315" t="str">
            <v>C1147A</v>
          </cell>
          <cell r="B315" t="str">
            <v>OPT SBUS SUNATM155/MFIBER S/SW</v>
          </cell>
          <cell r="C315">
            <v>1684</v>
          </cell>
          <cell r="D315" t="str">
            <v>A</v>
          </cell>
        </row>
        <row r="316">
          <cell r="A316" t="str">
            <v>C1148A</v>
          </cell>
          <cell r="B316" t="str">
            <v>OPT SBUS SUNATM155/UTP5 W/SW</v>
          </cell>
          <cell r="C316">
            <v>1294</v>
          </cell>
          <cell r="D316" t="str">
            <v>A</v>
          </cell>
        </row>
        <row r="317">
          <cell r="A317" t="str">
            <v>C1149A</v>
          </cell>
          <cell r="B317" t="str">
            <v>OPT SBUS SUNATM622/MFIBER W/SW</v>
          </cell>
          <cell r="C317">
            <v>6494</v>
          </cell>
          <cell r="D317" t="str">
            <v>A</v>
          </cell>
        </row>
        <row r="318">
          <cell r="A318" t="str">
            <v>C1157A</v>
          </cell>
          <cell r="B318" t="str">
            <v>OPT PCI SUNATM/P-155MMF W/SW</v>
          </cell>
          <cell r="C318">
            <v>1424</v>
          </cell>
          <cell r="D318" t="str">
            <v>A</v>
          </cell>
        </row>
        <row r="319">
          <cell r="A319" t="str">
            <v>C1158A</v>
          </cell>
          <cell r="B319" t="str">
            <v>OPT PCI SUNATM/P-155UTP W/SW</v>
          </cell>
          <cell r="C319">
            <v>1164</v>
          </cell>
          <cell r="D319" t="str">
            <v>A</v>
          </cell>
        </row>
        <row r="320">
          <cell r="A320" t="str">
            <v>C1159A</v>
          </cell>
          <cell r="B320" t="str">
            <v>OPT PCI SUNATM/P-622MMF W/SW</v>
          </cell>
          <cell r="C320">
            <v>5194</v>
          </cell>
          <cell r="D320" t="str">
            <v>A</v>
          </cell>
        </row>
        <row r="321">
          <cell r="A321" t="str">
            <v>C2069A</v>
          </cell>
          <cell r="B321" t="str">
            <v>GigabitEthernet + FC-AL Combo</v>
          </cell>
          <cell r="C321">
            <v>4493</v>
          </cell>
          <cell r="D321" t="str">
            <v>A</v>
          </cell>
        </row>
        <row r="322">
          <cell r="A322" t="str">
            <v>C2144A</v>
          </cell>
          <cell r="B322" t="str">
            <v>OPT SBUS CARD TRI/S INCL. SW</v>
          </cell>
          <cell r="C322">
            <v>1755</v>
          </cell>
          <cell r="D322" t="str">
            <v>A</v>
          </cell>
        </row>
        <row r="323">
          <cell r="A323" t="str">
            <v>C2154A</v>
          </cell>
          <cell r="B323" t="str">
            <v>OPT INT SUNTRI/P 5.0</v>
          </cell>
          <cell r="C323">
            <v>1554</v>
          </cell>
          <cell r="D323" t="str">
            <v>A</v>
          </cell>
        </row>
        <row r="324">
          <cell r="A324" t="str">
            <v>C2156A</v>
          </cell>
          <cell r="B324" t="str">
            <v>OPT SUNSAI/P 3.0</v>
          </cell>
          <cell r="C324">
            <v>1294</v>
          </cell>
          <cell r="D324" t="str">
            <v>A</v>
          </cell>
        </row>
        <row r="325">
          <cell r="A325" t="str">
            <v>C2602A</v>
          </cell>
          <cell r="B325" t="str">
            <v>CTO CPU/MEM BD FOR EXX00</v>
          </cell>
          <cell r="C325">
            <v>13500</v>
          </cell>
          <cell r="D325" t="str">
            <v>A</v>
          </cell>
        </row>
        <row r="326">
          <cell r="A326" t="str">
            <v>C2761A</v>
          </cell>
          <cell r="B326" t="str">
            <v>E10000 SYSTEM BOARD (EMPTY)</v>
          </cell>
          <cell r="C326">
            <v>96000</v>
          </cell>
          <cell r="D326" t="str">
            <v>A</v>
          </cell>
        </row>
        <row r="327">
          <cell r="A327" t="str">
            <v>C2861A</v>
          </cell>
          <cell r="B327" t="str">
            <v>E10K Power Express Board</v>
          </cell>
          <cell r="C327">
            <v>274472</v>
          </cell>
          <cell r="D327" t="str">
            <v>A</v>
          </cell>
        </row>
        <row r="328">
          <cell r="A328" t="str">
            <v>C32-9.1-L1</v>
          </cell>
          <cell r="B328" t="str">
            <v>SUNLINK CG3270 9.1, LIC</v>
          </cell>
          <cell r="C328">
            <v>813</v>
          </cell>
          <cell r="D328" t="str">
            <v>B</v>
          </cell>
        </row>
        <row r="329">
          <cell r="A329" t="str">
            <v>C32-9.1-L8</v>
          </cell>
          <cell r="B329" t="str">
            <v>SUNLINK CG3270 9.1, 8LIC</v>
          </cell>
          <cell r="C329">
            <v>5129</v>
          </cell>
          <cell r="D329" t="str">
            <v>B</v>
          </cell>
        </row>
        <row r="330">
          <cell r="A330" t="str">
            <v>C3655A</v>
          </cell>
          <cell r="B330" t="str">
            <v>CTO-TURBOGXPLUS CARD W/CABLES</v>
          </cell>
          <cell r="C330">
            <v>1162</v>
          </cell>
          <cell r="D330" t="str">
            <v>H</v>
          </cell>
        </row>
        <row r="331">
          <cell r="A331" t="str">
            <v>C3664A</v>
          </cell>
          <cell r="B331" t="str">
            <v>CTO-ELITE3D M3 W/CBL</v>
          </cell>
          <cell r="C331">
            <v>2594</v>
          </cell>
          <cell r="D331" t="str">
            <v>H</v>
          </cell>
        </row>
        <row r="332">
          <cell r="A332" t="str">
            <v>C3665A</v>
          </cell>
          <cell r="B332" t="str">
            <v>CTO-ELITE3D M6 VERTICAL W/CBL</v>
          </cell>
          <cell r="C332">
            <v>3894</v>
          </cell>
          <cell r="D332" t="str">
            <v>H</v>
          </cell>
        </row>
        <row r="333">
          <cell r="A333" t="str">
            <v>C3667A</v>
          </cell>
          <cell r="B333" t="str">
            <v>ELITE3D M6 HORIZ. W/CBL</v>
          </cell>
          <cell r="C333">
            <v>3894</v>
          </cell>
          <cell r="D333" t="str">
            <v>H</v>
          </cell>
        </row>
        <row r="334">
          <cell r="A334" t="str">
            <v>C3668A</v>
          </cell>
          <cell r="B334" t="str">
            <v>PGX32 CARD W/VIDEO ADAPTOR</v>
          </cell>
          <cell r="C334">
            <v>398</v>
          </cell>
          <cell r="D334" t="str">
            <v>H</v>
          </cell>
        </row>
        <row r="335">
          <cell r="A335" t="str">
            <v>C3670A</v>
          </cell>
          <cell r="B335" t="str">
            <v>CTO-CREATR3D SERIES 3,VERTICAL</v>
          </cell>
          <cell r="C335">
            <v>1034</v>
          </cell>
          <cell r="D335" t="str">
            <v>H</v>
          </cell>
        </row>
        <row r="336">
          <cell r="A336" t="str">
            <v>C3678A</v>
          </cell>
          <cell r="B336" t="str">
            <v>Expert3D, GRAPHICS ACCEL, PCI</v>
          </cell>
          <cell r="C336">
            <v>4544</v>
          </cell>
          <cell r="D336" t="str">
            <v>H</v>
          </cell>
        </row>
        <row r="337">
          <cell r="A337" t="str">
            <v>C3851A</v>
          </cell>
          <cell r="B337" t="str">
            <v>E10000 CTO POWER CORD, (INT'L)</v>
          </cell>
          <cell r="C337">
            <v>0</v>
          </cell>
          <cell r="D337" t="str">
            <v>D</v>
          </cell>
        </row>
        <row r="338">
          <cell r="A338" t="str">
            <v>C3865A</v>
          </cell>
          <cell r="B338" t="str">
            <v>E10000 CTO P-CORD 14FT FOR N.A</v>
          </cell>
          <cell r="C338">
            <v>0</v>
          </cell>
          <cell r="D338" t="str">
            <v>D</v>
          </cell>
        </row>
        <row r="339">
          <cell r="A339" t="str">
            <v>C3875A</v>
          </cell>
          <cell r="B339" t="str">
            <v>E10000 CTO AC INPUT MODULE</v>
          </cell>
          <cell r="C339">
            <v>4800</v>
          </cell>
          <cell r="D339" t="str">
            <v>A</v>
          </cell>
        </row>
        <row r="340">
          <cell r="A340" t="str">
            <v>C5229A</v>
          </cell>
          <cell r="B340" t="str">
            <v>CTO-9GB,7200RPM,ULTRA SCSI DRI</v>
          </cell>
          <cell r="C340">
            <v>1484</v>
          </cell>
          <cell r="D340" t="str">
            <v>H</v>
          </cell>
        </row>
        <row r="341">
          <cell r="A341" t="str">
            <v>C5234A</v>
          </cell>
          <cell r="B341" t="str">
            <v>OPT INT DISK 9.1GB/10K USCSI</v>
          </cell>
          <cell r="C341">
            <v>1715</v>
          </cell>
          <cell r="D341" t="str">
            <v>H</v>
          </cell>
        </row>
        <row r="342">
          <cell r="A342" t="str">
            <v>C5237A</v>
          </cell>
          <cell r="B342" t="str">
            <v>CTO- 18.2GB/10k USCSI Disk Dri</v>
          </cell>
          <cell r="C342">
            <v>2250</v>
          </cell>
          <cell r="D342" t="str">
            <v>H</v>
          </cell>
        </row>
        <row r="343">
          <cell r="A343" t="str">
            <v>C6003A</v>
          </cell>
          <cell r="B343" t="str">
            <v>CTO-INT FLOPPY 1.44GB FOR U2</v>
          </cell>
          <cell r="C343">
            <v>175</v>
          </cell>
          <cell r="D343" t="str">
            <v>H</v>
          </cell>
        </row>
        <row r="344">
          <cell r="A344" t="str">
            <v>C6004A</v>
          </cell>
          <cell r="B344" t="str">
            <v>CTO-INT FLOPPY DRIVE U30</v>
          </cell>
          <cell r="C344">
            <v>175</v>
          </cell>
          <cell r="D344" t="str">
            <v>H</v>
          </cell>
        </row>
        <row r="345">
          <cell r="A345" t="str">
            <v>C6166A</v>
          </cell>
          <cell r="B345" t="str">
            <v>CTO-OPT INT CD 32X FOR U30/U60</v>
          </cell>
          <cell r="C345">
            <v>350</v>
          </cell>
          <cell r="D345" t="str">
            <v>H</v>
          </cell>
        </row>
        <row r="346">
          <cell r="A346" t="str">
            <v>C6167A</v>
          </cell>
          <cell r="B346" t="str">
            <v>CTO-OPT INT CD 32X FOR U2/E2</v>
          </cell>
          <cell r="C346">
            <v>350</v>
          </cell>
          <cell r="D346" t="str">
            <v>H</v>
          </cell>
        </row>
        <row r="347">
          <cell r="A347" t="str">
            <v>C6212A</v>
          </cell>
          <cell r="B347" t="str">
            <v>CTO - INT TAPE 7GB/8MM</v>
          </cell>
          <cell r="C347">
            <v>2030</v>
          </cell>
          <cell r="D347" t="str">
            <v>H</v>
          </cell>
        </row>
        <row r="348">
          <cell r="A348" t="str">
            <v>C6282A</v>
          </cell>
          <cell r="B348" t="str">
            <v>CTO - INT TAPE 12GB 4MM DDS-3</v>
          </cell>
          <cell r="C348">
            <v>1785</v>
          </cell>
          <cell r="D348" t="str">
            <v>H</v>
          </cell>
        </row>
        <row r="349">
          <cell r="A349" t="str">
            <v>C6295A</v>
          </cell>
          <cell r="B349" t="str">
            <v>OPT INT TAPE 20GB 4MM</v>
          </cell>
          <cell r="C349">
            <v>2400</v>
          </cell>
          <cell r="D349" t="str">
            <v>A</v>
          </cell>
        </row>
        <row r="350">
          <cell r="A350" t="str">
            <v>C6541A</v>
          </cell>
          <cell r="B350" t="str">
            <v>CTO INT PCI ULTRASCSI DIFF CRD</v>
          </cell>
          <cell r="C350">
            <v>1872</v>
          </cell>
          <cell r="D350" t="str">
            <v>A</v>
          </cell>
        </row>
        <row r="351">
          <cell r="A351" t="str">
            <v>C7002A</v>
          </cell>
          <cell r="B351" t="str">
            <v>CTO-OPT MEMORY 64MB (2*32MB)</v>
          </cell>
          <cell r="C351">
            <v>664</v>
          </cell>
          <cell r="D351" t="str">
            <v>H</v>
          </cell>
        </row>
        <row r="352">
          <cell r="A352" t="str">
            <v>C7003A</v>
          </cell>
          <cell r="B352" t="str">
            <v>CTO-OPT MEMORY 128MB (2*64MB)</v>
          </cell>
          <cell r="C352">
            <v>1440</v>
          </cell>
          <cell r="D352" t="str">
            <v>H</v>
          </cell>
        </row>
        <row r="353">
          <cell r="A353" t="str">
            <v>C7004A</v>
          </cell>
          <cell r="B353" t="str">
            <v>CTO-OPT MEMORY 256MB (2*128MB)</v>
          </cell>
          <cell r="C353">
            <v>3198</v>
          </cell>
          <cell r="D353" t="str">
            <v>H</v>
          </cell>
        </row>
        <row r="354">
          <cell r="A354" t="str">
            <v>C7005A</v>
          </cell>
          <cell r="B354" t="str">
            <v>CTO-OPT MEMORY 512MB (2*256MB)</v>
          </cell>
          <cell r="C354">
            <v>6480</v>
          </cell>
          <cell r="D354" t="str">
            <v>H</v>
          </cell>
        </row>
        <row r="355">
          <cell r="A355" t="str">
            <v>C7043A</v>
          </cell>
          <cell r="B355" t="str">
            <v>CTO-OPT MEMORY 128MB (2*64MB)</v>
          </cell>
          <cell r="C355">
            <v>1260</v>
          </cell>
          <cell r="D355" t="str">
            <v>H</v>
          </cell>
        </row>
        <row r="356">
          <cell r="A356" t="str">
            <v>C939A</v>
          </cell>
          <cell r="B356" t="str">
            <v>CTO Int SCSI cable, U80</v>
          </cell>
          <cell r="C356">
            <v>20</v>
          </cell>
          <cell r="D356" t="str">
            <v>H</v>
          </cell>
        </row>
        <row r="357">
          <cell r="A357" t="str">
            <v>C9671A</v>
          </cell>
          <cell r="B357" t="str">
            <v>E10000 CTO FAN TRAY</v>
          </cell>
          <cell r="C357">
            <v>3200</v>
          </cell>
          <cell r="D357" t="str">
            <v>A</v>
          </cell>
        </row>
        <row r="358">
          <cell r="A358" t="str">
            <v>C9685A</v>
          </cell>
          <cell r="B358" t="str">
            <v>E10000 CTO POWER SUPPLY</v>
          </cell>
          <cell r="C358">
            <v>4800</v>
          </cell>
          <cell r="D358" t="str">
            <v>A</v>
          </cell>
        </row>
        <row r="359">
          <cell r="A359" t="str">
            <v>C9686A</v>
          </cell>
          <cell r="B359" t="str">
            <v>E10K Dual Grid Hardware</v>
          </cell>
          <cell r="C359">
            <v>33600</v>
          </cell>
          <cell r="D359" t="str">
            <v>A</v>
          </cell>
        </row>
        <row r="360">
          <cell r="A360" t="str">
            <v>CECMS-100WE99M</v>
          </cell>
          <cell r="B360" t="str">
            <v>Ent Appl Srvr SW, L10N, Enterp</v>
          </cell>
          <cell r="C360">
            <v>3639</v>
          </cell>
          <cell r="D360" t="str">
            <v>B</v>
          </cell>
        </row>
        <row r="361">
          <cell r="A361" t="str">
            <v>CECMS-100WI99M</v>
          </cell>
          <cell r="B361" t="str">
            <v>Ent Appl Server SW, L10N 1 CPU</v>
          </cell>
          <cell r="C361">
            <v>699</v>
          </cell>
          <cell r="D361" t="str">
            <v>B</v>
          </cell>
        </row>
        <row r="362">
          <cell r="A362" t="str">
            <v>CECMS-100WW99M</v>
          </cell>
          <cell r="B362" t="str">
            <v>Ent Appl Srvr SW, L10N, Wrkgrp</v>
          </cell>
          <cell r="C362">
            <v>1399</v>
          </cell>
          <cell r="D362" t="str">
            <v>B</v>
          </cell>
        </row>
        <row r="363">
          <cell r="A363" t="str">
            <v>CECMS-110AE99M</v>
          </cell>
          <cell r="B363" t="str">
            <v>Ent Appl Srvr SW, L10N, Enterp</v>
          </cell>
          <cell r="C363">
            <v>3639</v>
          </cell>
          <cell r="D363" t="str">
            <v>B</v>
          </cell>
        </row>
        <row r="364">
          <cell r="A364" t="str">
            <v>CECMS-110AI99M</v>
          </cell>
          <cell r="B364" t="str">
            <v>Ent Appl Server SW, L10N 1 CPU</v>
          </cell>
          <cell r="C364">
            <v>699</v>
          </cell>
          <cell r="D364" t="str">
            <v>B</v>
          </cell>
        </row>
        <row r="365">
          <cell r="A365" t="str">
            <v>CECMS-110AS99M</v>
          </cell>
          <cell r="B365" t="str">
            <v>Ent Appl Server SW, L10N, E10K</v>
          </cell>
          <cell r="C365">
            <v>11199</v>
          </cell>
          <cell r="D365" t="str">
            <v>B</v>
          </cell>
        </row>
        <row r="366">
          <cell r="A366" t="str">
            <v>CECMS-110AW99M</v>
          </cell>
          <cell r="B366" t="str">
            <v>Ent Appl Srvr SW, L10N, Wrkgrp</v>
          </cell>
          <cell r="C366">
            <v>1399</v>
          </cell>
          <cell r="D366" t="str">
            <v>B</v>
          </cell>
        </row>
        <row r="367">
          <cell r="A367" t="str">
            <v>CECMS-110CE99M</v>
          </cell>
          <cell r="B367" t="str">
            <v>Ent Appl Srvr SW, L10N, Enterp</v>
          </cell>
          <cell r="C367">
            <v>3639</v>
          </cell>
          <cell r="D367" t="str">
            <v>B</v>
          </cell>
        </row>
        <row r="368">
          <cell r="A368" t="str">
            <v>CECMS-110CI99M</v>
          </cell>
          <cell r="B368" t="str">
            <v>Ent Appl Server SW, L10N 1 CPU</v>
          </cell>
          <cell r="C368">
            <v>699</v>
          </cell>
          <cell r="D368" t="str">
            <v>B</v>
          </cell>
        </row>
        <row r="369">
          <cell r="A369" t="str">
            <v>CECMS-110CS99M</v>
          </cell>
          <cell r="B369" t="str">
            <v>Ent Appl Server SW, L10N, E10K</v>
          </cell>
          <cell r="C369">
            <v>11199</v>
          </cell>
          <cell r="D369" t="str">
            <v>B</v>
          </cell>
        </row>
        <row r="370">
          <cell r="A370" t="str">
            <v>CL0VS-229-9999</v>
          </cell>
          <cell r="B370" t="str">
            <v>Sun Cluster 2.2 for E10000</v>
          </cell>
          <cell r="C370">
            <v>70000</v>
          </cell>
          <cell r="D370" t="str">
            <v>B</v>
          </cell>
        </row>
        <row r="371">
          <cell r="A371" t="str">
            <v>CL0VS-22A-9999</v>
          </cell>
          <cell r="B371" t="str">
            <v>Sun Cluster 2.2 for E10000</v>
          </cell>
          <cell r="C371">
            <v>70000</v>
          </cell>
          <cell r="D371" t="str">
            <v>B</v>
          </cell>
        </row>
        <row r="372">
          <cell r="A372" t="str">
            <v>CL1DS-229-9999</v>
          </cell>
          <cell r="B372" t="str">
            <v>SUN CLUSTER 2.2 DOCS - ENGLISH</v>
          </cell>
          <cell r="C372">
            <v>700</v>
          </cell>
          <cell r="D372" t="str">
            <v>B</v>
          </cell>
        </row>
        <row r="373">
          <cell r="A373" t="str">
            <v>CL1DS-22A-9999</v>
          </cell>
          <cell r="B373" t="str">
            <v>SUN CLUSTER 2.2 DOCS - ENGLISH</v>
          </cell>
          <cell r="C373">
            <v>700</v>
          </cell>
          <cell r="D373" t="str">
            <v>B</v>
          </cell>
        </row>
        <row r="374">
          <cell r="A374" t="str">
            <v>CL1MS-229-9999</v>
          </cell>
          <cell r="B374" t="str">
            <v>SC 2.2 s/w English, Docs Engl</v>
          </cell>
          <cell r="C374">
            <v>0</v>
          </cell>
          <cell r="D374" t="str">
            <v>D</v>
          </cell>
        </row>
        <row r="375">
          <cell r="A375" t="str">
            <v>CL1MS-22A-9999</v>
          </cell>
          <cell r="B375" t="str">
            <v>SC 2.2 s/w English, Docs Engl</v>
          </cell>
          <cell r="C375">
            <v>0</v>
          </cell>
          <cell r="D375" t="str">
            <v>D</v>
          </cell>
        </row>
        <row r="376">
          <cell r="A376" t="str">
            <v>CL2IS-229-9999</v>
          </cell>
          <cell r="B376" t="str">
            <v>SC 2.2 for E2</v>
          </cell>
          <cell r="C376">
            <v>2800</v>
          </cell>
          <cell r="D376" t="str">
            <v>B</v>
          </cell>
        </row>
        <row r="377">
          <cell r="A377" t="str">
            <v>CL2IS-22A-9999</v>
          </cell>
          <cell r="B377" t="str">
            <v>SC 2.2 for E2</v>
          </cell>
          <cell r="C377">
            <v>2800</v>
          </cell>
          <cell r="D377" t="str">
            <v>B</v>
          </cell>
        </row>
        <row r="378">
          <cell r="A378" t="str">
            <v>CL3IS-229-9999</v>
          </cell>
          <cell r="B378" t="str">
            <v>SC2.2 for E250</v>
          </cell>
          <cell r="C378">
            <v>2800</v>
          </cell>
          <cell r="D378" t="str">
            <v>B</v>
          </cell>
        </row>
        <row r="379">
          <cell r="A379" t="str">
            <v>CL3IS-22A-9999</v>
          </cell>
          <cell r="B379" t="str">
            <v>SC2.2 for E250</v>
          </cell>
          <cell r="C379">
            <v>2800</v>
          </cell>
          <cell r="D379" t="str">
            <v>B</v>
          </cell>
        </row>
        <row r="380">
          <cell r="A380" t="str">
            <v>CL4IS-229-9999</v>
          </cell>
          <cell r="B380" t="str">
            <v>SC2.2 for E450</v>
          </cell>
          <cell r="C380">
            <v>7000</v>
          </cell>
          <cell r="D380" t="str">
            <v>B</v>
          </cell>
        </row>
        <row r="381">
          <cell r="A381" t="str">
            <v>CL4IS-22A-9999</v>
          </cell>
          <cell r="B381" t="str">
            <v>SC2.2 for E450</v>
          </cell>
          <cell r="C381">
            <v>7000</v>
          </cell>
          <cell r="D381" t="str">
            <v>B</v>
          </cell>
        </row>
        <row r="382">
          <cell r="A382" t="str">
            <v>CL5IS-229-9999</v>
          </cell>
          <cell r="B382" t="str">
            <v>SC 2.2 for E3000 &amp; SS1000</v>
          </cell>
          <cell r="C382">
            <v>9800</v>
          </cell>
          <cell r="D382" t="str">
            <v>B</v>
          </cell>
        </row>
        <row r="383">
          <cell r="A383" t="str">
            <v>CL5IS-22A-9999</v>
          </cell>
          <cell r="B383" t="str">
            <v>SC 2.2 for E3000 &amp; SS1000</v>
          </cell>
          <cell r="C383">
            <v>9800</v>
          </cell>
          <cell r="D383" t="str">
            <v>B</v>
          </cell>
        </row>
        <row r="384">
          <cell r="A384" t="str">
            <v>CL6IS-229-9999</v>
          </cell>
          <cell r="B384" t="str">
            <v>SC 2.2 for E4/5X00 &amp; SC2000</v>
          </cell>
          <cell r="C384">
            <v>16800</v>
          </cell>
          <cell r="D384" t="str">
            <v>B</v>
          </cell>
        </row>
        <row r="385">
          <cell r="A385" t="str">
            <v>CL6IS-22A-9999</v>
          </cell>
          <cell r="B385" t="str">
            <v>SC 2.2 for E4/5X00 &amp; SC2000</v>
          </cell>
          <cell r="C385">
            <v>16800</v>
          </cell>
          <cell r="D385" t="str">
            <v>B</v>
          </cell>
        </row>
        <row r="386">
          <cell r="A386" t="str">
            <v>CL7IS-229-9999</v>
          </cell>
          <cell r="B386" t="str">
            <v>Sun Cluster 2.2 for E6000</v>
          </cell>
          <cell r="C386">
            <v>33600</v>
          </cell>
          <cell r="D386" t="str">
            <v>B</v>
          </cell>
        </row>
        <row r="387">
          <cell r="A387" t="str">
            <v>CL7IS-22A-9999</v>
          </cell>
          <cell r="B387" t="str">
            <v>Sun Cluster 2.2 for E6000</v>
          </cell>
          <cell r="C387">
            <v>33600</v>
          </cell>
          <cell r="D387" t="str">
            <v>B</v>
          </cell>
        </row>
        <row r="388">
          <cell r="A388" t="str">
            <v>CL9DS-229-999H</v>
          </cell>
          <cell r="B388" t="str">
            <v>SUN CLUSTER 2.2 DOCS - Korean</v>
          </cell>
          <cell r="C388">
            <v>700</v>
          </cell>
          <cell r="D388" t="str">
            <v>B</v>
          </cell>
        </row>
        <row r="389">
          <cell r="A389" t="str">
            <v>CL9MS-229-999H</v>
          </cell>
          <cell r="B389" t="str">
            <v>SC 2.2 s/w Korean, Docs Engl</v>
          </cell>
          <cell r="C389">
            <v>0</v>
          </cell>
          <cell r="D389" t="str">
            <v>D</v>
          </cell>
        </row>
        <row r="390">
          <cell r="A390" t="str">
            <v>CLAIS-22I-9999</v>
          </cell>
          <cell r="B390" t="str">
            <v>SC 2.2 INFORMIX HA AGENT</v>
          </cell>
          <cell r="C390">
            <v>2800</v>
          </cell>
          <cell r="D390" t="str">
            <v>B</v>
          </cell>
        </row>
        <row r="391">
          <cell r="A391" t="str">
            <v>CLAIS-22L-9999</v>
          </cell>
          <cell r="B391" t="str">
            <v>SC 2.2 LOTUS NOTES HA AGENT</v>
          </cell>
          <cell r="C391">
            <v>2800</v>
          </cell>
          <cell r="D391" t="str">
            <v>B</v>
          </cell>
        </row>
        <row r="392">
          <cell r="A392" t="str">
            <v>CLAIS-22N-9999</v>
          </cell>
          <cell r="B392" t="str">
            <v>SC 2.2 NETSCAPE AGENT</v>
          </cell>
          <cell r="C392">
            <v>2800</v>
          </cell>
          <cell r="D392" t="str">
            <v>B</v>
          </cell>
        </row>
        <row r="393">
          <cell r="A393" t="str">
            <v>CLAIS-22O-9999</v>
          </cell>
          <cell r="B393" t="str">
            <v>SC 2.2 ORACLE HA AGENT</v>
          </cell>
          <cell r="C393">
            <v>2800</v>
          </cell>
          <cell r="D393" t="str">
            <v>B</v>
          </cell>
        </row>
        <row r="394">
          <cell r="A394" t="str">
            <v>CLAIS-22T-9999</v>
          </cell>
          <cell r="B394" t="str">
            <v>SC 2.2 TIVOLI HA AGENT</v>
          </cell>
          <cell r="C394">
            <v>2800</v>
          </cell>
          <cell r="D394" t="str">
            <v>B</v>
          </cell>
        </row>
        <row r="395">
          <cell r="A395" t="str">
            <v>CLAIS-22Y-9999</v>
          </cell>
          <cell r="B395" t="str">
            <v>SC 2.2 SYBASE HA AGENT</v>
          </cell>
          <cell r="C395">
            <v>2800</v>
          </cell>
          <cell r="D395" t="str">
            <v>B</v>
          </cell>
        </row>
        <row r="396">
          <cell r="A396" t="str">
            <v>CLBIS-22P-9999</v>
          </cell>
          <cell r="B396" t="str">
            <v>SC 2.2 OPS FOR E1-E3x00</v>
          </cell>
          <cell r="C396">
            <v>2800</v>
          </cell>
          <cell r="D396" t="str">
            <v>B</v>
          </cell>
        </row>
        <row r="397">
          <cell r="A397" t="str">
            <v>CLBIS-22S-9999</v>
          </cell>
          <cell r="B397" t="str">
            <v>SC 2.2 SAP AGENT E1-E3000</v>
          </cell>
          <cell r="C397">
            <v>2800</v>
          </cell>
          <cell r="D397" t="str">
            <v>B</v>
          </cell>
        </row>
        <row r="398">
          <cell r="A398" t="str">
            <v>CLBIS-22X-9999</v>
          </cell>
          <cell r="B398" t="str">
            <v>SC 2.2 XPS FOR E1-E3x00</v>
          </cell>
          <cell r="C398">
            <v>2800</v>
          </cell>
          <cell r="D398" t="str">
            <v>B</v>
          </cell>
        </row>
        <row r="399">
          <cell r="A399" t="str">
            <v>CLBIS-2AP-9999</v>
          </cell>
          <cell r="B399" t="str">
            <v>SC 2.2 OPS FOR E1-E3x00;CVM</v>
          </cell>
          <cell r="C399">
            <v>2800</v>
          </cell>
          <cell r="D399" t="str">
            <v>B</v>
          </cell>
        </row>
        <row r="400">
          <cell r="A400" t="str">
            <v>CLBIS-2AV-9999</v>
          </cell>
          <cell r="B400" t="str">
            <v>SC 2.2 NetBackup AGENT E1-E3000</v>
          </cell>
          <cell r="C400">
            <v>2800</v>
          </cell>
          <cell r="D400" t="str">
            <v>B</v>
          </cell>
        </row>
        <row r="401">
          <cell r="A401" t="str">
            <v>CLCIS-22P-9999</v>
          </cell>
          <cell r="B401" t="str">
            <v>SC 2.2 OPS FOR E4/5/6x00</v>
          </cell>
          <cell r="C401">
            <v>5600</v>
          </cell>
          <cell r="D401" t="str">
            <v>B</v>
          </cell>
        </row>
        <row r="402">
          <cell r="A402" t="str">
            <v>CLCIS-22S-9999</v>
          </cell>
          <cell r="B402" t="str">
            <v>SC 2.2 SAP AGENT E4/5/6x00</v>
          </cell>
          <cell r="C402">
            <v>5600</v>
          </cell>
          <cell r="D402" t="str">
            <v>B</v>
          </cell>
        </row>
        <row r="403">
          <cell r="A403" t="str">
            <v>CLCIS-22X-9999</v>
          </cell>
          <cell r="B403" t="str">
            <v>SC 2.2 INFX XPS FOR E4/5/6x00</v>
          </cell>
          <cell r="C403">
            <v>5600</v>
          </cell>
          <cell r="D403" t="str">
            <v>B</v>
          </cell>
        </row>
        <row r="404">
          <cell r="A404" t="str">
            <v>CLCIS-2AP-9999</v>
          </cell>
          <cell r="B404" t="str">
            <v>SC 2.2 OPS FOR E4/5/6x00</v>
          </cell>
          <cell r="C404">
            <v>5600</v>
          </cell>
          <cell r="D404" t="str">
            <v>B</v>
          </cell>
        </row>
        <row r="405">
          <cell r="A405" t="str">
            <v>CLCIS-2AV-9999</v>
          </cell>
          <cell r="B405" t="str">
            <v>SC 2.2 NetBackup AGENT E1-E3000</v>
          </cell>
          <cell r="C405">
            <v>2800</v>
          </cell>
          <cell r="D405" t="str">
            <v>B</v>
          </cell>
        </row>
        <row r="406">
          <cell r="A406" t="str">
            <v>CLDVS-22I-9999</v>
          </cell>
          <cell r="B406" t="str">
            <v>SC 2.2 INFORMIX AGENT E10000</v>
          </cell>
          <cell r="C406">
            <v>2800</v>
          </cell>
          <cell r="D406" t="str">
            <v>B</v>
          </cell>
        </row>
        <row r="407">
          <cell r="A407" t="str">
            <v>CLDVS-22L-9999</v>
          </cell>
          <cell r="B407" t="str">
            <v>SC2.2 LOTUS NOTES AGENT E10000</v>
          </cell>
          <cell r="C407">
            <v>2800</v>
          </cell>
          <cell r="D407" t="str">
            <v>B</v>
          </cell>
        </row>
        <row r="408">
          <cell r="A408" t="str">
            <v>CLDVS-22N-9999</v>
          </cell>
          <cell r="B408" t="str">
            <v>SC 2.2 NETSCAPE AGENT E10000</v>
          </cell>
          <cell r="C408">
            <v>2800</v>
          </cell>
          <cell r="D408" t="str">
            <v>B</v>
          </cell>
        </row>
        <row r="409">
          <cell r="A409" t="str">
            <v>CLDVS-22O-9999</v>
          </cell>
          <cell r="B409" t="str">
            <v>SC 2.2 ORACLE AGENT E10000</v>
          </cell>
          <cell r="C409">
            <v>2800</v>
          </cell>
          <cell r="D409" t="str">
            <v>B</v>
          </cell>
        </row>
        <row r="410">
          <cell r="A410" t="str">
            <v>CLDVS-22P-9999</v>
          </cell>
          <cell r="B410" t="str">
            <v>SC 2.2 OPS FOR E10000</v>
          </cell>
          <cell r="C410">
            <v>22400</v>
          </cell>
          <cell r="D410" t="str">
            <v>B</v>
          </cell>
        </row>
        <row r="411">
          <cell r="A411" t="str">
            <v>CLDVS-22S-9999</v>
          </cell>
          <cell r="B411" t="str">
            <v>SC 2.2 SAP AGENT E10000</v>
          </cell>
          <cell r="C411">
            <v>22400</v>
          </cell>
          <cell r="D411" t="str">
            <v>B</v>
          </cell>
        </row>
        <row r="412">
          <cell r="A412" t="str">
            <v>CLDVS-22T-9999</v>
          </cell>
          <cell r="B412" t="str">
            <v>SC 2.2 TIVOLI AGENT E10000</v>
          </cell>
          <cell r="C412">
            <v>2800</v>
          </cell>
          <cell r="D412" t="str">
            <v>B</v>
          </cell>
        </row>
        <row r="413">
          <cell r="A413" t="str">
            <v>CLDVS-22X-9999</v>
          </cell>
          <cell r="B413" t="str">
            <v>SC 2.2 INFX XPS FOR E10000</v>
          </cell>
          <cell r="C413">
            <v>22400</v>
          </cell>
          <cell r="D413" t="str">
            <v>B</v>
          </cell>
        </row>
        <row r="414">
          <cell r="A414" t="str">
            <v>CLDVS-22Y-9999</v>
          </cell>
          <cell r="B414" t="str">
            <v>SC 2.2 SYBASE AGENT E10000</v>
          </cell>
          <cell r="C414">
            <v>2800</v>
          </cell>
          <cell r="D414" t="str">
            <v>B</v>
          </cell>
        </row>
        <row r="415">
          <cell r="A415" t="str">
            <v>CLDVS-2AP-9999</v>
          </cell>
          <cell r="B415" t="str">
            <v>SC 2.2 OPS FOR E10000</v>
          </cell>
          <cell r="C415">
            <v>22400</v>
          </cell>
          <cell r="D415" t="str">
            <v>B</v>
          </cell>
        </row>
        <row r="416">
          <cell r="A416" t="str">
            <v>CLDVS-2AV-9999</v>
          </cell>
          <cell r="B416" t="str">
            <v>SC 2.2 NetBackup AGENT E10000</v>
          </cell>
          <cell r="C416">
            <v>22400</v>
          </cell>
          <cell r="D416" t="str">
            <v>B</v>
          </cell>
        </row>
        <row r="417">
          <cell r="A417" t="str">
            <v>CLFIS-229-9999</v>
          </cell>
          <cell r="B417" t="str">
            <v>SC 2.2 for Netra t1</v>
          </cell>
          <cell r="C417">
            <v>1400</v>
          </cell>
          <cell r="D417" t="str">
            <v>B</v>
          </cell>
        </row>
        <row r="418">
          <cell r="A418" t="str">
            <v>CLFIS-22A-9999</v>
          </cell>
          <cell r="B418" t="str">
            <v>SC 2.2 for Netra t1</v>
          </cell>
          <cell r="C418">
            <v>1400</v>
          </cell>
          <cell r="D418" t="str">
            <v>B</v>
          </cell>
        </row>
        <row r="419">
          <cell r="A419" t="str">
            <v>CLGIS-229-9999</v>
          </cell>
          <cell r="B419" t="str">
            <v>SC 2.2 for Netra t 1400/1405</v>
          </cell>
          <cell r="C419">
            <v>7000</v>
          </cell>
          <cell r="D419" t="str">
            <v>B</v>
          </cell>
        </row>
        <row r="420">
          <cell r="A420" t="str">
            <v>CLGIS-22A-9999</v>
          </cell>
          <cell r="B420" t="str">
            <v>SC 2.2 for Netra t 1400/1405</v>
          </cell>
          <cell r="C420">
            <v>7000</v>
          </cell>
          <cell r="D420" t="str">
            <v>B</v>
          </cell>
        </row>
        <row r="421">
          <cell r="A421" t="str">
            <v>CLI-9.1-L32</v>
          </cell>
          <cell r="B421" t="str">
            <v>SUNLINK CLIENT3270 9.1, 32LIC</v>
          </cell>
          <cell r="C421">
            <v>9354</v>
          </cell>
          <cell r="D421" t="str">
            <v>B</v>
          </cell>
        </row>
        <row r="422">
          <cell r="A422" t="str">
            <v>CLI-9.1-L64</v>
          </cell>
          <cell r="B422" t="str">
            <v>SUNLINK CLIENT3270 9.1, 64LIC</v>
          </cell>
          <cell r="C422">
            <v>16114</v>
          </cell>
          <cell r="D422" t="str">
            <v>B</v>
          </cell>
        </row>
        <row r="423">
          <cell r="A423" t="str">
            <v>CLI-9.1-L8</v>
          </cell>
          <cell r="B423" t="str">
            <v>SUNLINK CLIENT3270 9.1, 8LIC</v>
          </cell>
          <cell r="C423">
            <v>2984</v>
          </cell>
          <cell r="D423" t="str">
            <v>B</v>
          </cell>
        </row>
        <row r="424">
          <cell r="A424" t="str">
            <v>CLQIS-229-9999</v>
          </cell>
          <cell r="B424" t="str">
            <v>SC 2.2 for E450R</v>
          </cell>
          <cell r="C424">
            <v>7000</v>
          </cell>
          <cell r="D424" t="str">
            <v>B</v>
          </cell>
        </row>
        <row r="425">
          <cell r="A425" t="str">
            <v>CLQIS-22A-9999</v>
          </cell>
          <cell r="B425" t="str">
            <v>SC 2.2 for E450R</v>
          </cell>
          <cell r="C425">
            <v>7000</v>
          </cell>
          <cell r="D425" t="str">
            <v>B</v>
          </cell>
        </row>
        <row r="426">
          <cell r="A426" t="str">
            <v>CLRIS-229-9999</v>
          </cell>
          <cell r="B426" t="str">
            <v>SC 2.2 for E220R</v>
          </cell>
          <cell r="C426">
            <v>2800</v>
          </cell>
          <cell r="D426" t="str">
            <v>B</v>
          </cell>
        </row>
        <row r="427">
          <cell r="A427" t="str">
            <v>CLRIS-22A-9999</v>
          </cell>
          <cell r="B427" t="str">
            <v>SC 2.2 for E220R</v>
          </cell>
          <cell r="C427">
            <v>2800</v>
          </cell>
          <cell r="D427" t="str">
            <v>B</v>
          </cell>
        </row>
        <row r="428">
          <cell r="A428" t="str">
            <v>CLTIS-229-9999</v>
          </cell>
          <cell r="B428" t="str">
            <v>SC 2.2 for Netra t 1120/1125</v>
          </cell>
          <cell r="C428">
            <v>2800</v>
          </cell>
          <cell r="D428" t="str">
            <v>B</v>
          </cell>
        </row>
        <row r="429">
          <cell r="A429" t="str">
            <v>CLTIS-22A-9999</v>
          </cell>
          <cell r="B429" t="str">
            <v>SC 2.2 for Netra t 1120/1125</v>
          </cell>
          <cell r="C429">
            <v>2800</v>
          </cell>
          <cell r="D429" t="str">
            <v>B</v>
          </cell>
        </row>
        <row r="430">
          <cell r="A430" t="str">
            <v>CLUS-2.0-DOC</v>
          </cell>
          <cell r="B430" t="str">
            <v>SUN CLUSTER 2.0 DOCS</v>
          </cell>
          <cell r="C430">
            <v>700</v>
          </cell>
          <cell r="D430" t="str">
            <v>B</v>
          </cell>
        </row>
        <row r="431">
          <cell r="A431" t="str">
            <v>CMIP-RT-8.1-X-L1</v>
          </cell>
          <cell r="B431" t="str">
            <v>CMIP RT 8.1 RTU ONLY</v>
          </cell>
          <cell r="C431">
            <v>2590</v>
          </cell>
          <cell r="D431" t="str">
            <v>B</v>
          </cell>
        </row>
        <row r="432">
          <cell r="A432" t="str">
            <v>CMIP-RT-821-D</v>
          </cell>
          <cell r="B432" t="str">
            <v>CMIP 8.2.1 RT DOCUMENTATION</v>
          </cell>
          <cell r="C432">
            <v>210</v>
          </cell>
          <cell r="D432" t="str">
            <v>B</v>
          </cell>
        </row>
        <row r="433">
          <cell r="A433" t="str">
            <v>CMIP-RT-821-L1</v>
          </cell>
          <cell r="B433" t="str">
            <v>CMIP 8.2.1 RT 1 RTU</v>
          </cell>
          <cell r="C433">
            <v>2793</v>
          </cell>
          <cell r="D433" t="str">
            <v>B</v>
          </cell>
        </row>
        <row r="434">
          <cell r="A434" t="str">
            <v>CMIP-RT-821-L1H</v>
          </cell>
          <cell r="B434" t="str">
            <v>CMIP 8.2.1 HP-UX RT CD/RTU</v>
          </cell>
          <cell r="C434">
            <v>2793</v>
          </cell>
          <cell r="D434" t="str">
            <v>B</v>
          </cell>
        </row>
        <row r="435">
          <cell r="A435" t="str">
            <v>CMIP-SDE-820-CD</v>
          </cell>
          <cell r="B435" t="str">
            <v>CMIP 8.2 SDE CD ONLY</v>
          </cell>
          <cell r="C435">
            <v>49</v>
          </cell>
          <cell r="D435" t="str">
            <v>B</v>
          </cell>
        </row>
        <row r="436">
          <cell r="A436" t="str">
            <v>CMIP-SDE-821-L1</v>
          </cell>
          <cell r="B436" t="str">
            <v>CMIP 8.2.1 SDE 1 RTU</v>
          </cell>
          <cell r="C436">
            <v>6993</v>
          </cell>
          <cell r="D436" t="str">
            <v>B</v>
          </cell>
        </row>
        <row r="437">
          <cell r="A437" t="str">
            <v>CMPD9-821-9999</v>
          </cell>
          <cell r="B437" t="str">
            <v>CMIP 8.2.1 DOCS ONLY</v>
          </cell>
          <cell r="C437">
            <v>195</v>
          </cell>
          <cell r="D437" t="str">
            <v>D</v>
          </cell>
        </row>
        <row r="438">
          <cell r="A438" t="str">
            <v>CMPII-821-R999</v>
          </cell>
          <cell r="B438" t="str">
            <v>CMIP 8.2.1 INTEL RT, LIC</v>
          </cell>
          <cell r="C438">
            <v>2793</v>
          </cell>
          <cell r="D438" t="str">
            <v>B</v>
          </cell>
        </row>
        <row r="439">
          <cell r="A439" t="str">
            <v>CMPII-821-T999</v>
          </cell>
          <cell r="B439" t="str">
            <v>CMIP 8.2.1 SDE INTEL, LIC</v>
          </cell>
          <cell r="C439">
            <v>6993</v>
          </cell>
          <cell r="D439" t="str">
            <v>B</v>
          </cell>
        </row>
        <row r="440">
          <cell r="A440" t="str">
            <v>CMPIN-821-9999</v>
          </cell>
          <cell r="B440" t="str">
            <v>CMIP 8.2.1 SDE NT, LIC</v>
          </cell>
          <cell r="C440">
            <v>6993</v>
          </cell>
          <cell r="D440" t="str">
            <v>B</v>
          </cell>
        </row>
        <row r="441">
          <cell r="A441" t="str">
            <v>CMPIN-821-R999</v>
          </cell>
          <cell r="B441" t="str">
            <v>CMIP 8.2.1 NT RT, LIC</v>
          </cell>
          <cell r="C441">
            <v>2793</v>
          </cell>
          <cell r="D441" t="str">
            <v>B</v>
          </cell>
        </row>
        <row r="442">
          <cell r="A442" t="str">
            <v>CMPIS-821-R999</v>
          </cell>
          <cell r="B442" t="str">
            <v>CMIP 8.2.1 SPARC RT, LIC</v>
          </cell>
          <cell r="C442">
            <v>2793</v>
          </cell>
          <cell r="D442" t="str">
            <v>B</v>
          </cell>
        </row>
        <row r="443">
          <cell r="A443" t="str">
            <v>CMPIS-821-R9U9</v>
          </cell>
          <cell r="B443" t="str">
            <v>UG CMIP 8.2.1 RT SPARC, LIC</v>
          </cell>
          <cell r="C443">
            <v>1034</v>
          </cell>
          <cell r="D443" t="str">
            <v>D</v>
          </cell>
        </row>
        <row r="444">
          <cell r="A444" t="str">
            <v>CMPIS-821-T999</v>
          </cell>
          <cell r="B444" t="str">
            <v>CMIP 8.2.1 SDE SPARC 1 RTU</v>
          </cell>
          <cell r="C444">
            <v>6993</v>
          </cell>
          <cell r="D444" t="str">
            <v>B</v>
          </cell>
        </row>
        <row r="445">
          <cell r="A445" t="str">
            <v>CMPIS-821-T9U9</v>
          </cell>
          <cell r="B445" t="str">
            <v>UG CMIP 8.2.1 SDE SPARC, LIC</v>
          </cell>
          <cell r="C445">
            <v>2405</v>
          </cell>
          <cell r="D445" t="str">
            <v>D</v>
          </cell>
        </row>
        <row r="446">
          <cell r="A446" t="str">
            <v>CTO-INSTALL</v>
          </cell>
          <cell r="B446" t="str">
            <v>FAC INSTALL SERVICE OF INT OPT</v>
          </cell>
          <cell r="C446">
            <v>0</v>
          </cell>
          <cell r="D446" t="str">
            <v>D</v>
          </cell>
        </row>
        <row r="447">
          <cell r="A447" t="str">
            <v>DOB99-100-9999</v>
          </cell>
          <cell r="B447" t="str">
            <v>DATASHARE OPEN BACKUP SW LIC</v>
          </cell>
          <cell r="C447">
            <v>49000</v>
          </cell>
          <cell r="D447" t="str">
            <v>B</v>
          </cell>
        </row>
        <row r="448">
          <cell r="A448" t="str">
            <v>DSH99-310-9999</v>
          </cell>
          <cell r="B448" t="str">
            <v>DATASHARE CORE SW LICENSE</v>
          </cell>
          <cell r="C448">
            <v>119000</v>
          </cell>
          <cell r="D448" t="str">
            <v>B</v>
          </cell>
        </row>
        <row r="449">
          <cell r="A449" t="str">
            <v>E1-SC2.X-GOLD</v>
          </cell>
          <cell r="B449" t="str">
            <v>Spectrum Gold Package (per Node)</v>
          </cell>
          <cell r="C449">
            <v>4000</v>
          </cell>
          <cell r="D449" t="str">
            <v>D</v>
          </cell>
        </row>
        <row r="450">
          <cell r="A450" t="str">
            <v>E10000-4</v>
          </cell>
          <cell r="B450" t="str">
            <v>Enterprise E10000 BASE CABINET</v>
          </cell>
          <cell r="C450">
            <v>524000</v>
          </cell>
          <cell r="D450" t="str">
            <v>A</v>
          </cell>
        </row>
        <row r="451">
          <cell r="A451" t="str">
            <v>E10000-CTO</v>
          </cell>
          <cell r="B451" t="str">
            <v>E10000 CONFIGURE-TO-ORDER OPTS</v>
          </cell>
          <cell r="C451">
            <v>0</v>
          </cell>
          <cell r="D451" t="str">
            <v>D</v>
          </cell>
        </row>
        <row r="452">
          <cell r="A452" t="str">
            <v>E10000-D</v>
          </cell>
          <cell r="B452" t="str">
            <v>Enterprise 10000 Express CAB</v>
          </cell>
          <cell r="C452">
            <v>645600</v>
          </cell>
          <cell r="D452" t="str">
            <v>A</v>
          </cell>
        </row>
        <row r="453">
          <cell r="A453" t="str">
            <v>E10000-SC2.X-GOLD</v>
          </cell>
          <cell r="B453" t="str">
            <v>Spectrum Gold Package (per Node)</v>
          </cell>
          <cell r="C453">
            <v>0</v>
          </cell>
          <cell r="D453" t="str">
            <v>D</v>
          </cell>
        </row>
        <row r="454">
          <cell r="A454" t="str">
            <v>E10000-TS2</v>
          </cell>
          <cell r="B454" t="str">
            <v>Enterprise 10000 Total System</v>
          </cell>
          <cell r="C454">
            <v>3258160</v>
          </cell>
          <cell r="D454" t="str">
            <v>A</v>
          </cell>
        </row>
        <row r="455">
          <cell r="A455" t="str">
            <v>E3000-SC2.X-GOLD</v>
          </cell>
          <cell r="B455" t="str">
            <v>Spectrum Gold Package (per Node)</v>
          </cell>
          <cell r="C455">
            <v>10000</v>
          </cell>
          <cell r="D455" t="str">
            <v>D</v>
          </cell>
        </row>
        <row r="456">
          <cell r="A456" t="str">
            <v>E3501</v>
          </cell>
          <cell r="B456" t="str">
            <v>E3500 SERVER BASE 1*PS</v>
          </cell>
          <cell r="C456">
            <v>16500</v>
          </cell>
          <cell r="D456" t="str">
            <v>A</v>
          </cell>
        </row>
        <row r="457">
          <cell r="A457" t="str">
            <v>E3501-C62</v>
          </cell>
          <cell r="B457" t="str">
            <v>ENT 3500 BASE, 336MHZ/4MB</v>
          </cell>
          <cell r="C457">
            <v>55500</v>
          </cell>
          <cell r="D457" t="str">
            <v>A</v>
          </cell>
        </row>
        <row r="458">
          <cell r="A458" t="str">
            <v>E3501-C82</v>
          </cell>
          <cell r="B458" t="str">
            <v>ENT 3500 BASE, 400MHZ/8MB</v>
          </cell>
          <cell r="C458">
            <v>66000</v>
          </cell>
          <cell r="D458" t="str">
            <v>A</v>
          </cell>
        </row>
        <row r="459">
          <cell r="A459" t="str">
            <v>E3502-C82</v>
          </cell>
          <cell r="B459" t="str">
            <v>ENT 3500 BASE, 400MHZ/8MB, I/O</v>
          </cell>
          <cell r="C459">
            <v>87000</v>
          </cell>
          <cell r="D459" t="str">
            <v>A</v>
          </cell>
        </row>
        <row r="460">
          <cell r="A460" t="str">
            <v>E3502-C84</v>
          </cell>
          <cell r="B460" t="str">
            <v>Ent. 3500 4-Way Pkg</v>
          </cell>
          <cell r="C460">
            <v>217477</v>
          </cell>
          <cell r="D460" t="str">
            <v>A</v>
          </cell>
        </row>
        <row r="461">
          <cell r="A461" t="str">
            <v>E3502-P84</v>
          </cell>
          <cell r="B461" t="str">
            <v>Ent. 3500 4-Way Pkg</v>
          </cell>
          <cell r="C461">
            <v>217477</v>
          </cell>
          <cell r="D461" t="str">
            <v>A</v>
          </cell>
        </row>
        <row r="462">
          <cell r="A462" t="str">
            <v>E4000-SC2.X-GOLD</v>
          </cell>
          <cell r="B462" t="str">
            <v>Spectrum Gold Package (per Node)</v>
          </cell>
          <cell r="C462">
            <v>10600</v>
          </cell>
          <cell r="D462" t="str">
            <v>D</v>
          </cell>
        </row>
        <row r="463">
          <cell r="A463" t="str">
            <v>E450-SC2.X-GOLD(SC2.1)</v>
          </cell>
          <cell r="B463" t="str">
            <v>Spectrum Gold Package (per Node)</v>
          </cell>
          <cell r="C463">
            <v>6600</v>
          </cell>
          <cell r="D463" t="str">
            <v>D</v>
          </cell>
        </row>
        <row r="464">
          <cell r="A464" t="str">
            <v>E4501</v>
          </cell>
          <cell r="B464" t="str">
            <v>ENT 4500 SERVER BASE 2*PS</v>
          </cell>
          <cell r="C464">
            <v>51200</v>
          </cell>
          <cell r="D464" t="str">
            <v>A</v>
          </cell>
        </row>
        <row r="465">
          <cell r="A465" t="str">
            <v>E4502</v>
          </cell>
          <cell r="B465" t="str">
            <v>ENT 4500 SERVER BASE 2*PS, I/O</v>
          </cell>
          <cell r="C465">
            <v>69700</v>
          </cell>
          <cell r="D465" t="str">
            <v>A</v>
          </cell>
        </row>
        <row r="466">
          <cell r="A466" t="str">
            <v>E4502-C88</v>
          </cell>
          <cell r="B466" t="str">
            <v>Ent. 4500 8-Way Base Pkg</v>
          </cell>
          <cell r="C466">
            <v>521628</v>
          </cell>
          <cell r="D466" t="str">
            <v>A</v>
          </cell>
        </row>
        <row r="467">
          <cell r="A467" t="str">
            <v>E4502-P88</v>
          </cell>
          <cell r="B467" t="str">
            <v>Ent. 4500 8-Way Pkg</v>
          </cell>
          <cell r="C467">
            <v>521628</v>
          </cell>
          <cell r="D467" t="str">
            <v>A</v>
          </cell>
        </row>
        <row r="468">
          <cell r="A468" t="str">
            <v>E4502-R</v>
          </cell>
          <cell r="B468" t="str">
            <v>RACKMOUNTED ENT 4500 SERVER</v>
          </cell>
          <cell r="C468">
            <v>80400</v>
          </cell>
          <cell r="D468" t="str">
            <v>A</v>
          </cell>
        </row>
        <row r="469">
          <cell r="A469" t="str">
            <v>E5000-SC2.X-GOLD</v>
          </cell>
          <cell r="B469" t="str">
            <v>Spectrum Gold Package (per Node)</v>
          </cell>
          <cell r="C469">
            <v>15300</v>
          </cell>
          <cell r="D469" t="str">
            <v>D</v>
          </cell>
        </row>
        <row r="470">
          <cell r="A470" t="str">
            <v>E5501</v>
          </cell>
          <cell r="B470" t="str">
            <v>ENT 5500 SERVER BASE 2*PS</v>
          </cell>
          <cell r="C470">
            <v>76800</v>
          </cell>
          <cell r="D470" t="str">
            <v>A</v>
          </cell>
        </row>
        <row r="471">
          <cell r="A471" t="str">
            <v>E5502</v>
          </cell>
          <cell r="B471" t="str">
            <v>ENT 5500 SERVER BASE 2*PS, I/O</v>
          </cell>
          <cell r="C471">
            <v>88400</v>
          </cell>
          <cell r="D471" t="str">
            <v>A</v>
          </cell>
        </row>
        <row r="472">
          <cell r="A472" t="str">
            <v>E5502-C88</v>
          </cell>
          <cell r="B472" t="str">
            <v>Ent. 5500 8-Way Base Pkg</v>
          </cell>
          <cell r="C472">
            <v>547228</v>
          </cell>
          <cell r="D472" t="str">
            <v>A</v>
          </cell>
        </row>
        <row r="473">
          <cell r="A473" t="str">
            <v>E5502-P88</v>
          </cell>
          <cell r="B473" t="str">
            <v>Ent. 5500 8-Way Pkg</v>
          </cell>
          <cell r="C473">
            <v>547228</v>
          </cell>
          <cell r="D473" t="str">
            <v>A</v>
          </cell>
        </row>
        <row r="474">
          <cell r="A474" t="str">
            <v>E6000-SC2.X-GOLD</v>
          </cell>
          <cell r="B474" t="str">
            <v>Spectrum Gold Package (per Node)</v>
          </cell>
          <cell r="C474">
            <v>33300</v>
          </cell>
          <cell r="D474" t="str">
            <v>D</v>
          </cell>
        </row>
        <row r="475">
          <cell r="A475" t="str">
            <v>E6501</v>
          </cell>
          <cell r="B475" t="str">
            <v>ENT 6500 SERVER BASE 2*PS</v>
          </cell>
          <cell r="C475">
            <v>192000</v>
          </cell>
          <cell r="D475" t="str">
            <v>A</v>
          </cell>
        </row>
        <row r="476">
          <cell r="A476" t="str">
            <v>E6502</v>
          </cell>
          <cell r="B476" t="str">
            <v>ENT 6500 SERVER BASE 2*PS, I/O</v>
          </cell>
          <cell r="C476">
            <v>185300</v>
          </cell>
          <cell r="D476" t="str">
            <v>A</v>
          </cell>
        </row>
        <row r="477">
          <cell r="A477" t="str">
            <v>E6502-C816</v>
          </cell>
          <cell r="B477" t="str">
            <v>Ent. 6500 16-Way Pkg</v>
          </cell>
          <cell r="C477">
            <v>1113356</v>
          </cell>
          <cell r="D477" t="str">
            <v>A</v>
          </cell>
        </row>
        <row r="478">
          <cell r="A478" t="str">
            <v>E6502-P816</v>
          </cell>
          <cell r="B478" t="str">
            <v>Ent. 6500 16-Way Pkg</v>
          </cell>
          <cell r="C478">
            <v>1113356</v>
          </cell>
          <cell r="D478" t="str">
            <v>A</v>
          </cell>
        </row>
        <row r="479">
          <cell r="A479" t="str">
            <v>EFSM9-300W9999</v>
          </cell>
          <cell r="B479" t="str">
            <v>SunScreen EFS CD, Docs, Lic</v>
          </cell>
          <cell r="C479">
            <v>20993</v>
          </cell>
          <cell r="D479" t="str">
            <v>B</v>
          </cell>
        </row>
        <row r="480">
          <cell r="A480" t="str">
            <v>EFSMS-200W9999</v>
          </cell>
          <cell r="B480" t="str">
            <v>SUNSCREEN EFS CD, DOCS, LIC</v>
          </cell>
          <cell r="C480">
            <v>13993</v>
          </cell>
          <cell r="D480" t="str">
            <v>B</v>
          </cell>
        </row>
        <row r="481">
          <cell r="A481" t="str">
            <v>EM1IS-210-9999</v>
          </cell>
          <cell r="B481" t="str">
            <v>EM 2.1 SINGLE MIS LIC MC-1</v>
          </cell>
          <cell r="C481">
            <v>21700</v>
          </cell>
          <cell r="D481" t="str">
            <v>B</v>
          </cell>
        </row>
        <row r="482">
          <cell r="A482" t="str">
            <v>EM1IS-210-99U9</v>
          </cell>
          <cell r="B482" t="str">
            <v>EM 2.1 MIS LIC. UPGRADE MC-1</v>
          </cell>
          <cell r="C482">
            <v>10850</v>
          </cell>
          <cell r="D482" t="str">
            <v>B</v>
          </cell>
        </row>
        <row r="483">
          <cell r="A483" t="str">
            <v>EM2IS-210-9999</v>
          </cell>
          <cell r="B483" t="str">
            <v>EM 2.1 SINGLE MIS LIC  MC-2</v>
          </cell>
          <cell r="C483">
            <v>35700</v>
          </cell>
          <cell r="D483" t="str">
            <v>B</v>
          </cell>
        </row>
        <row r="484">
          <cell r="A484" t="str">
            <v>EM2IS-210-99T9</v>
          </cell>
          <cell r="B484" t="str">
            <v>EM 2.1 MIS LIC MC-1 TO MC-2</v>
          </cell>
          <cell r="C484">
            <v>14000</v>
          </cell>
          <cell r="D484" t="str">
            <v>B</v>
          </cell>
        </row>
        <row r="485">
          <cell r="A485" t="str">
            <v>EM2IS-210-99U9</v>
          </cell>
          <cell r="B485" t="str">
            <v>EM 2.1 MIS LIC. UPGRADE MC-2</v>
          </cell>
          <cell r="C485">
            <v>17850</v>
          </cell>
          <cell r="D485" t="str">
            <v>B</v>
          </cell>
        </row>
        <row r="486">
          <cell r="A486" t="str">
            <v>EMAIS-210-9999</v>
          </cell>
          <cell r="B486" t="str">
            <v>EM 2.1 APPLICATION CLIENT, LIC</v>
          </cell>
          <cell r="C486">
            <v>7000</v>
          </cell>
          <cell r="D486" t="str">
            <v>B</v>
          </cell>
        </row>
        <row r="487">
          <cell r="A487" t="str">
            <v>EMAIS-210-99U9</v>
          </cell>
          <cell r="B487" t="str">
            <v>UG EM 2.1 APPLICATION CLNT LIC</v>
          </cell>
          <cell r="C487">
            <v>3500</v>
          </cell>
          <cell r="D487" t="str">
            <v>B</v>
          </cell>
        </row>
        <row r="488">
          <cell r="A488" t="str">
            <v>EMAIS-300IR999</v>
          </cell>
          <cell r="B488" t="str">
            <v>EM 3.0 Fault Mgmt App Cl. Lic.</v>
          </cell>
          <cell r="C488">
            <v>7000</v>
          </cell>
          <cell r="D488" t="str">
            <v>B</v>
          </cell>
        </row>
        <row r="489">
          <cell r="A489" t="str">
            <v>EMAIS-300IR9U9</v>
          </cell>
          <cell r="B489" t="str">
            <v>EM 3.0 Fault Mgmt App Lic Upgr</v>
          </cell>
          <cell r="C489">
            <v>2800</v>
          </cell>
          <cell r="D489" t="str">
            <v>B</v>
          </cell>
        </row>
        <row r="490">
          <cell r="A490" t="str">
            <v>EMCIS-300-N9UD</v>
          </cell>
          <cell r="B490" t="str">
            <v>EM 3.0 CD Media Up Chinese</v>
          </cell>
          <cell r="C490">
            <v>140</v>
          </cell>
          <cell r="D490" t="str">
            <v>B</v>
          </cell>
        </row>
        <row r="491">
          <cell r="A491" t="str">
            <v>EMCMS-30AI9999</v>
          </cell>
          <cell r="B491" t="str">
            <v>EM 3.0 Media</v>
          </cell>
          <cell r="C491">
            <v>140</v>
          </cell>
          <cell r="D491" t="str">
            <v>B</v>
          </cell>
        </row>
        <row r="492">
          <cell r="A492" t="str">
            <v>EMEDS-210-9999</v>
          </cell>
          <cell r="B492" t="str">
            <v>EM 2.1 ENDUSER HARDCOPY DOCS</v>
          </cell>
          <cell r="C492">
            <v>210</v>
          </cell>
          <cell r="D492" t="str">
            <v>B</v>
          </cell>
        </row>
        <row r="493">
          <cell r="A493" t="str">
            <v>EMEDS-30AIR999</v>
          </cell>
          <cell r="B493" t="str">
            <v>EM 3.0 End User Documentation</v>
          </cell>
          <cell r="C493">
            <v>210</v>
          </cell>
          <cell r="D493" t="str">
            <v>B</v>
          </cell>
        </row>
        <row r="494">
          <cell r="A494" t="str">
            <v>EMEMS-210-9999</v>
          </cell>
          <cell r="B494" t="str">
            <v>EM 2.1 MEDIA AND RELNOTES</v>
          </cell>
          <cell r="C494">
            <v>140</v>
          </cell>
          <cell r="D494" t="str">
            <v>B</v>
          </cell>
        </row>
        <row r="495">
          <cell r="A495" t="str">
            <v>EMJDS-300I9999</v>
          </cell>
          <cell r="B495" t="str">
            <v>EM 3.0 Java Toolkit Doc.</v>
          </cell>
          <cell r="C495">
            <v>490</v>
          </cell>
          <cell r="D495" t="str">
            <v>B</v>
          </cell>
        </row>
        <row r="496">
          <cell r="A496" t="str">
            <v>EMJIS-300IR999</v>
          </cell>
          <cell r="B496" t="str">
            <v>EM 3.0 Java DMK Interface Lic.</v>
          </cell>
          <cell r="C496">
            <v>12600</v>
          </cell>
          <cell r="D496" t="str">
            <v>B</v>
          </cell>
        </row>
        <row r="497">
          <cell r="A497" t="str">
            <v>EMJIS-30AIT999</v>
          </cell>
          <cell r="B497" t="str">
            <v>EM 3.0 Java Toolkit License</v>
          </cell>
          <cell r="C497">
            <v>7000</v>
          </cell>
          <cell r="D497" t="str">
            <v>B</v>
          </cell>
        </row>
        <row r="498">
          <cell r="A498" t="str">
            <v>EMKDS-210-9999</v>
          </cell>
          <cell r="B498" t="str">
            <v>EM 2.1 TOOLKIT DOC SET</v>
          </cell>
          <cell r="C498">
            <v>490</v>
          </cell>
          <cell r="D498" t="str">
            <v>B</v>
          </cell>
        </row>
        <row r="499">
          <cell r="A499" t="str">
            <v>EMKDS-30AI9999</v>
          </cell>
          <cell r="B499" t="str">
            <v>EM 3.0 Toolkit Documentation</v>
          </cell>
          <cell r="C499">
            <v>490</v>
          </cell>
          <cell r="D499" t="str">
            <v>B</v>
          </cell>
        </row>
        <row r="500">
          <cell r="A500" t="str">
            <v>EMKIS-210-T999</v>
          </cell>
          <cell r="B500" t="str">
            <v>EM 2.1 TOOLKIT LICENSE</v>
          </cell>
          <cell r="C500">
            <v>70000</v>
          </cell>
          <cell r="D500" t="str">
            <v>B</v>
          </cell>
        </row>
        <row r="501">
          <cell r="A501" t="str">
            <v>EMKIS-210-T9U9</v>
          </cell>
          <cell r="B501" t="str">
            <v>EM 2.1 TOOLKIT LIC. UPGRADE</v>
          </cell>
          <cell r="C501">
            <v>35000</v>
          </cell>
          <cell r="D501" t="str">
            <v>B</v>
          </cell>
        </row>
        <row r="502">
          <cell r="A502" t="str">
            <v>EMKIS-30AIT999</v>
          </cell>
          <cell r="B502" t="str">
            <v>EM 3.0 Toolkit License</v>
          </cell>
          <cell r="C502">
            <v>70000</v>
          </cell>
          <cell r="D502" t="str">
            <v>B</v>
          </cell>
        </row>
        <row r="503">
          <cell r="A503" t="str">
            <v>EMKIS-30AIT9U9</v>
          </cell>
          <cell r="B503" t="str">
            <v>EM 3.0 Toolkit License Upgrade</v>
          </cell>
          <cell r="C503">
            <v>31500</v>
          </cell>
          <cell r="D503" t="str">
            <v>B</v>
          </cell>
        </row>
        <row r="504">
          <cell r="A504" t="str">
            <v>EMMIS-300ID999</v>
          </cell>
          <cell r="B504" t="str">
            <v>EM 3.0 MIS Bronze License</v>
          </cell>
          <cell r="C504">
            <v>21700</v>
          </cell>
          <cell r="D504" t="str">
            <v>B</v>
          </cell>
        </row>
        <row r="505">
          <cell r="A505" t="str">
            <v>EMMIS-300ID9U9</v>
          </cell>
          <cell r="B505" t="str">
            <v>EM 3.0 MIS Bronze Lic. Upgrade</v>
          </cell>
          <cell r="C505">
            <v>9765</v>
          </cell>
          <cell r="D505" t="str">
            <v>B</v>
          </cell>
        </row>
        <row r="506">
          <cell r="A506" t="str">
            <v>EMMIS-300IE999</v>
          </cell>
          <cell r="B506" t="str">
            <v>EM 3.0 MIS Gold License</v>
          </cell>
          <cell r="C506">
            <v>35700</v>
          </cell>
          <cell r="D506" t="str">
            <v>B</v>
          </cell>
        </row>
        <row r="507">
          <cell r="A507" t="str">
            <v>EMMIS-300IE9T9</v>
          </cell>
          <cell r="B507" t="str">
            <v>EM 3.0 Silver-Gold Trade Up</v>
          </cell>
          <cell r="C507">
            <v>7000</v>
          </cell>
          <cell r="D507" t="str">
            <v>B</v>
          </cell>
        </row>
        <row r="508">
          <cell r="A508" t="str">
            <v>EMMIS-300IE9U9</v>
          </cell>
          <cell r="B508" t="str">
            <v>EM 3.0 MIS Gold Lic. Upgrade</v>
          </cell>
          <cell r="C508">
            <v>16065</v>
          </cell>
          <cell r="D508" t="str">
            <v>B</v>
          </cell>
        </row>
        <row r="509">
          <cell r="A509" t="str">
            <v>EMMIS-300IW999</v>
          </cell>
          <cell r="B509" t="str">
            <v>EM 3.0 MIS Silver License</v>
          </cell>
          <cell r="C509">
            <v>28700</v>
          </cell>
          <cell r="D509" t="str">
            <v>B</v>
          </cell>
        </row>
        <row r="510">
          <cell r="A510" t="str">
            <v>EMMIS-300IW9T9</v>
          </cell>
          <cell r="B510" t="str">
            <v>EM 3.0 Bronze-Silver Trade Up</v>
          </cell>
          <cell r="C510">
            <v>7000</v>
          </cell>
          <cell r="D510" t="str">
            <v>B</v>
          </cell>
        </row>
        <row r="511">
          <cell r="A511" t="str">
            <v>EMMIS-300IW9U9</v>
          </cell>
          <cell r="B511" t="str">
            <v>EM 3.0 MIS Silver Lic. Upgrade</v>
          </cell>
          <cell r="C511">
            <v>12915</v>
          </cell>
          <cell r="D511" t="str">
            <v>B</v>
          </cell>
        </row>
        <row r="512">
          <cell r="A512" t="str">
            <v>EMQIS-300IR999</v>
          </cell>
          <cell r="B512" t="str">
            <v>EM 3.0 TMN Q3 Interface Lic.</v>
          </cell>
          <cell r="C512">
            <v>9800</v>
          </cell>
          <cell r="D512" t="str">
            <v>B</v>
          </cell>
        </row>
        <row r="513">
          <cell r="A513" t="str">
            <v>EMQIS-300IR9U9</v>
          </cell>
          <cell r="B513" t="str">
            <v>EM 3.0 TMN Q3 Interface Upgrad</v>
          </cell>
          <cell r="C513">
            <v>4500</v>
          </cell>
          <cell r="D513" t="str">
            <v>B</v>
          </cell>
        </row>
        <row r="514">
          <cell r="A514" t="str">
            <v>EMTIS-210-9999</v>
          </cell>
          <cell r="B514" t="str">
            <v>EM 2.1 TMNQ3 INTERFACE LIC</v>
          </cell>
          <cell r="C514">
            <v>9800</v>
          </cell>
          <cell r="D514" t="str">
            <v>B</v>
          </cell>
        </row>
        <row r="515">
          <cell r="A515" t="str">
            <v>EMTIS-210-99U9</v>
          </cell>
          <cell r="B515" t="str">
            <v>EM 2.1 TMNQ3 INTERFACE UPGR.</v>
          </cell>
          <cell r="C515">
            <v>4900</v>
          </cell>
          <cell r="D515" t="str">
            <v>B</v>
          </cell>
        </row>
        <row r="516">
          <cell r="A516" t="str">
            <v>EN1VS-210-9999</v>
          </cell>
          <cell r="B516" t="str">
            <v>EM 2.1 NETWORK MGMT PKG MC-1</v>
          </cell>
          <cell r="C516">
            <v>121800</v>
          </cell>
          <cell r="D516" t="str">
            <v>B</v>
          </cell>
        </row>
        <row r="517">
          <cell r="A517" t="str">
            <v>EN2VS-210-9999</v>
          </cell>
          <cell r="B517" t="str">
            <v>EM 2.1 NETWORK MGMT PKG MC-2</v>
          </cell>
          <cell r="C517">
            <v>182000</v>
          </cell>
          <cell r="D517" t="str">
            <v>B</v>
          </cell>
        </row>
        <row r="518">
          <cell r="A518" t="str">
            <v>EN2VS-210-99T9</v>
          </cell>
          <cell r="B518" t="str">
            <v>EM 2.1 NW MGT PKG MC-1 TO MC-2</v>
          </cell>
          <cell r="C518">
            <v>60200</v>
          </cell>
          <cell r="D518" t="str">
            <v>B</v>
          </cell>
        </row>
        <row r="519">
          <cell r="A519" t="str">
            <v>ET1VS-210-9999</v>
          </cell>
          <cell r="B519" t="str">
            <v>EM 2.1 TELCO MGMT PKG MC-1</v>
          </cell>
          <cell r="C519">
            <v>163800</v>
          </cell>
          <cell r="D519" t="str">
            <v>B</v>
          </cell>
        </row>
        <row r="520">
          <cell r="A520" t="str">
            <v>ET2VS-210-9999</v>
          </cell>
          <cell r="B520" t="str">
            <v>EM 2.1 TELCO MGMT PKG MC-2</v>
          </cell>
          <cell r="C520">
            <v>224000</v>
          </cell>
          <cell r="D520" t="str">
            <v>B</v>
          </cell>
        </row>
        <row r="521">
          <cell r="A521" t="str">
            <v>ET2VS-210-99T9</v>
          </cell>
          <cell r="B521" t="str">
            <v>EM 2.1 TELCO MPKG MC-1 TO MC-2</v>
          </cell>
          <cell r="C521">
            <v>60200</v>
          </cell>
          <cell r="D521" t="str">
            <v>B</v>
          </cell>
        </row>
        <row r="522">
          <cell r="A522" t="str">
            <v>FC9BI-600-TD99</v>
          </cell>
          <cell r="B522" t="str">
            <v>C 6 Try n'Buy for Intel</v>
          </cell>
          <cell r="C522">
            <v>0</v>
          </cell>
          <cell r="D522" t="str">
            <v>D</v>
          </cell>
        </row>
        <row r="523">
          <cell r="A523" t="str">
            <v>FC9BS-600-TD99</v>
          </cell>
          <cell r="B523" t="str">
            <v>C 6 Try n'Buy for SPARC</v>
          </cell>
          <cell r="C523">
            <v>0</v>
          </cell>
          <cell r="D523" t="str">
            <v>D</v>
          </cell>
        </row>
        <row r="524">
          <cell r="A524" t="str">
            <v>FC9D9-600-T9999</v>
          </cell>
          <cell r="B524" t="str">
            <v>Prof C 6 Doc Set</v>
          </cell>
          <cell r="C524">
            <v>280</v>
          </cell>
          <cell r="D524" t="str">
            <v>B</v>
          </cell>
        </row>
        <row r="525">
          <cell r="A525" t="str">
            <v>FC9II-600-T999</v>
          </cell>
          <cell r="B525" t="str">
            <v>C 6 1-User Slim Kit for Intel</v>
          </cell>
          <cell r="C525">
            <v>1813</v>
          </cell>
          <cell r="D525" t="str">
            <v>B</v>
          </cell>
        </row>
        <row r="526">
          <cell r="A526" t="str">
            <v>FC9II-600-T9U9</v>
          </cell>
          <cell r="B526" t="str">
            <v>C 6 1-User Slim Kit UPG Intel</v>
          </cell>
          <cell r="C526">
            <v>546</v>
          </cell>
          <cell r="D526" t="str">
            <v>B</v>
          </cell>
        </row>
        <row r="527">
          <cell r="A527" t="str">
            <v>FC9II-600-TL99</v>
          </cell>
          <cell r="B527" t="str">
            <v>C 6 1-RTU ESD for Intel</v>
          </cell>
          <cell r="C527">
            <v>1673</v>
          </cell>
          <cell r="D527" t="str">
            <v>B</v>
          </cell>
        </row>
        <row r="528">
          <cell r="A528" t="str">
            <v>FC9II-6T1-T9T9</v>
          </cell>
          <cell r="B528" t="str">
            <v>C 6 1-User Slim Kit Trdup IN</v>
          </cell>
          <cell r="C528">
            <v>700</v>
          </cell>
          <cell r="D528" t="str">
            <v>B</v>
          </cell>
        </row>
        <row r="529">
          <cell r="A529" t="str">
            <v>FC9IS-600-9999</v>
          </cell>
          <cell r="B529" t="str">
            <v>C 6 1-User Slim Kit for SPARC</v>
          </cell>
          <cell r="C529">
            <v>1813</v>
          </cell>
          <cell r="D529" t="str">
            <v>B</v>
          </cell>
        </row>
        <row r="530">
          <cell r="A530" t="str">
            <v>FC9IS-600-T9U9</v>
          </cell>
          <cell r="B530" t="str">
            <v>C 6 1-User Slim Kit UPG SPARC</v>
          </cell>
          <cell r="C530">
            <v>546</v>
          </cell>
          <cell r="D530" t="str">
            <v>B</v>
          </cell>
        </row>
        <row r="531">
          <cell r="A531" t="str">
            <v>FC9IS-600-TL99</v>
          </cell>
          <cell r="B531" t="str">
            <v>C 6 1-RTU ESD for SPARC</v>
          </cell>
          <cell r="C531">
            <v>1673</v>
          </cell>
          <cell r="D531" t="str">
            <v>B</v>
          </cell>
        </row>
        <row r="532">
          <cell r="A532" t="str">
            <v>FC9IS-6T1-T9T9</v>
          </cell>
          <cell r="B532" t="str">
            <v>C 6 1-User Slim Kit Trdup SP</v>
          </cell>
          <cell r="C532">
            <v>700</v>
          </cell>
          <cell r="D532" t="str">
            <v>B</v>
          </cell>
        </row>
        <row r="533">
          <cell r="A533" t="str">
            <v>FC9XI-600-T999</v>
          </cell>
          <cell r="B533" t="str">
            <v>C 6 10-User Slim Kit for Intel</v>
          </cell>
          <cell r="C533">
            <v>15400</v>
          </cell>
          <cell r="D533" t="str">
            <v>B</v>
          </cell>
        </row>
        <row r="534">
          <cell r="A534" t="str">
            <v>FC9XI-600-T9U9</v>
          </cell>
          <cell r="B534" t="str">
            <v>C 6 10-User Slim Kit UPG Intel</v>
          </cell>
          <cell r="C534">
            <v>4620</v>
          </cell>
          <cell r="D534" t="str">
            <v>B</v>
          </cell>
        </row>
        <row r="535">
          <cell r="A535" t="str">
            <v>FC9XS-600-T999</v>
          </cell>
          <cell r="B535" t="str">
            <v>C 6 10-User Slim Kit for SPARC</v>
          </cell>
          <cell r="C535">
            <v>15400</v>
          </cell>
          <cell r="D535" t="str">
            <v>B</v>
          </cell>
        </row>
        <row r="536">
          <cell r="A536" t="str">
            <v>FC9XS-600-T9U9</v>
          </cell>
          <cell r="B536" t="str">
            <v>C 6 10-User Slim Kit UPG SPARC</v>
          </cell>
          <cell r="C536">
            <v>4620</v>
          </cell>
          <cell r="D536" t="str">
            <v>B</v>
          </cell>
        </row>
        <row r="537">
          <cell r="A537" t="str">
            <v>FCEBI-600-TD99</v>
          </cell>
          <cell r="B537" t="str">
            <v>C++ Enter 6 Try n'Buy INTEL</v>
          </cell>
          <cell r="C537">
            <v>0</v>
          </cell>
          <cell r="D537" t="str">
            <v>D</v>
          </cell>
        </row>
        <row r="538">
          <cell r="A538" t="str">
            <v>FCEBS-600-TD99</v>
          </cell>
          <cell r="B538" t="str">
            <v>C++ Enter 6 Try n'Buy SPARC</v>
          </cell>
          <cell r="C538">
            <v>0</v>
          </cell>
          <cell r="D538" t="str">
            <v>D</v>
          </cell>
        </row>
        <row r="539">
          <cell r="A539" t="str">
            <v>FCEDS-600-T999</v>
          </cell>
          <cell r="B539" t="str">
            <v>C++ Enterprise 6 Doc Set</v>
          </cell>
          <cell r="C539">
            <v>560</v>
          </cell>
          <cell r="D539" t="str">
            <v>B</v>
          </cell>
        </row>
        <row r="540">
          <cell r="A540" t="str">
            <v>FCEII-600-T999</v>
          </cell>
          <cell r="B540" t="str">
            <v>C++ Inter 6 1-User Slim Kit IN</v>
          </cell>
          <cell r="C540">
            <v>4893</v>
          </cell>
          <cell r="D540" t="str">
            <v>B</v>
          </cell>
        </row>
        <row r="541">
          <cell r="A541" t="str">
            <v>FCEII-600-T9U9</v>
          </cell>
          <cell r="B541" t="str">
            <v>C++ Ent 6 1-User Slim Kit UPG IN</v>
          </cell>
          <cell r="C541">
            <v>1470</v>
          </cell>
          <cell r="D541" t="str">
            <v>B</v>
          </cell>
        </row>
        <row r="542">
          <cell r="A542" t="str">
            <v>FCEII-600-TL99</v>
          </cell>
          <cell r="B542" t="str">
            <v>C++ EE 6 1-RTU ESD for INTEL</v>
          </cell>
          <cell r="C542">
            <v>4753</v>
          </cell>
          <cell r="D542" t="str">
            <v>B</v>
          </cell>
        </row>
        <row r="543">
          <cell r="A543" t="str">
            <v>FCEII-6T1-T9T9</v>
          </cell>
          <cell r="B543" t="str">
            <v>C++ Enter 6 1-User Trdup Intel</v>
          </cell>
          <cell r="C543">
            <v>3920</v>
          </cell>
          <cell r="D543" t="str">
            <v>B</v>
          </cell>
        </row>
        <row r="544">
          <cell r="A544" t="str">
            <v>FCEII-6T2-T9T9</v>
          </cell>
          <cell r="B544" t="str">
            <v>C++ Enter 6 1-User Trdup Intel</v>
          </cell>
          <cell r="C544">
            <v>2940</v>
          </cell>
          <cell r="D544" t="str">
            <v>B</v>
          </cell>
        </row>
        <row r="545">
          <cell r="A545" t="str">
            <v>FCEII-6T3-T9T9</v>
          </cell>
          <cell r="B545" t="str">
            <v>C++ Enter 6 1-User Trdup Intel</v>
          </cell>
          <cell r="C545">
            <v>2240</v>
          </cell>
          <cell r="D545" t="str">
            <v>B</v>
          </cell>
        </row>
        <row r="546">
          <cell r="A546" t="str">
            <v>FCEIS-600-T999</v>
          </cell>
          <cell r="B546" t="str">
            <v>C++ Enter Ed 6 1-User Slim Kit</v>
          </cell>
          <cell r="C546">
            <v>4893</v>
          </cell>
          <cell r="D546" t="str">
            <v>B</v>
          </cell>
        </row>
        <row r="547">
          <cell r="A547" t="str">
            <v>FCEIS-600-T9U9</v>
          </cell>
          <cell r="B547" t="str">
            <v>C++ Ent 6 1-User Slim Kit UPG SP</v>
          </cell>
          <cell r="C547">
            <v>1470</v>
          </cell>
          <cell r="D547" t="str">
            <v>B</v>
          </cell>
        </row>
        <row r="548">
          <cell r="A548" t="str">
            <v>FCEIS-600-TL99</v>
          </cell>
          <cell r="B548" t="str">
            <v>C++ EE 6 1-RTU ESD for SPARC</v>
          </cell>
          <cell r="C548">
            <v>4753</v>
          </cell>
          <cell r="D548" t="str">
            <v>B</v>
          </cell>
        </row>
        <row r="549">
          <cell r="A549" t="str">
            <v>FCEIS-6T1-T9T9</v>
          </cell>
          <cell r="B549" t="str">
            <v>C++ Enter 6 1-User Trdup SPARC</v>
          </cell>
          <cell r="C549">
            <v>3920</v>
          </cell>
          <cell r="D549" t="str">
            <v>B</v>
          </cell>
        </row>
        <row r="550">
          <cell r="A550" t="str">
            <v>FCEIS-6T2-T9T9</v>
          </cell>
          <cell r="B550" t="str">
            <v>C++ Enter 6 1-User Trdup SPARC</v>
          </cell>
          <cell r="C550">
            <v>2940</v>
          </cell>
          <cell r="D550" t="str">
            <v>B</v>
          </cell>
        </row>
        <row r="551">
          <cell r="A551" t="str">
            <v>FCEIS-6T3-T9T9</v>
          </cell>
          <cell r="B551" t="str">
            <v>C++ Enter 6 1-User Trdup SPARC</v>
          </cell>
          <cell r="C551">
            <v>2240</v>
          </cell>
          <cell r="D551" t="str">
            <v>B</v>
          </cell>
        </row>
        <row r="552">
          <cell r="A552" t="str">
            <v>FCEXI-600-T999</v>
          </cell>
          <cell r="B552" t="str">
            <v>C++ Enter 6 10-User Slim Kit IN</v>
          </cell>
          <cell r="C552">
            <v>41580</v>
          </cell>
          <cell r="D552" t="str">
            <v>B</v>
          </cell>
        </row>
        <row r="553">
          <cell r="A553" t="str">
            <v>FCEXI-600-T9U9</v>
          </cell>
          <cell r="B553" t="str">
            <v>C++ Ent 6 10-User Slim Kit UPG IN</v>
          </cell>
          <cell r="C553">
            <v>12474</v>
          </cell>
          <cell r="D553" t="str">
            <v>B</v>
          </cell>
        </row>
        <row r="554">
          <cell r="A554" t="str">
            <v>FCEXS-600-T999</v>
          </cell>
          <cell r="B554" t="str">
            <v>C++ Enter 6 10-User Slim KitSP</v>
          </cell>
          <cell r="C554">
            <v>41580</v>
          </cell>
          <cell r="D554" t="str">
            <v>B</v>
          </cell>
        </row>
        <row r="555">
          <cell r="A555" t="str">
            <v>FCEXS-600-T9U9</v>
          </cell>
          <cell r="B555" t="str">
            <v>C++ Ent 6 10-User Slim Kit UPG SP</v>
          </cell>
          <cell r="C555">
            <v>12474</v>
          </cell>
          <cell r="D555" t="str">
            <v>B</v>
          </cell>
        </row>
        <row r="556">
          <cell r="A556" t="str">
            <v>FCEYS-600-T999</v>
          </cell>
          <cell r="B556" t="str">
            <v>C++ Enter 6 25-User Slim Kit SP</v>
          </cell>
          <cell r="C556">
            <v>97860</v>
          </cell>
          <cell r="D556" t="str">
            <v>B</v>
          </cell>
        </row>
        <row r="557">
          <cell r="A557" t="str">
            <v>FCEYS-600-T9U9</v>
          </cell>
          <cell r="B557" t="str">
            <v>C++ Ent 6 25-User Slim Kit UPG SP</v>
          </cell>
          <cell r="C557">
            <v>29358</v>
          </cell>
          <cell r="D557" t="str">
            <v>B</v>
          </cell>
        </row>
        <row r="558">
          <cell r="A558" t="str">
            <v>FCPBI-600-TD99</v>
          </cell>
          <cell r="B558" t="str">
            <v>C++ PE 6 Try n'Buy Intel</v>
          </cell>
          <cell r="C558">
            <v>0</v>
          </cell>
          <cell r="D558" t="str">
            <v>D</v>
          </cell>
        </row>
        <row r="559">
          <cell r="A559" t="str">
            <v>FCPBS-600-TD99</v>
          </cell>
          <cell r="B559" t="str">
            <v>C++ PE 6 Try n'Buy SPARC</v>
          </cell>
          <cell r="C559">
            <v>0</v>
          </cell>
          <cell r="D559" t="str">
            <v>D</v>
          </cell>
        </row>
        <row r="560">
          <cell r="A560" t="str">
            <v>FCPII-600-T999</v>
          </cell>
          <cell r="B560" t="str">
            <v>C++ PE 6 1-User Slim Kit Intel</v>
          </cell>
          <cell r="C560">
            <v>2793</v>
          </cell>
          <cell r="D560" t="str">
            <v>B</v>
          </cell>
        </row>
        <row r="561">
          <cell r="A561" t="str">
            <v>FCPII-600-T9U9</v>
          </cell>
          <cell r="B561" t="str">
            <v>C++ EE 6 1-User Upgrades Intel</v>
          </cell>
          <cell r="C561">
            <v>840</v>
          </cell>
          <cell r="D561" t="str">
            <v>B</v>
          </cell>
        </row>
        <row r="562">
          <cell r="A562" t="str">
            <v>FCPII-600-TL99</v>
          </cell>
          <cell r="B562" t="str">
            <v>C++ PE 6 1-RTU ESD Intel</v>
          </cell>
          <cell r="C562">
            <v>2653</v>
          </cell>
          <cell r="D562" t="str">
            <v>B</v>
          </cell>
        </row>
        <row r="563">
          <cell r="A563" t="str">
            <v>FCPII-6T1-T9T9</v>
          </cell>
          <cell r="B563" t="str">
            <v>C++ PE 6 1 Usr Slim Kit Trdup IN</v>
          </cell>
          <cell r="C563">
            <v>2100</v>
          </cell>
          <cell r="D563" t="str">
            <v>B</v>
          </cell>
        </row>
        <row r="564">
          <cell r="A564" t="str">
            <v>FCPII-6T2-T9T9</v>
          </cell>
          <cell r="B564" t="str">
            <v>C++ PE 6 1 Usr Slim Kit Trdup IN</v>
          </cell>
          <cell r="C564">
            <v>1680</v>
          </cell>
          <cell r="D564" t="str">
            <v>B</v>
          </cell>
        </row>
        <row r="565">
          <cell r="A565" t="str">
            <v>FCPIS-600-T999</v>
          </cell>
          <cell r="B565" t="str">
            <v>C++ PE 6 1-User SPARC</v>
          </cell>
          <cell r="C565">
            <v>2793</v>
          </cell>
          <cell r="D565" t="str">
            <v>B</v>
          </cell>
        </row>
        <row r="566">
          <cell r="A566" t="str">
            <v>FCPIS-600-T9U9</v>
          </cell>
          <cell r="B566" t="str">
            <v>C++ EE 6 1-User Upgrades SPARC</v>
          </cell>
          <cell r="C566">
            <v>840</v>
          </cell>
          <cell r="D566" t="str">
            <v>B</v>
          </cell>
        </row>
        <row r="567">
          <cell r="A567" t="str">
            <v>FCPIS-600-TL99</v>
          </cell>
          <cell r="B567" t="str">
            <v>C++ PE 6 1-RTU ESD SPARC</v>
          </cell>
          <cell r="C567">
            <v>2653</v>
          </cell>
          <cell r="D567" t="str">
            <v>B</v>
          </cell>
        </row>
        <row r="568">
          <cell r="A568" t="str">
            <v>FCPIS-6T1-T9T9</v>
          </cell>
          <cell r="B568" t="str">
            <v>C++ PE 6 1 Usr Slim Kit Trdup SP</v>
          </cell>
          <cell r="C568">
            <v>2100</v>
          </cell>
          <cell r="D568" t="str">
            <v>B</v>
          </cell>
        </row>
        <row r="569">
          <cell r="A569" t="str">
            <v>FCPIS-6T2-T9T9</v>
          </cell>
          <cell r="B569" t="str">
            <v>C++ PE 6 1 Usr Slim Kit Trdup SP</v>
          </cell>
          <cell r="C569">
            <v>1680</v>
          </cell>
          <cell r="D569" t="str">
            <v>B</v>
          </cell>
        </row>
        <row r="570">
          <cell r="A570" t="str">
            <v>FFBDS-600-TD99</v>
          </cell>
          <cell r="B570" t="str">
            <v>Fortran Desktop 6 Try n'Buy</v>
          </cell>
          <cell r="C570">
            <v>0</v>
          </cell>
          <cell r="D570" t="str">
            <v>D</v>
          </cell>
        </row>
        <row r="571">
          <cell r="A571" t="str">
            <v>FFDIS-600-T999</v>
          </cell>
          <cell r="B571" t="str">
            <v>Fortran Desktop 6 1-User</v>
          </cell>
          <cell r="C571">
            <v>2093</v>
          </cell>
          <cell r="D571" t="str">
            <v>B</v>
          </cell>
        </row>
        <row r="572">
          <cell r="A572" t="str">
            <v>FFDIS-600-T9U9</v>
          </cell>
          <cell r="B572" t="str">
            <v>Fortran DE 6 1-User UPG SPARC</v>
          </cell>
          <cell r="C572">
            <v>840</v>
          </cell>
          <cell r="D572" t="str">
            <v>B</v>
          </cell>
        </row>
        <row r="573">
          <cell r="A573" t="str">
            <v>FFDIS-600-TL99</v>
          </cell>
          <cell r="B573" t="str">
            <v>Fortran DE 6 1-RTU ESD, SPARC</v>
          </cell>
          <cell r="C573">
            <v>1953</v>
          </cell>
          <cell r="D573" t="str">
            <v>B</v>
          </cell>
        </row>
        <row r="574">
          <cell r="A574" t="str">
            <v>FFDIS-6T1-T9T9</v>
          </cell>
          <cell r="B574" t="str">
            <v>Fortran DE 6 1-User Trdup SP</v>
          </cell>
          <cell r="C574">
            <v>1400</v>
          </cell>
          <cell r="D574" t="str">
            <v>B</v>
          </cell>
        </row>
        <row r="575">
          <cell r="A575" t="str">
            <v>FFHBS-600-TD99</v>
          </cell>
          <cell r="B575" t="str">
            <v>HPC 6 Try n'Buy SPARC</v>
          </cell>
          <cell r="C575">
            <v>0</v>
          </cell>
          <cell r="D575" t="str">
            <v>D</v>
          </cell>
        </row>
        <row r="576">
          <cell r="A576" t="str">
            <v>FFHD9-600-T999</v>
          </cell>
          <cell r="B576" t="str">
            <v>High Perf Computing 6 Doc Set</v>
          </cell>
          <cell r="C576">
            <v>560</v>
          </cell>
          <cell r="D576" t="str">
            <v>B</v>
          </cell>
        </row>
        <row r="577">
          <cell r="A577" t="str">
            <v>FFHIS-600-T999</v>
          </cell>
          <cell r="B577" t="str">
            <v>HPC 6 1-User Slim Kit SPARC</v>
          </cell>
          <cell r="C577">
            <v>13993</v>
          </cell>
          <cell r="D577" t="str">
            <v>B</v>
          </cell>
        </row>
        <row r="578">
          <cell r="A578" t="str">
            <v>FFHIS-600-T9U9</v>
          </cell>
          <cell r="B578" t="str">
            <v>HPC 6 1-User Upgrades SPARC</v>
          </cell>
          <cell r="C578">
            <v>1470</v>
          </cell>
          <cell r="D578" t="str">
            <v>B</v>
          </cell>
        </row>
        <row r="579">
          <cell r="A579" t="str">
            <v>FFHIS-600-TL99</v>
          </cell>
          <cell r="B579" t="str">
            <v>HPC 6 1-RTU ESD for SPARC</v>
          </cell>
          <cell r="C579">
            <v>13853</v>
          </cell>
          <cell r="D579" t="str">
            <v>B</v>
          </cell>
        </row>
        <row r="580">
          <cell r="A580" t="str">
            <v>FFHIS-6T1-T9T9</v>
          </cell>
          <cell r="B580" t="str">
            <v>HPC 6 1-User Trdup SPARC</v>
          </cell>
          <cell r="C580">
            <v>3920</v>
          </cell>
          <cell r="D580" t="str">
            <v>B</v>
          </cell>
        </row>
        <row r="581">
          <cell r="A581" t="str">
            <v>FFHIS-6T2-T9T9</v>
          </cell>
          <cell r="B581" t="str">
            <v>HPC 6 1-User Trdup SPARC</v>
          </cell>
          <cell r="C581">
            <v>2240</v>
          </cell>
          <cell r="D581" t="str">
            <v>B</v>
          </cell>
        </row>
        <row r="582">
          <cell r="A582" t="str">
            <v>FFHIS-6T3-T9T9</v>
          </cell>
          <cell r="B582" t="str">
            <v>HPC 6 1-User Trdup SPARC</v>
          </cell>
          <cell r="C582">
            <v>12600</v>
          </cell>
          <cell r="D582" t="str">
            <v>B</v>
          </cell>
        </row>
        <row r="583">
          <cell r="A583" t="str">
            <v>FFHXS-600-T999</v>
          </cell>
          <cell r="B583" t="str">
            <v>HPC 6 10-User Slim Kit SPARC</v>
          </cell>
          <cell r="C583">
            <v>41580</v>
          </cell>
          <cell r="D583" t="str">
            <v>B</v>
          </cell>
        </row>
        <row r="584">
          <cell r="A584" t="str">
            <v>FFHXS-600-T9U9</v>
          </cell>
          <cell r="B584" t="str">
            <v>HPC 6 10-User Upgrades SPARC</v>
          </cell>
          <cell r="C584">
            <v>12474</v>
          </cell>
          <cell r="D584" t="str">
            <v>B</v>
          </cell>
        </row>
        <row r="585">
          <cell r="A585" t="str">
            <v>FFHYS-600-T999</v>
          </cell>
          <cell r="B585" t="str">
            <v>HPC 6 25-User Slim Kit SPARC</v>
          </cell>
          <cell r="C585">
            <v>97860</v>
          </cell>
          <cell r="D585" t="str">
            <v>B</v>
          </cell>
        </row>
        <row r="586">
          <cell r="A586" t="str">
            <v>FIG-ECR-3.0G1-PU</v>
          </cell>
          <cell r="B586" t="str">
            <v>UP FW-1 3.0 IGER/RC</v>
          </cell>
          <cell r="C586">
            <v>21000</v>
          </cell>
          <cell r="D586" t="str">
            <v>B</v>
          </cell>
        </row>
        <row r="587">
          <cell r="A587" t="str">
            <v>FMKMI-600-T999</v>
          </cell>
          <cell r="B587" t="str">
            <v>De Media Kit 6 INTEL</v>
          </cell>
          <cell r="C587">
            <v>140</v>
          </cell>
          <cell r="D587" t="str">
            <v>B</v>
          </cell>
        </row>
        <row r="588">
          <cell r="A588" t="str">
            <v>FMKMS-600-T999</v>
          </cell>
          <cell r="B588" t="str">
            <v>De Media Kit 6 SPARC</v>
          </cell>
          <cell r="C588">
            <v>140</v>
          </cell>
          <cell r="D588" t="str">
            <v>B</v>
          </cell>
        </row>
        <row r="589">
          <cell r="A589" t="str">
            <v>FR-2.0.1-D</v>
          </cell>
          <cell r="B589" t="str">
            <v>FRAME RELAY 2.0.1, DOCS</v>
          </cell>
          <cell r="C589">
            <v>195</v>
          </cell>
          <cell r="D589" t="str">
            <v>D</v>
          </cell>
        </row>
        <row r="590">
          <cell r="A590" t="str">
            <v>FR-2.0.1-DT-S</v>
          </cell>
          <cell r="B590" t="str">
            <v>FRAME RELAY 2.0.1, CD LIC</v>
          </cell>
          <cell r="C590">
            <v>2093</v>
          </cell>
          <cell r="D590" t="str">
            <v>B</v>
          </cell>
        </row>
        <row r="591">
          <cell r="A591" t="str">
            <v>FR-2.0.1-ES-S</v>
          </cell>
          <cell r="B591" t="str">
            <v>FRAME RELAY 2.0.1, CD LIC</v>
          </cell>
          <cell r="C591">
            <v>3493</v>
          </cell>
          <cell r="D591" t="str">
            <v>B</v>
          </cell>
        </row>
        <row r="592">
          <cell r="A592" t="str">
            <v>FTAM-8.0.3-CD</v>
          </cell>
          <cell r="B592" t="str">
            <v>SOLSTICE FTAM 8.0.3, CD</v>
          </cell>
          <cell r="C592">
            <v>130</v>
          </cell>
          <cell r="D592" t="str">
            <v>D</v>
          </cell>
        </row>
        <row r="593">
          <cell r="A593" t="str">
            <v>FTAM-8.0.3-D</v>
          </cell>
          <cell r="B593" t="str">
            <v>SOLSTICE FTAM 8.0.3, DOC</v>
          </cell>
          <cell r="C593">
            <v>195</v>
          </cell>
          <cell r="D593" t="str">
            <v>D</v>
          </cell>
        </row>
        <row r="594">
          <cell r="A594" t="str">
            <v>FTAM-8.0.3-S</v>
          </cell>
          <cell r="B594" t="str">
            <v>SOLSTICE FTAM 8.0.3, CD LIC</v>
          </cell>
          <cell r="C594">
            <v>2405</v>
          </cell>
          <cell r="D594" t="str">
            <v>B</v>
          </cell>
        </row>
        <row r="595">
          <cell r="A595" t="str">
            <v>FTAM-8.0.3-SU</v>
          </cell>
          <cell r="B595" t="str">
            <v>UG SUNLINK FTAM 8.0.3, CD LIC</v>
          </cell>
          <cell r="C595">
            <v>1037</v>
          </cell>
          <cell r="D595" t="str">
            <v>B</v>
          </cell>
        </row>
        <row r="596">
          <cell r="A596" t="str">
            <v>FTWBI-600-TD99</v>
          </cell>
          <cell r="B596" t="str">
            <v>TeamWare 6 Try n'Buy Intel</v>
          </cell>
          <cell r="C596">
            <v>0</v>
          </cell>
          <cell r="D596" t="str">
            <v>D</v>
          </cell>
        </row>
        <row r="597">
          <cell r="A597" t="str">
            <v>FTWBS-600-TD99</v>
          </cell>
          <cell r="B597" t="str">
            <v>TeamWare 6 Try n'Buy SPARC</v>
          </cell>
          <cell r="C597">
            <v>0</v>
          </cell>
          <cell r="D597" t="str">
            <v>D</v>
          </cell>
        </row>
        <row r="598">
          <cell r="A598" t="str">
            <v>FTWD9-600-T999</v>
          </cell>
          <cell r="B598" t="str">
            <v>TeamWare 6 Doc Set</v>
          </cell>
          <cell r="C598">
            <v>210</v>
          </cell>
          <cell r="D598" t="str">
            <v>B</v>
          </cell>
        </row>
        <row r="599">
          <cell r="A599" t="str">
            <v>FTWII-600-T999</v>
          </cell>
          <cell r="B599" t="str">
            <v>TeamWare 6 1-User Slim Kit IN</v>
          </cell>
          <cell r="C599">
            <v>1813</v>
          </cell>
          <cell r="D599" t="str">
            <v>B</v>
          </cell>
        </row>
        <row r="600">
          <cell r="A600" t="str">
            <v>FTWII-600-T9U9</v>
          </cell>
          <cell r="B600" t="str">
            <v>TeamWare 6 1-User Slim Kit UPG IN</v>
          </cell>
          <cell r="C600">
            <v>476</v>
          </cell>
          <cell r="D600" t="str">
            <v>B</v>
          </cell>
        </row>
        <row r="601">
          <cell r="A601" t="str">
            <v>FTWII-600-TL99</v>
          </cell>
          <cell r="B601" t="str">
            <v>TeamWare 6 1-RTU EDS Intel</v>
          </cell>
          <cell r="C601">
            <v>1673</v>
          </cell>
          <cell r="D601" t="str">
            <v>B</v>
          </cell>
        </row>
        <row r="602">
          <cell r="A602" t="str">
            <v>FTWIS-600-T999</v>
          </cell>
          <cell r="B602" t="str">
            <v>TeamWare 6 1-User Slim Kit SP</v>
          </cell>
          <cell r="C602">
            <v>1813</v>
          </cell>
          <cell r="D602" t="str">
            <v>B</v>
          </cell>
        </row>
        <row r="603">
          <cell r="A603" t="str">
            <v>FTWIS-600-T9U9</v>
          </cell>
          <cell r="B603" t="str">
            <v>TeamWare 6 1-User Slim Kit UPG SP</v>
          </cell>
          <cell r="C603">
            <v>476</v>
          </cell>
          <cell r="D603" t="str">
            <v>B</v>
          </cell>
        </row>
        <row r="604">
          <cell r="A604" t="str">
            <v>FTWIS-600-TL99</v>
          </cell>
          <cell r="B604" t="str">
            <v>TeamWare 6 1-RTU EDS SPARC</v>
          </cell>
          <cell r="C604">
            <v>1673</v>
          </cell>
          <cell r="D604" t="str">
            <v>B</v>
          </cell>
        </row>
        <row r="605">
          <cell r="A605" t="str">
            <v>FTWXS-600-T999</v>
          </cell>
          <cell r="B605" t="str">
            <v>TeamWare 6 10-User Slim Kit SP</v>
          </cell>
          <cell r="C605">
            <v>15400</v>
          </cell>
          <cell r="D605" t="str">
            <v>B</v>
          </cell>
        </row>
        <row r="606">
          <cell r="A606" t="str">
            <v>FWC9S-200-R999</v>
          </cell>
          <cell r="B606" t="str">
            <v>Fast Write Cache 2.0 Media Kit</v>
          </cell>
          <cell r="C606">
            <v>150</v>
          </cell>
          <cell r="D606" t="str">
            <v>D</v>
          </cell>
        </row>
        <row r="607">
          <cell r="A607" t="str">
            <v>GDKM9-100-T999</v>
          </cell>
          <cell r="B607" t="str">
            <v>Global App Developer Kit 1.0</v>
          </cell>
          <cell r="C607">
            <v>413</v>
          </cell>
          <cell r="D607" t="str">
            <v>B</v>
          </cell>
        </row>
        <row r="608">
          <cell r="A608" t="str">
            <v>GDMD9-100-9999</v>
          </cell>
          <cell r="B608" t="str">
            <v>GDMO BUILDER 1.0, DOC</v>
          </cell>
          <cell r="C608">
            <v>195</v>
          </cell>
          <cell r="D608" t="str">
            <v>D</v>
          </cell>
        </row>
        <row r="609">
          <cell r="A609" t="str">
            <v>GDMIS-100-9999</v>
          </cell>
          <cell r="B609" t="str">
            <v>GDMO BUILDER 1.0,  LIC</v>
          </cell>
          <cell r="C609">
            <v>12586</v>
          </cell>
          <cell r="D609" t="str">
            <v>B</v>
          </cell>
        </row>
        <row r="610">
          <cell r="A610" t="str">
            <v>GDMO-1.0-D</v>
          </cell>
          <cell r="B610" t="str">
            <v>GDMO BUILDER 1.0, DOC</v>
          </cell>
          <cell r="C610">
            <v>195</v>
          </cell>
          <cell r="D610" t="str">
            <v>D</v>
          </cell>
        </row>
        <row r="611">
          <cell r="A611" t="str">
            <v>GDMO-1.0-S</v>
          </cell>
          <cell r="B611" t="str">
            <v>GDMO BUILDER 1.0, CD LIC</v>
          </cell>
          <cell r="C611">
            <v>11687</v>
          </cell>
          <cell r="D611" t="str">
            <v>B</v>
          </cell>
        </row>
        <row r="612">
          <cell r="A612" t="str">
            <v>HA-MULT</v>
          </cell>
          <cell r="B612" t="str">
            <v>HA Support Bundle</v>
          </cell>
          <cell r="C612">
            <v>12500</v>
          </cell>
          <cell r="D612" t="str">
            <v>D</v>
          </cell>
        </row>
        <row r="613">
          <cell r="A613" t="str">
            <v>HA-SUPP</v>
          </cell>
          <cell r="B613" t="str">
            <v>HA SUPPORT BUNDLE</v>
          </cell>
          <cell r="C613">
            <v>24500</v>
          </cell>
          <cell r="D613" t="str">
            <v>D</v>
          </cell>
        </row>
        <row r="614">
          <cell r="A614" t="str">
            <v>HPC-INSTALL</v>
          </cell>
          <cell r="B614" t="str">
            <v>SUN HPC INSTALLATION SERVICE</v>
          </cell>
          <cell r="C614">
            <v>2380</v>
          </cell>
          <cell r="D614" t="str">
            <v>D</v>
          </cell>
        </row>
        <row r="615">
          <cell r="A615" t="str">
            <v>HPC-INSTALL-E10000</v>
          </cell>
          <cell r="B615" t="str">
            <v>SUN HPC INSTALL FOR E10000</v>
          </cell>
          <cell r="C615">
            <v>0</v>
          </cell>
          <cell r="D615" t="str">
            <v>D</v>
          </cell>
        </row>
        <row r="616">
          <cell r="A616" t="str">
            <v>HPCIS-300-9999</v>
          </cell>
          <cell r="B616" t="str">
            <v>Sun HPC ClusterTools 3.0</v>
          </cell>
          <cell r="C616">
            <v>1050</v>
          </cell>
          <cell r="D616" t="str">
            <v>B</v>
          </cell>
        </row>
        <row r="617">
          <cell r="A617" t="str">
            <v>HPCIS-310-9999</v>
          </cell>
          <cell r="B617" t="str">
            <v>Sun HPC ClusterTools 3.1</v>
          </cell>
          <cell r="C617">
            <v>1050</v>
          </cell>
          <cell r="D617" t="str">
            <v>B</v>
          </cell>
        </row>
        <row r="618">
          <cell r="A618" t="str">
            <v>IIXSS-200-9999</v>
          </cell>
          <cell r="B618" t="str">
            <v>II 2.0.1 xSh Media &amp; Doc</v>
          </cell>
          <cell r="C618">
            <v>140</v>
          </cell>
          <cell r="D618" t="str">
            <v>B</v>
          </cell>
        </row>
        <row r="619">
          <cell r="A619" t="str">
            <v>IIXSS-999-D999</v>
          </cell>
          <cell r="B619" t="str">
            <v>II xSh Departmntl Lic</v>
          </cell>
          <cell r="C619">
            <v>25760</v>
          </cell>
          <cell r="D619" t="str">
            <v>B</v>
          </cell>
        </row>
        <row r="620">
          <cell r="A620" t="str">
            <v>IIXSS-999-E999</v>
          </cell>
          <cell r="B620" t="str">
            <v>II xSh Enterpris Lic</v>
          </cell>
          <cell r="C620">
            <v>36960</v>
          </cell>
          <cell r="D620" t="str">
            <v>B</v>
          </cell>
        </row>
        <row r="621">
          <cell r="A621" t="str">
            <v>IIXSS-999-S999</v>
          </cell>
          <cell r="B621" t="str">
            <v>II xSh E10000 Lic</v>
          </cell>
          <cell r="C621">
            <v>92400</v>
          </cell>
          <cell r="D621" t="str">
            <v>B</v>
          </cell>
        </row>
        <row r="622">
          <cell r="A622" t="str">
            <v>IMCI9-320-9999</v>
          </cell>
          <cell r="B622" t="str">
            <v>SIMS 3.2 CC:MAIL</v>
          </cell>
          <cell r="C622">
            <v>7000</v>
          </cell>
          <cell r="D622" t="str">
            <v>J</v>
          </cell>
        </row>
        <row r="623">
          <cell r="A623" t="str">
            <v>IMCI9-350-9999</v>
          </cell>
          <cell r="B623" t="str">
            <v>SIMS 3.5 CC:MAIL CONNECTIVITY</v>
          </cell>
          <cell r="C623">
            <v>7000</v>
          </cell>
          <cell r="D623" t="str">
            <v>J</v>
          </cell>
        </row>
        <row r="624">
          <cell r="A624" t="str">
            <v>IMMI9-320-9999</v>
          </cell>
          <cell r="B624" t="str">
            <v>SIMS 3.2 MS MAIL</v>
          </cell>
          <cell r="C624">
            <v>7000</v>
          </cell>
          <cell r="D624" t="str">
            <v>J</v>
          </cell>
        </row>
        <row r="625">
          <cell r="A625" t="str">
            <v>IMMI9-350-9999</v>
          </cell>
          <cell r="B625" t="str">
            <v>SIMS 3.5 MS MAIL CONNECTIVITY</v>
          </cell>
          <cell r="C625">
            <v>7000</v>
          </cell>
          <cell r="D625" t="str">
            <v>J</v>
          </cell>
        </row>
        <row r="626">
          <cell r="A626" t="str">
            <v>IMP99-350-E999</v>
          </cell>
          <cell r="B626" t="str">
            <v>SIMS 3.5 IMAP/POP PROXY SERVER</v>
          </cell>
          <cell r="C626">
            <v>2800</v>
          </cell>
          <cell r="D626" t="str">
            <v>J</v>
          </cell>
        </row>
        <row r="627">
          <cell r="A627" t="str">
            <v>IMPI9-320-9999</v>
          </cell>
          <cell r="B627" t="str">
            <v>SIMS 3.2 IBM PROFS</v>
          </cell>
          <cell r="C627">
            <v>14000</v>
          </cell>
          <cell r="D627" t="str">
            <v>J</v>
          </cell>
        </row>
        <row r="628">
          <cell r="A628" t="str">
            <v>IMS99-320-E9T9</v>
          </cell>
          <cell r="B628" t="str">
            <v>UG SIMS 3.2 DEP - ENT SERVER</v>
          </cell>
          <cell r="C628">
            <v>2800</v>
          </cell>
          <cell r="D628" t="str">
            <v>J</v>
          </cell>
        </row>
        <row r="629">
          <cell r="A629" t="str">
            <v>IMS99-350-HA10</v>
          </cell>
          <cell r="B629" t="str">
            <v>SUNCLUSTER 2.1 SIMS STARFIRE</v>
          </cell>
          <cell r="C629">
            <v>2800</v>
          </cell>
          <cell r="D629" t="str">
            <v>J</v>
          </cell>
        </row>
        <row r="630">
          <cell r="A630" t="str">
            <v>IMSC9-320-9999</v>
          </cell>
          <cell r="B630" t="str">
            <v>SIMS 3.2 100 ADD. MAILBOXES</v>
          </cell>
          <cell r="C630">
            <v>1680</v>
          </cell>
          <cell r="D630" t="str">
            <v>J</v>
          </cell>
        </row>
        <row r="631">
          <cell r="A631" t="str">
            <v>IMSC9-320WE999</v>
          </cell>
          <cell r="B631" t="str">
            <v>SIMS 3.2 ENT. SERVER, CD LIC</v>
          </cell>
          <cell r="C631">
            <v>4893</v>
          </cell>
          <cell r="D631" t="str">
            <v>J</v>
          </cell>
        </row>
        <row r="632">
          <cell r="A632" t="str">
            <v>IMSC9-320WE99C</v>
          </cell>
          <cell r="B632" t="str">
            <v>JAP SIMS 3.2 ENT. SVR, CD LIC</v>
          </cell>
          <cell r="C632">
            <v>4893</v>
          </cell>
          <cell r="D632" t="str">
            <v>J</v>
          </cell>
        </row>
        <row r="633">
          <cell r="A633" t="str">
            <v>IMSC9-320WW999</v>
          </cell>
          <cell r="B633" t="str">
            <v>SIMS 3.2 DEP. SERVER, CD LIC</v>
          </cell>
          <cell r="C633">
            <v>2093</v>
          </cell>
          <cell r="D633" t="str">
            <v>J</v>
          </cell>
        </row>
        <row r="634">
          <cell r="A634" t="str">
            <v>IMSC9-320WW99C</v>
          </cell>
          <cell r="B634" t="str">
            <v>JAP SIMS 3.2 DEP. SVR, CD LIC</v>
          </cell>
          <cell r="C634">
            <v>2093</v>
          </cell>
          <cell r="D634" t="str">
            <v>J</v>
          </cell>
        </row>
        <row r="635">
          <cell r="A635" t="str">
            <v>IMSC9-350-9999</v>
          </cell>
          <cell r="B635" t="str">
            <v>SIMS 3.5 10,000 ADD'L LICENSES</v>
          </cell>
          <cell r="C635">
            <v>115500</v>
          </cell>
          <cell r="D635" t="str">
            <v>J</v>
          </cell>
        </row>
        <row r="636">
          <cell r="A636" t="str">
            <v>IMSD9-320-9999</v>
          </cell>
          <cell r="B636" t="str">
            <v>SIMS 3.2 DOCUMENTATION</v>
          </cell>
          <cell r="C636">
            <v>210</v>
          </cell>
          <cell r="D636" t="str">
            <v>J</v>
          </cell>
        </row>
        <row r="637">
          <cell r="A637" t="str">
            <v>IMSD9-350-9999</v>
          </cell>
          <cell r="B637" t="str">
            <v>SIMS 3.5 DOCUMENTATION</v>
          </cell>
          <cell r="C637">
            <v>210</v>
          </cell>
          <cell r="D637" t="str">
            <v>J</v>
          </cell>
        </row>
        <row r="638">
          <cell r="A638" t="str">
            <v>IMSD9-350W999H</v>
          </cell>
          <cell r="B638" t="str">
            <v>SIMS 3.5 Korean Docs Only</v>
          </cell>
          <cell r="C638">
            <v>210</v>
          </cell>
          <cell r="D638" t="str">
            <v>J</v>
          </cell>
        </row>
        <row r="639">
          <cell r="A639" t="str">
            <v>IMSE9-350-9999</v>
          </cell>
          <cell r="B639" t="str">
            <v>SIMS 3.5 25,000 ADD'L LICENSES</v>
          </cell>
          <cell r="C639">
            <v>236250</v>
          </cell>
          <cell r="D639" t="str">
            <v>J</v>
          </cell>
        </row>
        <row r="640">
          <cell r="A640" t="str">
            <v>IMSF9-350-9999</v>
          </cell>
          <cell r="B640" t="str">
            <v>SIMS 3.5 50,000 ADD'L LICENSES</v>
          </cell>
          <cell r="C640">
            <v>450000</v>
          </cell>
          <cell r="D640" t="str">
            <v>J</v>
          </cell>
        </row>
        <row r="641">
          <cell r="A641" t="str">
            <v>IMSG9-320-9999</v>
          </cell>
          <cell r="B641" t="str">
            <v>SIMS 3.2 1000 ADD. MAILBOXES</v>
          </cell>
          <cell r="C641">
            <v>14000</v>
          </cell>
          <cell r="D641" t="str">
            <v>J</v>
          </cell>
        </row>
        <row r="642">
          <cell r="A642" t="str">
            <v>IMSG9-350-9999</v>
          </cell>
          <cell r="B642" t="str">
            <v>SIMS 3.5 ADD'L MAILBOX LICENCE</v>
          </cell>
          <cell r="C642">
            <v>630000</v>
          </cell>
          <cell r="D642" t="str">
            <v>J</v>
          </cell>
        </row>
        <row r="643">
          <cell r="A643" t="str">
            <v>IMSH9-350-9999</v>
          </cell>
          <cell r="B643" t="str">
            <v>SIMS 3.5 250,000 ADD'L LICENSE</v>
          </cell>
          <cell r="C643">
            <v>1312500</v>
          </cell>
          <cell r="D643" t="str">
            <v>J</v>
          </cell>
        </row>
        <row r="644">
          <cell r="A644" t="str">
            <v>IMSI9-350-9999</v>
          </cell>
          <cell r="B644" t="str">
            <v>SIMS 3.5 100 ADD'L MAILBOXES</v>
          </cell>
          <cell r="C644">
            <v>1680</v>
          </cell>
          <cell r="D644" t="str">
            <v>J</v>
          </cell>
        </row>
        <row r="645">
          <cell r="A645" t="str">
            <v>IMSI9-350WE999</v>
          </cell>
          <cell r="B645" t="str">
            <v>SIMS 3.5 ENTERPRISE SERVER</v>
          </cell>
          <cell r="C645">
            <v>4893</v>
          </cell>
          <cell r="D645" t="str">
            <v>J</v>
          </cell>
        </row>
        <row r="646">
          <cell r="A646" t="str">
            <v>IMSI9-350WW999</v>
          </cell>
          <cell r="B646" t="str">
            <v>SIMS 3.5 DEPARTMENTAL SERVER</v>
          </cell>
          <cell r="C646">
            <v>2093</v>
          </cell>
          <cell r="D646" t="str">
            <v>J</v>
          </cell>
        </row>
        <row r="647">
          <cell r="A647" t="str">
            <v>IMSJ9-350-9999</v>
          </cell>
          <cell r="B647" t="str">
            <v>SIMS 3.5 500,000 ADD'L LICENSE</v>
          </cell>
          <cell r="C647">
            <v>2100000</v>
          </cell>
          <cell r="D647" t="str">
            <v>J</v>
          </cell>
        </row>
        <row r="648">
          <cell r="A648" t="str">
            <v>IMSK9-320-9999</v>
          </cell>
          <cell r="B648" t="str">
            <v>SIMS 3.2 10,000 ADD. MAILBOXES</v>
          </cell>
          <cell r="C648">
            <v>126000</v>
          </cell>
          <cell r="D648" t="str">
            <v>J</v>
          </cell>
        </row>
        <row r="649">
          <cell r="A649" t="str">
            <v>IMSK9-350-9999</v>
          </cell>
          <cell r="B649" t="str">
            <v>SIMS 3.5 1 MILLION ADD'L LICS</v>
          </cell>
          <cell r="C649">
            <v>2800000</v>
          </cell>
          <cell r="D649" t="str">
            <v>J</v>
          </cell>
        </row>
        <row r="650">
          <cell r="A650" t="str">
            <v>IMSM9-350W9999</v>
          </cell>
          <cell r="B650" t="str">
            <v>SIMS 3.5 REPLACEMENT CD</v>
          </cell>
          <cell r="C650">
            <v>105</v>
          </cell>
          <cell r="D650" t="str">
            <v>J</v>
          </cell>
        </row>
        <row r="651">
          <cell r="A651" t="str">
            <v>IMSN9-320-9999</v>
          </cell>
          <cell r="B651" t="str">
            <v>SIMS 3.2 25,000 ADD. MAILBOXES</v>
          </cell>
          <cell r="C651">
            <v>280000</v>
          </cell>
          <cell r="D651" t="str">
            <v>J</v>
          </cell>
        </row>
        <row r="652">
          <cell r="A652" t="str">
            <v>IMSN9-350-9999</v>
          </cell>
          <cell r="B652" t="str">
            <v>SIMS 3.5 2.5 MILLION ADD'L LIC</v>
          </cell>
          <cell r="C652">
            <v>4550000</v>
          </cell>
          <cell r="D652" t="str">
            <v>J</v>
          </cell>
        </row>
        <row r="653">
          <cell r="A653" t="str">
            <v>IMSP9-350-9999</v>
          </cell>
          <cell r="B653" t="str">
            <v>SIMS 3.5 5 MILLION ADD'L LICS</v>
          </cell>
          <cell r="C653">
            <v>5250000</v>
          </cell>
          <cell r="D653" t="str">
            <v>J</v>
          </cell>
        </row>
        <row r="654">
          <cell r="A654" t="str">
            <v>IMSR9-320-9999</v>
          </cell>
          <cell r="B654" t="str">
            <v>SIMS 3.2 100,000 ADD. MAILBOXE</v>
          </cell>
          <cell r="C654">
            <v>840000</v>
          </cell>
          <cell r="D654" t="str">
            <v>J</v>
          </cell>
        </row>
        <row r="655">
          <cell r="A655" t="str">
            <v>IMST9-350-9999</v>
          </cell>
          <cell r="B655" t="str">
            <v>SIMS 3.5 75,000 ADD'L LICENSE</v>
          </cell>
          <cell r="C655">
            <v>551250</v>
          </cell>
          <cell r="D655" t="str">
            <v>J</v>
          </cell>
        </row>
        <row r="656">
          <cell r="A656" t="str">
            <v>IMSU9-350-9999</v>
          </cell>
          <cell r="B656" t="str">
            <v>SIMS 3.5 750,000 ADD'L LICENSE</v>
          </cell>
          <cell r="C656">
            <v>2625000</v>
          </cell>
          <cell r="D656" t="str">
            <v>J</v>
          </cell>
        </row>
        <row r="657">
          <cell r="A657" t="str">
            <v>IMSX9-350-9999</v>
          </cell>
          <cell r="B657" t="str">
            <v>SIMS 3.5 1000 Add'l Licenses</v>
          </cell>
          <cell r="C657">
            <v>14000</v>
          </cell>
          <cell r="D657" t="str">
            <v>J</v>
          </cell>
        </row>
        <row r="658">
          <cell r="A658" t="str">
            <v>INI9S-200-D999</v>
          </cell>
          <cell r="B658" t="str">
            <v>Instant Image Tier 2 License</v>
          </cell>
          <cell r="C658">
            <v>25760</v>
          </cell>
          <cell r="D658" t="str">
            <v>B</v>
          </cell>
        </row>
        <row r="659">
          <cell r="A659" t="str">
            <v>INI9S-200-E999</v>
          </cell>
          <cell r="B659" t="str">
            <v>Instant Image Tier 3 License</v>
          </cell>
          <cell r="C659">
            <v>36960</v>
          </cell>
          <cell r="D659" t="str">
            <v>B</v>
          </cell>
        </row>
        <row r="660">
          <cell r="A660" t="str">
            <v>INI9S-200-R99S</v>
          </cell>
          <cell r="B660" t="str">
            <v>Instant Image 2.0 Global Pack</v>
          </cell>
          <cell r="C660">
            <v>140</v>
          </cell>
          <cell r="D660" t="str">
            <v>D</v>
          </cell>
        </row>
        <row r="661">
          <cell r="A661" t="str">
            <v>INI9S-200-S999</v>
          </cell>
          <cell r="B661" t="str">
            <v>Instant Image Tier 4 License</v>
          </cell>
          <cell r="C661">
            <v>92400</v>
          </cell>
          <cell r="D661" t="str">
            <v>B</v>
          </cell>
        </row>
        <row r="662">
          <cell r="A662" t="str">
            <v>INI9S-200-W999</v>
          </cell>
          <cell r="B662" t="str">
            <v>Instant Image Tier 1 License</v>
          </cell>
          <cell r="C662">
            <v>5460</v>
          </cell>
          <cell r="D662" t="str">
            <v>B</v>
          </cell>
        </row>
        <row r="663">
          <cell r="A663" t="str">
            <v>IPCCS-200-E999</v>
          </cell>
          <cell r="B663" t="str">
            <v>iPlanet Webtop 100 User Lic</v>
          </cell>
          <cell r="C663">
            <v>13993</v>
          </cell>
          <cell r="D663" t="str">
            <v>B</v>
          </cell>
        </row>
        <row r="664">
          <cell r="A664" t="str">
            <v>IPCGS-200-E999</v>
          </cell>
          <cell r="B664" t="str">
            <v>iPlanet Webtop 1000 User Lic</v>
          </cell>
          <cell r="C664">
            <v>69993</v>
          </cell>
          <cell r="D664" t="str">
            <v>B</v>
          </cell>
        </row>
        <row r="665">
          <cell r="A665" t="str">
            <v>IPCJS-200-E999</v>
          </cell>
          <cell r="B665" t="str">
            <v>iPlanet Webtop 5000 User Lic</v>
          </cell>
          <cell r="C665">
            <v>244993</v>
          </cell>
          <cell r="D665" t="str">
            <v>B</v>
          </cell>
        </row>
        <row r="666">
          <cell r="A666" t="str">
            <v>IPCMS-200NE999</v>
          </cell>
          <cell r="B666" t="str">
            <v>iPlanet Webtop, Med,doc,US/Can</v>
          </cell>
          <cell r="C666">
            <v>413</v>
          </cell>
          <cell r="D666" t="str">
            <v>B</v>
          </cell>
        </row>
        <row r="667">
          <cell r="A667" t="str">
            <v>IPCMS-200WE999</v>
          </cell>
          <cell r="B667" t="str">
            <v>iPlanet Webtop,Media,doc,Glbl</v>
          </cell>
          <cell r="C667">
            <v>413</v>
          </cell>
          <cell r="D667" t="str">
            <v>B</v>
          </cell>
        </row>
        <row r="668">
          <cell r="A668" t="str">
            <v>IPCNS-200-E999</v>
          </cell>
          <cell r="B668" t="str">
            <v>iPlanet Webtop 25000 User Lic</v>
          </cell>
          <cell r="C668">
            <v>699993</v>
          </cell>
          <cell r="D668" t="str">
            <v>B</v>
          </cell>
        </row>
        <row r="669">
          <cell r="A669" t="str">
            <v>IPCSS-200-E999</v>
          </cell>
          <cell r="B669" t="str">
            <v>iPlanet Webtop Site License</v>
          </cell>
          <cell r="C669">
            <v>28</v>
          </cell>
          <cell r="D669" t="str">
            <v>B</v>
          </cell>
        </row>
        <row r="670">
          <cell r="A670" t="str">
            <v>IPMCS-200-E999</v>
          </cell>
          <cell r="B670" t="str">
            <v>iPlanet Webtop Mail 100 UsrLic</v>
          </cell>
          <cell r="C670">
            <v>2093</v>
          </cell>
          <cell r="D670" t="str">
            <v>B</v>
          </cell>
        </row>
        <row r="671">
          <cell r="A671" t="str">
            <v>IPMGS-200-E999</v>
          </cell>
          <cell r="B671" t="str">
            <v>iPlanet Webtop Mail 1000 Users</v>
          </cell>
          <cell r="C671">
            <v>16793</v>
          </cell>
          <cell r="D671" t="str">
            <v>B</v>
          </cell>
        </row>
        <row r="672">
          <cell r="A672" t="str">
            <v>IPMJS-200-E999</v>
          </cell>
          <cell r="B672" t="str">
            <v>iPlanet Webtop Mail 5000 Users</v>
          </cell>
          <cell r="C672">
            <v>69993</v>
          </cell>
          <cell r="D672" t="str">
            <v>B</v>
          </cell>
        </row>
        <row r="673">
          <cell r="A673" t="str">
            <v>IPMNS-200-E999</v>
          </cell>
          <cell r="B673" t="str">
            <v>iPlanet Webtop Mail 25000 Usrs</v>
          </cell>
          <cell r="C673">
            <v>209993</v>
          </cell>
          <cell r="D673" t="str">
            <v>B</v>
          </cell>
        </row>
        <row r="674">
          <cell r="A674" t="str">
            <v>IPMSS-200-E999</v>
          </cell>
          <cell r="B674" t="str">
            <v>iPlanet Webtop Mail Site Lic</v>
          </cell>
          <cell r="C674">
            <v>8</v>
          </cell>
          <cell r="D674" t="str">
            <v>B</v>
          </cell>
        </row>
        <row r="675">
          <cell r="A675" t="str">
            <v>IPTCS-200-E9T9</v>
          </cell>
          <cell r="B675" t="str">
            <v>iPlanet Webtop Tradeup 100 Usr</v>
          </cell>
          <cell r="C675">
            <v>12593</v>
          </cell>
          <cell r="D675" t="str">
            <v>B</v>
          </cell>
        </row>
        <row r="676">
          <cell r="A676" t="str">
            <v>IPTGS-200-E9T9</v>
          </cell>
          <cell r="B676" t="str">
            <v>iPlanet Webtop Trdeup 1000 Usr</v>
          </cell>
          <cell r="C676">
            <v>55993</v>
          </cell>
          <cell r="D676" t="str">
            <v>B</v>
          </cell>
        </row>
        <row r="677">
          <cell r="A677" t="str">
            <v>IPTJS-200-E9T9</v>
          </cell>
          <cell r="B677" t="str">
            <v>iPlanet Webtop Trdeup 5000 Usr</v>
          </cell>
          <cell r="C677">
            <v>195993</v>
          </cell>
          <cell r="D677" t="str">
            <v>B</v>
          </cell>
        </row>
        <row r="678">
          <cell r="A678" t="str">
            <v>IPTNS-200-E9T9</v>
          </cell>
          <cell r="B678" t="str">
            <v>iPlanet Webtop Trdup 25000 Usr</v>
          </cell>
          <cell r="C678">
            <v>559993</v>
          </cell>
          <cell r="D678" t="str">
            <v>B</v>
          </cell>
        </row>
        <row r="679">
          <cell r="A679" t="str">
            <v>IPTSS-200-E9T9</v>
          </cell>
          <cell r="B679" t="str">
            <v>iPlanet Webtop TrdUp Site Lic</v>
          </cell>
          <cell r="C679">
            <v>22</v>
          </cell>
          <cell r="D679" t="str">
            <v>B</v>
          </cell>
        </row>
        <row r="680">
          <cell r="A680" t="str">
            <v>ISOL-2.6-D-P</v>
          </cell>
          <cell r="B680" t="str">
            <v>SOLARIS 2.6 DT X86 US</v>
          </cell>
          <cell r="C680">
            <v>585</v>
          </cell>
          <cell r="D680" t="str">
            <v>D</v>
          </cell>
        </row>
        <row r="681">
          <cell r="A681" t="str">
            <v>ISOL-2.6-USL-P</v>
          </cell>
          <cell r="B681" t="str">
            <v>SOLARIS 2.6 WG SV X86 US</v>
          </cell>
          <cell r="C681">
            <v>904</v>
          </cell>
          <cell r="D681" t="str">
            <v>D</v>
          </cell>
        </row>
        <row r="682">
          <cell r="A682" t="str">
            <v>JAVAST-RTU</v>
          </cell>
          <cell r="B682" t="str">
            <v>JAVASTATION CLIENT SW RTU</v>
          </cell>
          <cell r="C682">
            <v>93</v>
          </cell>
          <cell r="D682" t="str">
            <v>G</v>
          </cell>
        </row>
        <row r="683">
          <cell r="A683" t="str">
            <v>JBLC9-200-T999</v>
          </cell>
          <cell r="B683" t="str">
            <v>Java Blend - 100 User Slim Kit</v>
          </cell>
          <cell r="C683">
            <v>100380</v>
          </cell>
          <cell r="D683" t="str">
            <v>B</v>
          </cell>
        </row>
        <row r="684">
          <cell r="A684" t="str">
            <v>JBLC9-200-TL99</v>
          </cell>
          <cell r="B684" t="str">
            <v>Java Blend  100 RTU Electronic</v>
          </cell>
          <cell r="C684">
            <v>100380</v>
          </cell>
          <cell r="D684" t="str">
            <v>B</v>
          </cell>
        </row>
        <row r="685">
          <cell r="A685" t="str">
            <v>JBLE9-200-T999</v>
          </cell>
          <cell r="B685" t="str">
            <v>Java Blend - 250 User Slim Kit</v>
          </cell>
          <cell r="C685">
            <v>221673</v>
          </cell>
          <cell r="D685" t="str">
            <v>B</v>
          </cell>
        </row>
        <row r="686">
          <cell r="A686" t="str">
            <v>JBLE9-200-TL99</v>
          </cell>
          <cell r="B686" t="str">
            <v>Java Blend  250 RTU Electronic</v>
          </cell>
          <cell r="C686">
            <v>221673</v>
          </cell>
          <cell r="D686" t="str">
            <v>B</v>
          </cell>
        </row>
        <row r="687">
          <cell r="A687" t="str">
            <v>JBLI9-200-T999</v>
          </cell>
          <cell r="B687" t="str">
            <v>Java Blend - 1 User Slim Kit</v>
          </cell>
          <cell r="C687">
            <v>1673</v>
          </cell>
          <cell r="D687" t="str">
            <v>B</v>
          </cell>
        </row>
        <row r="688">
          <cell r="A688" t="str">
            <v>JBLI9-200-TL99</v>
          </cell>
          <cell r="B688" t="str">
            <v>Java Blend - 1 RTU Electronic</v>
          </cell>
          <cell r="C688">
            <v>1673</v>
          </cell>
          <cell r="D688" t="str">
            <v>B</v>
          </cell>
        </row>
        <row r="689">
          <cell r="A689" t="str">
            <v>JBLX9-200-T999</v>
          </cell>
          <cell r="B689" t="str">
            <v>Java Blend - 10 User Slim Kit</v>
          </cell>
          <cell r="C689">
            <v>14221</v>
          </cell>
          <cell r="D689" t="str">
            <v>B</v>
          </cell>
        </row>
        <row r="690">
          <cell r="A690" t="str">
            <v>JBLX9-200-TL99</v>
          </cell>
          <cell r="B690" t="str">
            <v>Java Blend - 10 RTU Electronic</v>
          </cell>
          <cell r="C690">
            <v>14221</v>
          </cell>
          <cell r="D690" t="str">
            <v>B</v>
          </cell>
        </row>
        <row r="691">
          <cell r="A691" t="str">
            <v>JBLY9-200-T999</v>
          </cell>
          <cell r="B691" t="str">
            <v>Java Blend - 25 User Slim Kit</v>
          </cell>
          <cell r="C691">
            <v>33460</v>
          </cell>
          <cell r="D691" t="str">
            <v>B</v>
          </cell>
        </row>
        <row r="692">
          <cell r="A692" t="str">
            <v>JBLY9-200-TL99</v>
          </cell>
          <cell r="B692" t="str">
            <v>Java Blend - 25 RTU Electronic</v>
          </cell>
          <cell r="C692">
            <v>33460</v>
          </cell>
          <cell r="D692" t="str">
            <v>B</v>
          </cell>
        </row>
        <row r="693">
          <cell r="A693" t="str">
            <v>JDAG9-200-R999</v>
          </cell>
          <cell r="B693" t="str">
            <v>JDMK 2.0 1000RTU RUNTIME AGENT</v>
          </cell>
          <cell r="C693">
            <v>6993</v>
          </cell>
          <cell r="D693" t="str">
            <v>B</v>
          </cell>
        </row>
        <row r="694">
          <cell r="A694" t="str">
            <v>JDBX9-200-R999</v>
          </cell>
          <cell r="B694" t="str">
            <v>JDMK 2.0 10RTU MASTER AGENT RT</v>
          </cell>
          <cell r="C694">
            <v>6993</v>
          </cell>
          <cell r="D694" t="str">
            <v>B</v>
          </cell>
        </row>
        <row r="695">
          <cell r="A695" t="str">
            <v>JDM99-300-RO99</v>
          </cell>
          <cell r="B695" t="str">
            <v>Java DMK 3.0 Runtime Royalties</v>
          </cell>
          <cell r="C695">
            <v>700</v>
          </cell>
          <cell r="D695" t="str">
            <v>D</v>
          </cell>
        </row>
        <row r="696">
          <cell r="A696" t="str">
            <v>JDM99-320-RO99</v>
          </cell>
          <cell r="B696" t="str">
            <v>Java DMK 3.2 Runtime Royalties</v>
          </cell>
          <cell r="C696">
            <v>210</v>
          </cell>
          <cell r="D696" t="str">
            <v>D</v>
          </cell>
        </row>
        <row r="697">
          <cell r="A697" t="str">
            <v>JDM99-400-RO99</v>
          </cell>
          <cell r="B697" t="str">
            <v>JDMK 4.0 Runtime royalties</v>
          </cell>
          <cell r="C697">
            <v>210</v>
          </cell>
          <cell r="D697" t="str">
            <v>D</v>
          </cell>
        </row>
        <row r="698">
          <cell r="A698" t="str">
            <v>JDM99-410-RO99</v>
          </cell>
          <cell r="B698" t="str">
            <v>JDMK 4.1 Runtime royalties</v>
          </cell>
          <cell r="C698">
            <v>210</v>
          </cell>
          <cell r="D698" t="str">
            <v>D</v>
          </cell>
        </row>
        <row r="699">
          <cell r="A699" t="str">
            <v>JDMB9-320-TO99</v>
          </cell>
          <cell r="B699" t="str">
            <v>JDMK 3.2 Dev. Mngt (ED)</v>
          </cell>
          <cell r="C699">
            <v>8400</v>
          </cell>
          <cell r="D699" t="str">
            <v>B</v>
          </cell>
        </row>
        <row r="700">
          <cell r="A700" t="str">
            <v>JDMB9-400-TO99</v>
          </cell>
          <cell r="B700" t="str">
            <v>JDMK 4.0 Electronic Distrib.</v>
          </cell>
          <cell r="C700">
            <v>8400</v>
          </cell>
          <cell r="D700" t="str">
            <v>B</v>
          </cell>
        </row>
        <row r="701">
          <cell r="A701" t="str">
            <v>JDMB9-410-TO99</v>
          </cell>
          <cell r="B701" t="str">
            <v>JDMK 4.1 Electronic Distrib.</v>
          </cell>
          <cell r="C701">
            <v>8400</v>
          </cell>
          <cell r="D701" t="str">
            <v>B</v>
          </cell>
        </row>
        <row r="702">
          <cell r="A702" t="str">
            <v>JDMB9-410-TOU9</v>
          </cell>
          <cell r="B702" t="str">
            <v>Upgrade from JDMK 4.0 to 4.1</v>
          </cell>
          <cell r="C702">
            <v>0</v>
          </cell>
          <cell r="D702" t="str">
            <v>D</v>
          </cell>
        </row>
        <row r="703">
          <cell r="A703" t="str">
            <v>JDMD9-200-R999</v>
          </cell>
          <cell r="B703" t="str">
            <v>JDMK 2.0 DOCUMENTATION SET</v>
          </cell>
          <cell r="C703">
            <v>210</v>
          </cell>
          <cell r="D703" t="str">
            <v>D</v>
          </cell>
        </row>
        <row r="704">
          <cell r="A704" t="str">
            <v>JDMD9-300-M999</v>
          </cell>
          <cell r="B704" t="str">
            <v>Java DMK 3.0 Doc. only</v>
          </cell>
          <cell r="C704">
            <v>210</v>
          </cell>
          <cell r="D704" t="str">
            <v>D</v>
          </cell>
        </row>
        <row r="705">
          <cell r="A705" t="str">
            <v>JDMD9-320-M999</v>
          </cell>
          <cell r="B705" t="str">
            <v>JDMK 3.2 Documentation</v>
          </cell>
          <cell r="C705">
            <v>210</v>
          </cell>
          <cell r="D705" t="str">
            <v>D</v>
          </cell>
        </row>
        <row r="706">
          <cell r="A706" t="str">
            <v>JDMD9-400-M999</v>
          </cell>
          <cell r="B706" t="str">
            <v>JDMK 4.0 Hard-copy doc.</v>
          </cell>
          <cell r="C706">
            <v>210</v>
          </cell>
          <cell r="D706" t="str">
            <v>D</v>
          </cell>
        </row>
        <row r="707">
          <cell r="A707" t="str">
            <v>JDMD9-410-M999</v>
          </cell>
          <cell r="B707" t="str">
            <v>JDMK 4.1 Hard-copy doc.</v>
          </cell>
          <cell r="C707">
            <v>210</v>
          </cell>
          <cell r="D707" t="str">
            <v>D</v>
          </cell>
        </row>
        <row r="708">
          <cell r="A708" t="str">
            <v>JDMI9-320-TO99</v>
          </cell>
          <cell r="B708" t="str">
            <v>JDMK 3.2 Dev. Environment</v>
          </cell>
          <cell r="C708">
            <v>8400</v>
          </cell>
          <cell r="D708" t="str">
            <v>B</v>
          </cell>
        </row>
        <row r="709">
          <cell r="A709" t="str">
            <v>JDMI9-400-TO99</v>
          </cell>
          <cell r="B709" t="str">
            <v>JDMK 4.0 Single Developer Pack</v>
          </cell>
          <cell r="C709">
            <v>8400</v>
          </cell>
          <cell r="D709" t="str">
            <v>B</v>
          </cell>
        </row>
        <row r="710">
          <cell r="A710" t="str">
            <v>JDMI9-410-TO99</v>
          </cell>
          <cell r="B710" t="str">
            <v>JDMK 4.1 Single Developer Pack</v>
          </cell>
          <cell r="C710">
            <v>8400</v>
          </cell>
          <cell r="D710" t="str">
            <v>B</v>
          </cell>
        </row>
        <row r="711">
          <cell r="A711" t="str">
            <v>JDMI9-410-RO99</v>
          </cell>
          <cell r="B711" t="str">
            <v>JDMK 4.1 Single Developer Pack</v>
          </cell>
          <cell r="C711">
            <v>14000</v>
          </cell>
          <cell r="D711" t="str">
            <v>B</v>
          </cell>
        </row>
        <row r="712">
          <cell r="A712" t="str">
            <v>JDML9-410-RO99</v>
          </cell>
          <cell r="B712" t="str">
            <v>JDMK 4.1 Starter Kit</v>
          </cell>
          <cell r="C712">
            <v>14000</v>
          </cell>
          <cell r="D712" t="str">
            <v>B</v>
          </cell>
        </row>
        <row r="713">
          <cell r="A713" t="str">
            <v>JDMV9-300-TO99</v>
          </cell>
          <cell r="B713" t="str">
            <v>Java DMK Devlt Environmt Pack</v>
          </cell>
          <cell r="C713">
            <v>8400</v>
          </cell>
          <cell r="D713" t="str">
            <v>B</v>
          </cell>
        </row>
        <row r="714">
          <cell r="A714" t="str">
            <v>JDMV9-320-TO99</v>
          </cell>
          <cell r="B714" t="str">
            <v>JDMK 3.2 5 Developer Packs</v>
          </cell>
          <cell r="C714">
            <v>25200</v>
          </cell>
          <cell r="D714" t="str">
            <v>B</v>
          </cell>
        </row>
        <row r="715">
          <cell r="A715" t="str">
            <v>JDMV9-400-TO99</v>
          </cell>
          <cell r="B715" t="str">
            <v>JDMK 4.0 Five Developer Pack</v>
          </cell>
          <cell r="C715">
            <v>25200</v>
          </cell>
          <cell r="D715" t="str">
            <v>B</v>
          </cell>
        </row>
        <row r="716">
          <cell r="A716" t="str">
            <v>JDMV9-410-TO99</v>
          </cell>
          <cell r="B716" t="str">
            <v>JDMK 4.1 Five Developer Pack</v>
          </cell>
          <cell r="C716">
            <v>25200</v>
          </cell>
          <cell r="D716" t="str">
            <v>B</v>
          </cell>
        </row>
        <row r="717">
          <cell r="A717" t="str">
            <v>JESI9-110-T999</v>
          </cell>
          <cell r="B717" t="str">
            <v>JES 1.1,CD, OD,E,+media +lic</v>
          </cell>
          <cell r="C717">
            <v>14</v>
          </cell>
          <cell r="D717" t="str">
            <v>D</v>
          </cell>
        </row>
        <row r="718">
          <cell r="A718" t="str">
            <v>JESM9-110-T999</v>
          </cell>
          <cell r="B718" t="str">
            <v>JES 1.1 CD, 1RTU, OL Doc, Eng</v>
          </cell>
          <cell r="C718">
            <v>2800</v>
          </cell>
          <cell r="D718" t="str">
            <v>B</v>
          </cell>
        </row>
        <row r="719">
          <cell r="A719" t="str">
            <v>JESMS-110-TD99</v>
          </cell>
          <cell r="B719" t="str">
            <v>JES 1.1,CD,1RTU, On D, Eval</v>
          </cell>
          <cell r="C719">
            <v>0</v>
          </cell>
          <cell r="D719" t="str">
            <v>B</v>
          </cell>
        </row>
        <row r="720">
          <cell r="A720" t="str">
            <v>JESS9-110-T999</v>
          </cell>
          <cell r="B720" t="str">
            <v>JES 1.1 CD, 25+ Site L, OL D,E</v>
          </cell>
          <cell r="C720">
            <v>35000</v>
          </cell>
          <cell r="D720" t="str">
            <v>B</v>
          </cell>
        </row>
        <row r="721">
          <cell r="A721" t="str">
            <v>JESS9-110-TI99</v>
          </cell>
          <cell r="B721" t="str">
            <v>JES 1.1,CD,25+Site L, On D, E</v>
          </cell>
          <cell r="C721">
            <v>17500</v>
          </cell>
          <cell r="D721" t="str">
            <v>B</v>
          </cell>
        </row>
        <row r="722">
          <cell r="A722" t="str">
            <v>JESV9-110-T999</v>
          </cell>
          <cell r="B722" t="str">
            <v>JES 1.1 CD, 5RTU, OL Doc, Eng</v>
          </cell>
          <cell r="C722">
            <v>12250</v>
          </cell>
          <cell r="D722" t="str">
            <v>B</v>
          </cell>
        </row>
        <row r="723">
          <cell r="A723" t="str">
            <v>JESX9-110-T999</v>
          </cell>
          <cell r="B723" t="str">
            <v>JES 1.1 CD, 10 RTU, OL Doc, En</v>
          </cell>
          <cell r="C723">
            <v>21000</v>
          </cell>
          <cell r="D723" t="str">
            <v>B</v>
          </cell>
        </row>
        <row r="724">
          <cell r="A724" t="str">
            <v>JL4F9-110-T9U9</v>
          </cell>
          <cell r="B724" t="str">
            <v>JL 4 Hst B Strter 500NVU 5GVU</v>
          </cell>
          <cell r="C724">
            <v>88200</v>
          </cell>
          <cell r="D724" t="str">
            <v>B</v>
          </cell>
        </row>
        <row r="725">
          <cell r="A725" t="str">
            <v>JMQBN-100-TD99</v>
          </cell>
          <cell r="B725" t="str">
            <v>JMQ Try and Buy for NT</v>
          </cell>
          <cell r="C725">
            <v>0</v>
          </cell>
          <cell r="D725" t="str">
            <v>D</v>
          </cell>
        </row>
        <row r="726">
          <cell r="A726" t="str">
            <v>JMQBS-100-TD99</v>
          </cell>
          <cell r="B726" t="str">
            <v>JMQ Try and Buy for Solaris</v>
          </cell>
          <cell r="C726">
            <v>0</v>
          </cell>
          <cell r="D726" t="str">
            <v>D</v>
          </cell>
        </row>
        <row r="727">
          <cell r="A727" t="str">
            <v>JMQI9-11B-T999</v>
          </cell>
          <cell r="B727" t="str">
            <v>JMQ 1.1 Bus Ed Physical</v>
          </cell>
          <cell r="C727">
            <v>2450</v>
          </cell>
          <cell r="D727" t="str">
            <v>B</v>
          </cell>
        </row>
        <row r="728">
          <cell r="A728" t="str">
            <v>JMQI9-11D-T999</v>
          </cell>
          <cell r="B728" t="str">
            <v>JMQ 1.1 Dev Ed Physical</v>
          </cell>
          <cell r="C728">
            <v>0</v>
          </cell>
          <cell r="D728" t="str">
            <v>D</v>
          </cell>
        </row>
        <row r="729">
          <cell r="A729" t="str">
            <v>JMQIN-100-TL99</v>
          </cell>
          <cell r="B729" t="str">
            <v>JMQ Dev Kit for NT</v>
          </cell>
          <cell r="C729">
            <v>693</v>
          </cell>
          <cell r="D729" t="str">
            <v>B</v>
          </cell>
        </row>
        <row r="730">
          <cell r="A730" t="str">
            <v>JMQIN-11B-TL99</v>
          </cell>
          <cell r="B730" t="str">
            <v>JMQ 1.1 Bus Edition for NT</v>
          </cell>
          <cell r="C730">
            <v>2450</v>
          </cell>
          <cell r="D730" t="str">
            <v>B</v>
          </cell>
        </row>
        <row r="731">
          <cell r="A731" t="str">
            <v>JMQIN-11D-TL99</v>
          </cell>
          <cell r="B731" t="str">
            <v>JMQ 1.1 Dev Ed for NT</v>
          </cell>
          <cell r="C731">
            <v>0</v>
          </cell>
          <cell r="D731" t="str">
            <v>D</v>
          </cell>
        </row>
        <row r="732">
          <cell r="A732" t="str">
            <v>JMQIS-100-TL99</v>
          </cell>
          <cell r="B732" t="str">
            <v>JMQ Dev Kit for Solaris</v>
          </cell>
          <cell r="C732">
            <v>693</v>
          </cell>
          <cell r="D732" t="str">
            <v>B</v>
          </cell>
        </row>
        <row r="733">
          <cell r="A733" t="str">
            <v>JMQIS-11B-TL99</v>
          </cell>
          <cell r="B733" t="str">
            <v>JMQ 1.1 Bus Ed for Solaris</v>
          </cell>
          <cell r="C733">
            <v>2450</v>
          </cell>
          <cell r="D733" t="str">
            <v>B</v>
          </cell>
        </row>
        <row r="734">
          <cell r="A734" t="str">
            <v>JMQIS-11D-TL99</v>
          </cell>
          <cell r="B734" t="str">
            <v>JMQ 1.1 Dev Ed for Solaris</v>
          </cell>
          <cell r="C734">
            <v>0</v>
          </cell>
          <cell r="D734" t="str">
            <v>D</v>
          </cell>
        </row>
        <row r="735">
          <cell r="A735" t="str">
            <v>JMQX9-11B-T999</v>
          </cell>
          <cell r="B735" t="str">
            <v>JMQ 1.1 10 Pk Bus Ed Physical</v>
          </cell>
          <cell r="C735">
            <v>20825</v>
          </cell>
          <cell r="D735" t="str">
            <v>B</v>
          </cell>
        </row>
        <row r="736">
          <cell r="A736" t="str">
            <v>JMQXN-11B-TL99</v>
          </cell>
          <cell r="B736" t="str">
            <v>JMQ 1.1 Bus Ed 10 Pack for NT</v>
          </cell>
          <cell r="C736">
            <v>20825</v>
          </cell>
          <cell r="D736" t="str">
            <v>B</v>
          </cell>
        </row>
        <row r="737">
          <cell r="A737" t="str">
            <v>JMQXS-11B-TL99</v>
          </cell>
          <cell r="B737" t="str">
            <v>JMQ 1.1 Bus Ed 10 Pk Solaris</v>
          </cell>
          <cell r="C737">
            <v>20825</v>
          </cell>
          <cell r="D737" t="str">
            <v>B</v>
          </cell>
        </row>
        <row r="738">
          <cell r="A738" t="str">
            <v>JPCCI-110ND999</v>
          </cell>
          <cell r="B738" t="str">
            <v>JavaPC1.1, 100 RTU, 128bit</v>
          </cell>
          <cell r="C738">
            <v>12460</v>
          </cell>
          <cell r="D738" t="str">
            <v>B</v>
          </cell>
        </row>
        <row r="739">
          <cell r="A739" t="str">
            <v>JPCCI-110WD999</v>
          </cell>
          <cell r="B739" t="str">
            <v>JavaPC1.1, 100 RTU, 40bit</v>
          </cell>
          <cell r="C739">
            <v>12460</v>
          </cell>
          <cell r="D739" t="str">
            <v>B</v>
          </cell>
        </row>
        <row r="740">
          <cell r="A740" t="str">
            <v>JPCEI-110ND999</v>
          </cell>
          <cell r="B740" t="str">
            <v>JavaPC1.1, 250 RTU, 128bit</v>
          </cell>
          <cell r="C740">
            <v>28700</v>
          </cell>
          <cell r="D740" t="str">
            <v>B</v>
          </cell>
        </row>
        <row r="741">
          <cell r="A741" t="str">
            <v>JPCEI-110WD999</v>
          </cell>
          <cell r="B741" t="str">
            <v>JavaPC1.1, 250 RTU, 40bit</v>
          </cell>
          <cell r="C741">
            <v>28700</v>
          </cell>
          <cell r="D741" t="str">
            <v>B</v>
          </cell>
        </row>
        <row r="742">
          <cell r="A742" t="str">
            <v>JPCFI-110ND999</v>
          </cell>
          <cell r="B742" t="str">
            <v>JavaPC1.1, 500 RTU, 128bit</v>
          </cell>
          <cell r="C742">
            <v>53340</v>
          </cell>
          <cell r="D742" t="str">
            <v>B</v>
          </cell>
        </row>
        <row r="743">
          <cell r="A743" t="str">
            <v>JPCFI-110WD999</v>
          </cell>
          <cell r="B743" t="str">
            <v>JavaPC1.1, 500 RTU, 40bit</v>
          </cell>
          <cell r="C743">
            <v>53340</v>
          </cell>
          <cell r="D743" t="str">
            <v>B</v>
          </cell>
        </row>
        <row r="744">
          <cell r="A744" t="str">
            <v>JPCGI-110ND999</v>
          </cell>
          <cell r="B744" t="str">
            <v>JavaPC1.1, 1000 RTU, 128bit</v>
          </cell>
          <cell r="C744">
            <v>90300</v>
          </cell>
          <cell r="D744" t="str">
            <v>B</v>
          </cell>
        </row>
        <row r="745">
          <cell r="A745" t="str">
            <v>JPCGI-110WD999</v>
          </cell>
          <cell r="B745" t="str">
            <v>JavaPC1.1, 1000 RTU, 40bit</v>
          </cell>
          <cell r="C745">
            <v>90300</v>
          </cell>
          <cell r="D745" t="str">
            <v>B</v>
          </cell>
        </row>
        <row r="746">
          <cell r="A746" t="str">
            <v>JPCII-110ND999</v>
          </cell>
          <cell r="B746" t="str">
            <v>JavaPC1.1 single client,128bit</v>
          </cell>
          <cell r="C746">
            <v>139</v>
          </cell>
          <cell r="D746" t="str">
            <v>B</v>
          </cell>
        </row>
        <row r="747">
          <cell r="A747" t="str">
            <v>JPCII-110WD999</v>
          </cell>
          <cell r="B747" t="str">
            <v>JavaPC 1.1, 1 RTU, 40bit</v>
          </cell>
          <cell r="C747">
            <v>139</v>
          </cell>
          <cell r="D747" t="str">
            <v>B</v>
          </cell>
        </row>
        <row r="748">
          <cell r="A748" t="str">
            <v>JPCJI-110ND999</v>
          </cell>
          <cell r="B748" t="str">
            <v>JavaPC1.1, 5000 RTU, 128bit</v>
          </cell>
          <cell r="C748">
            <v>450000</v>
          </cell>
          <cell r="D748" t="str">
            <v>B</v>
          </cell>
        </row>
        <row r="749">
          <cell r="A749" t="str">
            <v>JPCJI-110WD999</v>
          </cell>
          <cell r="B749" t="str">
            <v>JavaPC1.1, 5000 RTU, 40bit</v>
          </cell>
          <cell r="C749">
            <v>450000</v>
          </cell>
          <cell r="D749" t="str">
            <v>B</v>
          </cell>
        </row>
        <row r="750">
          <cell r="A750" t="str">
            <v>JPCXI-110ND999</v>
          </cell>
          <cell r="B750" t="str">
            <v>JavaPC1.1, 10 RTU, 128bit</v>
          </cell>
          <cell r="C750">
            <v>1330</v>
          </cell>
          <cell r="D750" t="str">
            <v>B</v>
          </cell>
        </row>
        <row r="751">
          <cell r="A751" t="str">
            <v>JPCXI-110WD999</v>
          </cell>
          <cell r="B751" t="str">
            <v>JavaPC1.1, 10 RTU, 40bit</v>
          </cell>
          <cell r="C751">
            <v>1330</v>
          </cell>
          <cell r="D751" t="str">
            <v>B</v>
          </cell>
        </row>
        <row r="752">
          <cell r="A752" t="str">
            <v>JST-ENT</v>
          </cell>
          <cell r="B752" t="str">
            <v>JUMPSTART EX000 SERVERS</v>
          </cell>
          <cell r="C752">
            <v>0</v>
          </cell>
          <cell r="D752" t="str">
            <v>D</v>
          </cell>
        </row>
        <row r="753">
          <cell r="A753" t="str">
            <v>JWP99-200WW999</v>
          </cell>
          <cell r="B753" t="str">
            <v>Java WebSvr 2.0 CD 1 RTU intl</v>
          </cell>
          <cell r="C753">
            <v>413</v>
          </cell>
          <cell r="D753" t="str">
            <v>B</v>
          </cell>
        </row>
        <row r="754">
          <cell r="A754" t="str">
            <v>JWPBS-200WW999</v>
          </cell>
          <cell r="B754" t="str">
            <v>JAVA WbSr 2.0 Tu S Intl ESD</v>
          </cell>
          <cell r="C754">
            <v>413</v>
          </cell>
          <cell r="D754" t="str">
            <v>B</v>
          </cell>
        </row>
        <row r="755">
          <cell r="A755" t="str">
            <v>JWPBW-200WW999</v>
          </cell>
          <cell r="B755" t="str">
            <v>Jva WbSvr 2.0 Intl Win ESD</v>
          </cell>
          <cell r="C755">
            <v>413</v>
          </cell>
          <cell r="D755" t="str">
            <v>B</v>
          </cell>
        </row>
        <row r="756">
          <cell r="A756" t="str">
            <v>LMA9S-200-E999</v>
          </cell>
          <cell r="B756" t="str">
            <v>SW LIBMON 2.0 BP, RTU ATL ENG</v>
          </cell>
          <cell r="C756">
            <v>0</v>
          </cell>
          <cell r="D756" t="str">
            <v>D</v>
          </cell>
        </row>
        <row r="757">
          <cell r="A757" t="str">
            <v>LMA9S-200-E9U9</v>
          </cell>
          <cell r="B757" t="str">
            <v>SW LIBMON 2.0 BP, RTU UPGRADE</v>
          </cell>
          <cell r="C757">
            <v>489</v>
          </cell>
          <cell r="D757" t="str">
            <v>B</v>
          </cell>
        </row>
        <row r="758">
          <cell r="A758" t="str">
            <v>LMD9S-200-E999</v>
          </cell>
          <cell r="B758" t="str">
            <v>SW LIBMON 2.0 DOCS (ENG)</v>
          </cell>
          <cell r="C758">
            <v>140</v>
          </cell>
          <cell r="D758" t="str">
            <v>D</v>
          </cell>
        </row>
        <row r="759">
          <cell r="A759" t="str">
            <v>LMN9S-200-E999</v>
          </cell>
          <cell r="B759" t="str">
            <v>SW LIBMON 2.0 NON-ATL LIB ENG</v>
          </cell>
          <cell r="C759">
            <v>699</v>
          </cell>
          <cell r="D759" t="str">
            <v>B</v>
          </cell>
        </row>
        <row r="760">
          <cell r="A760" t="str">
            <v>LSB8S-551-S9T9</v>
          </cell>
          <cell r="B760" t="str">
            <v>Solstice Backup 5.5.1 Upgrade</v>
          </cell>
          <cell r="C760">
            <v>18620</v>
          </cell>
          <cell r="D760" t="str">
            <v>B</v>
          </cell>
        </row>
        <row r="761">
          <cell r="A761" t="str">
            <v>LSB9S-551-D9T9</v>
          </cell>
          <cell r="B761" t="str">
            <v>Solstice Data Backup Utility</v>
          </cell>
          <cell r="C761">
            <v>7000</v>
          </cell>
          <cell r="D761" t="str">
            <v>B</v>
          </cell>
        </row>
        <row r="762">
          <cell r="A762" t="str">
            <v>LSB9S-551-S9T9</v>
          </cell>
          <cell r="B762" t="str">
            <v>Solstice Backup 5.5.1 Upgrade</v>
          </cell>
          <cell r="C762">
            <v>18620</v>
          </cell>
          <cell r="D762" t="str">
            <v>B</v>
          </cell>
        </row>
        <row r="763">
          <cell r="A763" t="str">
            <v>LSB9S-551-W9T9</v>
          </cell>
          <cell r="B763" t="str">
            <v>Solstice Backup 5.5.1 Upgrade</v>
          </cell>
          <cell r="C763">
            <v>6440</v>
          </cell>
          <cell r="D763" t="str">
            <v>B</v>
          </cell>
        </row>
        <row r="764">
          <cell r="A764" t="str">
            <v>LSBC9-551-2023</v>
          </cell>
          <cell r="B764" t="str">
            <v>100 Client Connections</v>
          </cell>
          <cell r="C764">
            <v>25200</v>
          </cell>
          <cell r="D764" t="str">
            <v>B</v>
          </cell>
        </row>
        <row r="765">
          <cell r="A765" t="str">
            <v>LSBCS-551-99T9</v>
          </cell>
          <cell r="B765" t="str">
            <v>Autochanger Upgrade</v>
          </cell>
          <cell r="C765">
            <v>5320</v>
          </cell>
          <cell r="D765" t="str">
            <v>B</v>
          </cell>
        </row>
        <row r="766">
          <cell r="A766" t="str">
            <v>LSBDM-110-8562</v>
          </cell>
          <cell r="B766" t="str">
            <v>BusinesSuite Module Doc</v>
          </cell>
          <cell r="C766">
            <v>70</v>
          </cell>
          <cell r="D766" t="str">
            <v>D</v>
          </cell>
        </row>
        <row r="767">
          <cell r="A767" t="str">
            <v>LSBDN-200-8561</v>
          </cell>
          <cell r="B767" t="str">
            <v>BusinesSuite Module Doc</v>
          </cell>
          <cell r="C767">
            <v>70</v>
          </cell>
          <cell r="D767" t="str">
            <v>D</v>
          </cell>
        </row>
        <row r="768">
          <cell r="A768" t="str">
            <v>LSBDS-100-8566</v>
          </cell>
          <cell r="B768" t="str">
            <v>BusinesSuite Module Doc</v>
          </cell>
          <cell r="C768">
            <v>70</v>
          </cell>
          <cell r="D768" t="str">
            <v>D</v>
          </cell>
        </row>
        <row r="769">
          <cell r="A769" t="str">
            <v>LSBDS-110-8563</v>
          </cell>
          <cell r="B769" t="str">
            <v>BusinesSuite Module Doc</v>
          </cell>
          <cell r="C769">
            <v>70</v>
          </cell>
          <cell r="D769" t="str">
            <v>D</v>
          </cell>
        </row>
        <row r="770">
          <cell r="A770" t="str">
            <v>LSBDS-120-8564</v>
          </cell>
          <cell r="B770" t="str">
            <v>BusinesSuite Module Doc</v>
          </cell>
          <cell r="C770">
            <v>70</v>
          </cell>
          <cell r="D770" t="str">
            <v>D</v>
          </cell>
        </row>
        <row r="771">
          <cell r="A771" t="str">
            <v>LSBDS-140-8565</v>
          </cell>
          <cell r="B771" t="str">
            <v>BusinesSuite Module Doc</v>
          </cell>
          <cell r="C771">
            <v>70</v>
          </cell>
          <cell r="D771" t="str">
            <v>D</v>
          </cell>
        </row>
        <row r="772">
          <cell r="A772" t="str">
            <v>LSBDS-212-8560</v>
          </cell>
          <cell r="B772" t="str">
            <v>BusinesSuite Module Doc</v>
          </cell>
          <cell r="C772">
            <v>70</v>
          </cell>
          <cell r="D772" t="str">
            <v>D</v>
          </cell>
        </row>
        <row r="773">
          <cell r="A773" t="str">
            <v>LSBDS-551-8570</v>
          </cell>
          <cell r="B773" t="str">
            <v>Solstice Backup Documentation</v>
          </cell>
          <cell r="C773">
            <v>70</v>
          </cell>
          <cell r="D773" t="str">
            <v>D</v>
          </cell>
        </row>
        <row r="774">
          <cell r="A774" t="str">
            <v>LSBES-551-99T9</v>
          </cell>
          <cell r="B774" t="str">
            <v>Autochanger Upgrade</v>
          </cell>
          <cell r="C774">
            <v>10710</v>
          </cell>
          <cell r="D774" t="str">
            <v>B</v>
          </cell>
        </row>
        <row r="775">
          <cell r="A775" t="str">
            <v>LSBIM-200-3305</v>
          </cell>
          <cell r="B775" t="str">
            <v>ClientPak for Macintosh</v>
          </cell>
          <cell r="C775">
            <v>2520</v>
          </cell>
          <cell r="D775" t="str">
            <v>B</v>
          </cell>
        </row>
        <row r="776">
          <cell r="A776" t="str">
            <v>LSBIN-110-2955</v>
          </cell>
          <cell r="B776" t="str">
            <v>BusinesSuite Module</v>
          </cell>
          <cell r="C776">
            <v>1680</v>
          </cell>
          <cell r="D776" t="str">
            <v>B</v>
          </cell>
        </row>
        <row r="777">
          <cell r="A777" t="str">
            <v>LSBIN-110-2957</v>
          </cell>
          <cell r="B777" t="str">
            <v>BusinesSuite Module</v>
          </cell>
          <cell r="C777">
            <v>1680</v>
          </cell>
          <cell r="D777" t="str">
            <v>B</v>
          </cell>
        </row>
        <row r="778">
          <cell r="A778" t="str">
            <v>LSBIN-120-2959</v>
          </cell>
          <cell r="B778" t="str">
            <v>BusinesSuite Module</v>
          </cell>
          <cell r="C778">
            <v>1680</v>
          </cell>
          <cell r="D778" t="str">
            <v>B</v>
          </cell>
        </row>
        <row r="779">
          <cell r="A779" t="str">
            <v>LSBIN-130-2965</v>
          </cell>
          <cell r="B779" t="str">
            <v>BusinesSuite Module</v>
          </cell>
          <cell r="C779">
            <v>5040</v>
          </cell>
          <cell r="D779" t="str">
            <v>B</v>
          </cell>
        </row>
        <row r="780">
          <cell r="A780" t="str">
            <v>LSBIN-200-2954</v>
          </cell>
          <cell r="B780" t="str">
            <v>BusinesSuite Module</v>
          </cell>
          <cell r="C780">
            <v>1680</v>
          </cell>
          <cell r="D780" t="str">
            <v>B</v>
          </cell>
        </row>
        <row r="781">
          <cell r="A781" t="str">
            <v>LSBIN-212-2979</v>
          </cell>
          <cell r="B781" t="str">
            <v>BusinesSuite Module</v>
          </cell>
          <cell r="C781">
            <v>1680</v>
          </cell>
          <cell r="D781" t="str">
            <v>B</v>
          </cell>
        </row>
        <row r="782">
          <cell r="A782" t="str">
            <v>LSBIN-551-3304</v>
          </cell>
          <cell r="B782" t="str">
            <v>ClientPak for Windows NT</v>
          </cell>
          <cell r="C782">
            <v>2520</v>
          </cell>
          <cell r="D782" t="str">
            <v>B</v>
          </cell>
        </row>
        <row r="783">
          <cell r="A783" t="str">
            <v>LSBIS-100-2153</v>
          </cell>
          <cell r="B783" t="str">
            <v>BusinesSuite Module</v>
          </cell>
          <cell r="C783">
            <v>9450</v>
          </cell>
          <cell r="D783" t="str">
            <v>B</v>
          </cell>
        </row>
        <row r="784">
          <cell r="A784" t="str">
            <v>LSBIS-110-2152</v>
          </cell>
          <cell r="B784" t="str">
            <v>BusinesSuite Module</v>
          </cell>
          <cell r="C784">
            <v>9450</v>
          </cell>
          <cell r="D784" t="str">
            <v>B</v>
          </cell>
        </row>
        <row r="785">
          <cell r="A785" t="str">
            <v>LSBIS-110-2195</v>
          </cell>
          <cell r="B785" t="str">
            <v>BusinesSuite Module</v>
          </cell>
          <cell r="C785">
            <v>9450</v>
          </cell>
          <cell r="D785" t="str">
            <v>B</v>
          </cell>
        </row>
        <row r="786">
          <cell r="A786" t="str">
            <v>LSBIS-140-2161</v>
          </cell>
          <cell r="B786" t="str">
            <v>BusinesSuite Module</v>
          </cell>
          <cell r="C786">
            <v>18900</v>
          </cell>
          <cell r="D786" t="str">
            <v>B</v>
          </cell>
        </row>
        <row r="787">
          <cell r="A787" t="str">
            <v>LSBIS-212-2151</v>
          </cell>
          <cell r="B787" t="str">
            <v>BusinesSuite Module</v>
          </cell>
          <cell r="C787">
            <v>9450</v>
          </cell>
          <cell r="D787" t="str">
            <v>B</v>
          </cell>
        </row>
        <row r="788">
          <cell r="A788" t="str">
            <v>LSBIS-551-2008</v>
          </cell>
          <cell r="B788" t="str">
            <v>Autochanger Software Module</v>
          </cell>
          <cell r="C788">
            <v>2520</v>
          </cell>
          <cell r="D788" t="str">
            <v>B</v>
          </cell>
        </row>
        <row r="789">
          <cell r="A789" t="str">
            <v>LSBIS-551-2009</v>
          </cell>
          <cell r="B789" t="str">
            <v>Autochanger Software Module</v>
          </cell>
          <cell r="C789">
            <v>8400</v>
          </cell>
          <cell r="D789" t="str">
            <v>B</v>
          </cell>
        </row>
        <row r="790">
          <cell r="A790" t="str">
            <v>LSBIS-551-2013</v>
          </cell>
          <cell r="B790" t="str">
            <v>Autochanger Software Module</v>
          </cell>
          <cell r="C790">
            <v>5880</v>
          </cell>
          <cell r="D790" t="str">
            <v>B</v>
          </cell>
        </row>
        <row r="791">
          <cell r="A791" t="str">
            <v>LSBIS-551-2014</v>
          </cell>
          <cell r="B791" t="str">
            <v>Autochanger Software Module</v>
          </cell>
          <cell r="C791">
            <v>11690</v>
          </cell>
          <cell r="D791" t="str">
            <v>B</v>
          </cell>
        </row>
        <row r="792">
          <cell r="A792" t="str">
            <v>LSBIS-551-2025</v>
          </cell>
          <cell r="B792" t="str">
            <v>SNMP Module  for Solaris</v>
          </cell>
          <cell r="C792">
            <v>2520</v>
          </cell>
          <cell r="D792" t="str">
            <v>B</v>
          </cell>
        </row>
        <row r="793">
          <cell r="A793" t="str">
            <v>LSBIS-551-2030</v>
          </cell>
          <cell r="B793" t="str">
            <v>Archive Module, Solaris ver</v>
          </cell>
          <cell r="C793">
            <v>5880</v>
          </cell>
          <cell r="D793" t="str">
            <v>B</v>
          </cell>
        </row>
        <row r="794">
          <cell r="A794" t="str">
            <v>LSBIS-551-2041</v>
          </cell>
          <cell r="B794" t="str">
            <v>Silo Software Module</v>
          </cell>
          <cell r="C794">
            <v>36540</v>
          </cell>
          <cell r="D794" t="str">
            <v>B</v>
          </cell>
        </row>
        <row r="795">
          <cell r="A795" t="str">
            <v>LSBIS-551-2043</v>
          </cell>
          <cell r="B795" t="str">
            <v>Autochanger Software Module</v>
          </cell>
          <cell r="C795">
            <v>15610</v>
          </cell>
          <cell r="D795" t="str">
            <v>B</v>
          </cell>
        </row>
        <row r="796">
          <cell r="A796" t="str">
            <v>LSBIS-551-2044</v>
          </cell>
          <cell r="B796" t="str">
            <v>Autochanger Software Module</v>
          </cell>
          <cell r="C796">
            <v>24920</v>
          </cell>
          <cell r="D796" t="str">
            <v>B</v>
          </cell>
        </row>
        <row r="797">
          <cell r="A797" t="str">
            <v>LSBIS-551-2046</v>
          </cell>
          <cell r="B797" t="str">
            <v>Autochanger Software Module</v>
          </cell>
          <cell r="C797">
            <v>36540</v>
          </cell>
          <cell r="D797" t="str">
            <v>B</v>
          </cell>
        </row>
        <row r="798">
          <cell r="A798" t="str">
            <v>LSBIS-551-2048</v>
          </cell>
          <cell r="B798" t="str">
            <v>Silo Software Module 1-512 vol</v>
          </cell>
          <cell r="C798">
            <v>29260</v>
          </cell>
          <cell r="D798" t="str">
            <v>B</v>
          </cell>
        </row>
        <row r="799">
          <cell r="A799" t="str">
            <v>LSBIS-551-2080</v>
          </cell>
          <cell r="B799" t="str">
            <v>Network Edition Storage Node f</v>
          </cell>
          <cell r="C799">
            <v>10080</v>
          </cell>
          <cell r="D799" t="str">
            <v>B</v>
          </cell>
        </row>
        <row r="800">
          <cell r="A800" t="str">
            <v>LSBIS-551-2102</v>
          </cell>
          <cell r="B800" t="str">
            <v>Network Edition for Solaris</v>
          </cell>
          <cell r="C800">
            <v>10080</v>
          </cell>
          <cell r="D800" t="str">
            <v>B</v>
          </cell>
        </row>
        <row r="801">
          <cell r="A801" t="str">
            <v>LSBIS-551-2106</v>
          </cell>
          <cell r="B801" t="str">
            <v>Workgroup Edition for Solaris</v>
          </cell>
          <cell r="C801">
            <v>5040</v>
          </cell>
          <cell r="D801" t="str">
            <v>B</v>
          </cell>
        </row>
        <row r="802">
          <cell r="A802" t="str">
            <v>LSBIS-551-3300</v>
          </cell>
          <cell r="B802" t="str">
            <v>ClientPak for UNIX</v>
          </cell>
          <cell r="C802">
            <v>2520</v>
          </cell>
          <cell r="D802" t="str">
            <v>B</v>
          </cell>
        </row>
        <row r="803">
          <cell r="A803" t="str">
            <v>LSBIS-551-5080</v>
          </cell>
          <cell r="B803" t="str">
            <v>Power Edition Storage Node</v>
          </cell>
          <cell r="C803">
            <v>27300</v>
          </cell>
          <cell r="D803" t="str">
            <v>B</v>
          </cell>
        </row>
        <row r="804">
          <cell r="A804" t="str">
            <v>LSBIS-551-5102</v>
          </cell>
          <cell r="B804" t="str">
            <v>Power Edition for Solaris</v>
          </cell>
          <cell r="C804">
            <v>27300</v>
          </cell>
          <cell r="D804" t="str">
            <v>B</v>
          </cell>
        </row>
        <row r="805">
          <cell r="A805" t="str">
            <v>LSBIV-413-3303</v>
          </cell>
          <cell r="B805" t="str">
            <v>ClientPak for Netware</v>
          </cell>
          <cell r="C805">
            <v>2520</v>
          </cell>
          <cell r="D805" t="str">
            <v>B</v>
          </cell>
        </row>
        <row r="806">
          <cell r="A806" t="str">
            <v>LSBIW-551-3302</v>
          </cell>
          <cell r="B806" t="str">
            <v>ClientPak for PC Desktops</v>
          </cell>
          <cell r="C806">
            <v>2520</v>
          </cell>
          <cell r="D806" t="str">
            <v>B</v>
          </cell>
        </row>
        <row r="807">
          <cell r="A807" t="str">
            <v>LSBLS-551-99T9</v>
          </cell>
          <cell r="B807" t="str">
            <v>Autochanger Upgrade</v>
          </cell>
          <cell r="C807">
            <v>4690</v>
          </cell>
          <cell r="D807" t="str">
            <v>B</v>
          </cell>
        </row>
        <row r="808">
          <cell r="A808" t="str">
            <v>LSBMS-551-2088</v>
          </cell>
          <cell r="B808" t="str">
            <v>Solstice Backup Media Kit</v>
          </cell>
          <cell r="C808">
            <v>140</v>
          </cell>
          <cell r="D808" t="str">
            <v>D</v>
          </cell>
        </row>
        <row r="809">
          <cell r="A809" t="str">
            <v>LSBUS-551-89T9</v>
          </cell>
          <cell r="B809" t="str">
            <v>SIlo Upg from 512 to Unlimited</v>
          </cell>
          <cell r="C809">
            <v>8680</v>
          </cell>
          <cell r="D809" t="str">
            <v>B</v>
          </cell>
        </row>
        <row r="810">
          <cell r="A810" t="str">
            <v>LSBUS-551-99T9</v>
          </cell>
          <cell r="B810" t="str">
            <v>Autochanger Upgrade</v>
          </cell>
          <cell r="C810">
            <v>13020</v>
          </cell>
          <cell r="D810" t="str">
            <v>B</v>
          </cell>
        </row>
        <row r="811">
          <cell r="A811" t="str">
            <v>LSBV9-551-2021</v>
          </cell>
          <cell r="B811" t="str">
            <v>5 Client Connections</v>
          </cell>
          <cell r="C811">
            <v>2100</v>
          </cell>
          <cell r="D811" t="str">
            <v>B</v>
          </cell>
        </row>
        <row r="812">
          <cell r="A812" t="str">
            <v>LSBXS-551-99T9</v>
          </cell>
          <cell r="B812" t="str">
            <v>Autochanger Upgrade</v>
          </cell>
          <cell r="C812">
            <v>4760</v>
          </cell>
          <cell r="D812" t="str">
            <v>B</v>
          </cell>
        </row>
        <row r="813">
          <cell r="A813" t="str">
            <v>LSBY9-551-2022</v>
          </cell>
          <cell r="B813" t="str">
            <v>25 Client Connections</v>
          </cell>
          <cell r="C813">
            <v>8400</v>
          </cell>
          <cell r="D813" t="str">
            <v>B</v>
          </cell>
        </row>
        <row r="814">
          <cell r="A814" t="str">
            <v>LSBYS-551-99T9</v>
          </cell>
          <cell r="B814" t="str">
            <v>Autochanger Upgrade</v>
          </cell>
          <cell r="C814">
            <v>3920</v>
          </cell>
          <cell r="D814" t="str">
            <v>B</v>
          </cell>
        </row>
        <row r="815">
          <cell r="A815" t="str">
            <v>LU0-9.1-P</v>
          </cell>
          <cell r="B815" t="str">
            <v>SUNLINK LU0 9.1, CD DOC LI</v>
          </cell>
          <cell r="C815">
            <v>3894</v>
          </cell>
          <cell r="D815" t="str">
            <v>B</v>
          </cell>
        </row>
        <row r="816">
          <cell r="A816" t="str">
            <v>MCBIS-500-T999</v>
          </cell>
          <cell r="B816" t="str">
            <v>COBOL 5.0 1RTU CD O/L-DOC 1RT</v>
          </cell>
          <cell r="C816">
            <v>3500</v>
          </cell>
          <cell r="D816" t="str">
            <v>B</v>
          </cell>
        </row>
        <row r="817">
          <cell r="A817" t="str">
            <v>MCBIS-600-T999</v>
          </cell>
          <cell r="B817" t="str">
            <v>COBOL 6.0 1RTU CD O/L-DOC 1RT</v>
          </cell>
          <cell r="C817">
            <v>3500</v>
          </cell>
          <cell r="D817" t="str">
            <v>B</v>
          </cell>
        </row>
        <row r="818">
          <cell r="A818" t="str">
            <v>MCBXS-500-R999</v>
          </cell>
          <cell r="B818" t="str">
            <v>COBOL 5.0 RT 10RTU CD</v>
          </cell>
          <cell r="C818">
            <v>1400</v>
          </cell>
          <cell r="D818" t="str">
            <v>B</v>
          </cell>
        </row>
        <row r="819">
          <cell r="A819" t="str">
            <v>MCBXS-600-R999</v>
          </cell>
          <cell r="B819" t="str">
            <v>COBOL 6.0 RT 1 10RTU CD</v>
          </cell>
          <cell r="C819">
            <v>1400</v>
          </cell>
          <cell r="D819" t="str">
            <v>B</v>
          </cell>
        </row>
        <row r="820">
          <cell r="A820" t="str">
            <v>MCS9S-100-9999</v>
          </cell>
          <cell r="B820" t="str">
            <v>StorEdge MC Streaming Srve S/W</v>
          </cell>
          <cell r="C820">
            <v>0</v>
          </cell>
          <cell r="D820" t="str">
            <v>H</v>
          </cell>
        </row>
        <row r="821">
          <cell r="A821" t="str">
            <v>MCSCS-100-9999</v>
          </cell>
          <cell r="B821" t="str">
            <v>StorEdge MC Streaming Srve S/W</v>
          </cell>
          <cell r="C821">
            <v>314475</v>
          </cell>
          <cell r="D821" t="str">
            <v>H</v>
          </cell>
        </row>
        <row r="822">
          <cell r="A822" t="str">
            <v>MCSIS-100-9999</v>
          </cell>
          <cell r="B822" t="str">
            <v>StorEdge MC Streaming Srve S/W</v>
          </cell>
          <cell r="C822">
            <v>4193</v>
          </cell>
          <cell r="D822" t="str">
            <v>H</v>
          </cell>
        </row>
        <row r="823">
          <cell r="A823" t="str">
            <v>MCSVS-100-9999</v>
          </cell>
          <cell r="B823" t="str">
            <v>StorEdge MC Streaming Srve S/W</v>
          </cell>
          <cell r="C823">
            <v>16772</v>
          </cell>
          <cell r="D823" t="str">
            <v>H</v>
          </cell>
        </row>
        <row r="824">
          <cell r="A824" t="str">
            <v>MCSXS-100-9999</v>
          </cell>
          <cell r="B824" t="str">
            <v>StorEdge MC Streaming Srve S/W</v>
          </cell>
          <cell r="C824">
            <v>33544</v>
          </cell>
          <cell r="D824" t="str">
            <v>H</v>
          </cell>
        </row>
        <row r="825">
          <cell r="A825" t="str">
            <v>MDT-4.1-P</v>
          </cell>
          <cell r="B825" t="str">
            <v>COBOL DEV KIT 4.1, CD DOC LI</v>
          </cell>
          <cell r="C825">
            <v>3290</v>
          </cell>
          <cell r="D825" t="str">
            <v>B</v>
          </cell>
        </row>
        <row r="826">
          <cell r="A826" t="str">
            <v>MDT-4.1-PU</v>
          </cell>
          <cell r="B826" t="str">
            <v>MFCOBOL 4.1 DEVLPR TOOLKIT UPG</v>
          </cell>
          <cell r="C826">
            <v>2118</v>
          </cell>
          <cell r="D826" t="str">
            <v>B</v>
          </cell>
        </row>
        <row r="827">
          <cell r="A827" t="str">
            <v>MM-286</v>
          </cell>
          <cell r="B827" t="str">
            <v>SUNTUTOR:NIS+ ADMINISTRATION</v>
          </cell>
          <cell r="C827">
            <v>904</v>
          </cell>
          <cell r="D827" t="str">
            <v>D</v>
          </cell>
        </row>
        <row r="828">
          <cell r="A828" t="str">
            <v>MOSX-ADD-4.1-L10</v>
          </cell>
          <cell r="B828" t="str">
            <v>COBOL OSX ADD 4.1, 10LI</v>
          </cell>
          <cell r="C828">
            <v>700</v>
          </cell>
          <cell r="D828" t="str">
            <v>B</v>
          </cell>
        </row>
        <row r="829">
          <cell r="A829" t="str">
            <v>MOSX-INI-4.1-S10</v>
          </cell>
          <cell r="B829" t="str">
            <v>COBOL OSX INIT 4.1, CD 10LI</v>
          </cell>
          <cell r="C829">
            <v>980</v>
          </cell>
          <cell r="D829" t="str">
            <v>B</v>
          </cell>
        </row>
        <row r="830">
          <cell r="A830" t="str">
            <v>N03-AA</v>
          </cell>
          <cell r="B830" t="str">
            <v>Netra t 1125, Base part, ATO</v>
          </cell>
          <cell r="C830">
            <v>5243</v>
          </cell>
          <cell r="D830" t="str">
            <v>H</v>
          </cell>
        </row>
        <row r="831">
          <cell r="A831" t="str">
            <v>N03-UEC1-9S-256AT</v>
          </cell>
          <cell r="B831" t="str">
            <v>Netra t AC,1P/300MHz,256MB,18G</v>
          </cell>
          <cell r="C831">
            <v>14993</v>
          </cell>
          <cell r="D831" t="str">
            <v>H</v>
          </cell>
        </row>
        <row r="832">
          <cell r="A832" t="str">
            <v>N03-UEC2-9N-512CX</v>
          </cell>
          <cell r="B832" t="str">
            <v>Netra t AC,2P/300MHz,512MB,18G</v>
          </cell>
          <cell r="C832">
            <v>23606</v>
          </cell>
          <cell r="D832" t="str">
            <v>H</v>
          </cell>
        </row>
        <row r="833">
          <cell r="A833" t="str">
            <v>N03-ULD1-9S-256AT</v>
          </cell>
          <cell r="B833" t="str">
            <v>Netrat1125,1X440MHz,256MB,18GB</v>
          </cell>
          <cell r="C833">
            <v>21443</v>
          </cell>
          <cell r="D833" t="str">
            <v>H</v>
          </cell>
        </row>
        <row r="834">
          <cell r="A834" t="str">
            <v>N03-ULD2-9S-2048AT</v>
          </cell>
          <cell r="B834" t="str">
            <v>Netrat1125,2X440MHz,2GB</v>
          </cell>
          <cell r="C834">
            <v>34993</v>
          </cell>
          <cell r="D834" t="str">
            <v>H</v>
          </cell>
        </row>
        <row r="835">
          <cell r="A835" t="str">
            <v>N03-ULD2-9S-512AT</v>
          </cell>
          <cell r="B835" t="str">
            <v>Netrat1125,2X440MHz,512MB,18GB</v>
          </cell>
          <cell r="C835">
            <v>22493</v>
          </cell>
          <cell r="D835" t="str">
            <v>H</v>
          </cell>
        </row>
        <row r="836">
          <cell r="A836" t="str">
            <v>N04-AA</v>
          </cell>
          <cell r="B836" t="str">
            <v>NETRA T 1120, Base part, ATO</v>
          </cell>
          <cell r="C836">
            <v>5243</v>
          </cell>
          <cell r="D836" t="str">
            <v>H</v>
          </cell>
        </row>
        <row r="837">
          <cell r="A837" t="str">
            <v>N04-UEC1-9S-256AT</v>
          </cell>
          <cell r="B837" t="str">
            <v>Netra t DC,1P/300MHz,256MB,18G</v>
          </cell>
          <cell r="C837">
            <v>16806</v>
          </cell>
          <cell r="D837" t="str">
            <v>H</v>
          </cell>
        </row>
        <row r="838">
          <cell r="A838" t="str">
            <v>N04-UEC2-9N-512CX</v>
          </cell>
          <cell r="B838" t="str">
            <v>Netra t DC,2P/300MHz,512MB,18G</v>
          </cell>
          <cell r="C838">
            <v>23606</v>
          </cell>
          <cell r="D838" t="str">
            <v>H</v>
          </cell>
        </row>
        <row r="839">
          <cell r="A839" t="str">
            <v>N04-ULD1-9S-256AT</v>
          </cell>
          <cell r="B839" t="str">
            <v>Netrat1120,1X440MHz,256MB,18GB</v>
          </cell>
          <cell r="C839">
            <v>14993</v>
          </cell>
          <cell r="D839" t="str">
            <v>H</v>
          </cell>
        </row>
        <row r="840">
          <cell r="A840" t="str">
            <v>N04-ULD2-9S-2048AT</v>
          </cell>
          <cell r="B840" t="str">
            <v>Netrat1120,2X440MHz,2GB,2*18GB</v>
          </cell>
          <cell r="C840">
            <v>34993</v>
          </cell>
          <cell r="D840" t="str">
            <v>H</v>
          </cell>
        </row>
        <row r="841">
          <cell r="A841" t="str">
            <v>N04-ULD2-9S-512AT</v>
          </cell>
          <cell r="B841" t="str">
            <v>Netrat1120,2X440MHz,512MB,18GB</v>
          </cell>
          <cell r="C841">
            <v>22493</v>
          </cell>
          <cell r="D841" t="str">
            <v>H</v>
          </cell>
        </row>
        <row r="842">
          <cell r="A842" t="str">
            <v>N06-UGB1-9S064AT1</v>
          </cell>
          <cell r="B842" t="str">
            <v>Netra t1 AC, 360MHz 64Mb 18Gb</v>
          </cell>
          <cell r="C842">
            <v>4193</v>
          </cell>
          <cell r="D842" t="str">
            <v>H</v>
          </cell>
        </row>
        <row r="843">
          <cell r="A843" t="str">
            <v>N06-UGB1-9S064AT5</v>
          </cell>
          <cell r="B843" t="str">
            <v>Netra t1 AC 360MHz 64Mb 18Gb</v>
          </cell>
          <cell r="C843">
            <v>26565</v>
          </cell>
          <cell r="D843" t="str">
            <v>H</v>
          </cell>
        </row>
        <row r="844">
          <cell r="A844" t="str">
            <v>N06-UGB1-9S512AT1</v>
          </cell>
          <cell r="B844" t="str">
            <v>Netra t 1 AC,360MHz 512MB,18GB</v>
          </cell>
          <cell r="C844">
            <v>8393</v>
          </cell>
          <cell r="D844" t="str">
            <v>H</v>
          </cell>
        </row>
        <row r="845">
          <cell r="A845" t="str">
            <v>N06-UGB1-9S512AT5</v>
          </cell>
          <cell r="B845" t="str">
            <v>Netra t1 AC,360Mz,512M,18G,5pk</v>
          </cell>
          <cell r="C845">
            <v>46515</v>
          </cell>
          <cell r="D845" t="str">
            <v>H</v>
          </cell>
        </row>
        <row r="846">
          <cell r="A846" t="str">
            <v>N06-UKC1-9S100AT1</v>
          </cell>
          <cell r="B846" t="str">
            <v>t1 AC,440MHz,1GB,1x18G,1Pk</v>
          </cell>
          <cell r="C846">
            <v>13153</v>
          </cell>
          <cell r="D846" t="str">
            <v>H</v>
          </cell>
        </row>
        <row r="847">
          <cell r="A847" t="str">
            <v>N06-UKC1-9S256AT1</v>
          </cell>
          <cell r="B847" t="str">
            <v>Netra t1 AC 440MHz 256Mb 18Gb</v>
          </cell>
          <cell r="C847">
            <v>7413</v>
          </cell>
          <cell r="D847" t="str">
            <v>H</v>
          </cell>
        </row>
        <row r="848">
          <cell r="A848" t="str">
            <v>N06-UKC1-9S256AT5</v>
          </cell>
          <cell r="B848" t="str">
            <v>Netra t1 AC 440MHz 256Mb 18Gb</v>
          </cell>
          <cell r="C848">
            <v>49840</v>
          </cell>
          <cell r="D848" t="str">
            <v>H</v>
          </cell>
        </row>
        <row r="849">
          <cell r="A849" t="str">
            <v>N06-UKC1-9S512AT1</v>
          </cell>
          <cell r="B849" t="str">
            <v>Netra t1 AC, 440 512MB 18GB 1</v>
          </cell>
          <cell r="C849">
            <v>10213</v>
          </cell>
          <cell r="D849" t="str">
            <v>H</v>
          </cell>
        </row>
        <row r="850">
          <cell r="A850" t="str">
            <v>N06-UKC1-9S512AT5</v>
          </cell>
          <cell r="B850" t="str">
            <v>Netra t1 AC, 440 512MB 18GB 5P</v>
          </cell>
          <cell r="C850">
            <v>66465</v>
          </cell>
          <cell r="D850" t="str">
            <v>H</v>
          </cell>
        </row>
        <row r="851">
          <cell r="A851" t="str">
            <v>N061UGB1-9S064AT1</v>
          </cell>
          <cell r="B851" t="str">
            <v>Netra t1 AC, 360MHz 64MB 18GB</v>
          </cell>
          <cell r="C851">
            <v>4193</v>
          </cell>
          <cell r="D851" t="str">
            <v>H</v>
          </cell>
        </row>
        <row r="852">
          <cell r="A852" t="str">
            <v>N061UGB1-9S064AT5</v>
          </cell>
          <cell r="B852" t="str">
            <v>Netra t1 AC, 360MHz 64MB 18GB</v>
          </cell>
          <cell r="C852">
            <v>18165</v>
          </cell>
          <cell r="D852" t="str">
            <v>H</v>
          </cell>
        </row>
        <row r="853">
          <cell r="A853" t="str">
            <v>N061UGB1-9S512AT1</v>
          </cell>
          <cell r="B853" t="str">
            <v>Netra t1 AC, 360MHz 512MB 18GB</v>
          </cell>
          <cell r="C853">
            <v>8393</v>
          </cell>
          <cell r="D853" t="str">
            <v>H</v>
          </cell>
        </row>
        <row r="854">
          <cell r="A854" t="str">
            <v>N061UKC1-9S100AT1</v>
          </cell>
          <cell r="B854" t="str">
            <v>Netra t1 AC, 440MHz,1GB,18GB</v>
          </cell>
          <cell r="C854">
            <v>13153</v>
          </cell>
          <cell r="D854" t="str">
            <v>H</v>
          </cell>
        </row>
        <row r="855">
          <cell r="A855" t="str">
            <v>N061UKC1-9S100AT5</v>
          </cell>
          <cell r="B855" t="str">
            <v>Netra t1 AC, 440MHz,1GB,18GB,5PK</v>
          </cell>
          <cell r="C855">
            <v>62265</v>
          </cell>
          <cell r="D855" t="str">
            <v>H</v>
          </cell>
        </row>
        <row r="856">
          <cell r="A856" t="str">
            <v>N061UKC1-9S256AT1</v>
          </cell>
          <cell r="B856" t="str">
            <v>Netra t1 AC, 440MHz,256MB,18GB</v>
          </cell>
          <cell r="C856">
            <v>7413</v>
          </cell>
          <cell r="D856" t="str">
            <v>H</v>
          </cell>
        </row>
        <row r="857">
          <cell r="A857" t="str">
            <v>N061UKC1-9S256AT5</v>
          </cell>
          <cell r="B857" t="str">
            <v>Netra t1 AC, 440MHz,256MB,18GB</v>
          </cell>
          <cell r="C857">
            <v>35315</v>
          </cell>
          <cell r="D857" t="str">
            <v>H</v>
          </cell>
        </row>
        <row r="858">
          <cell r="A858" t="str">
            <v>N061UKC1-9S512AT1</v>
          </cell>
          <cell r="B858" t="str">
            <v>Netra t1 AC, 440MHz,512MB,18GB</v>
          </cell>
          <cell r="C858">
            <v>10213</v>
          </cell>
          <cell r="D858" t="str">
            <v>H</v>
          </cell>
        </row>
        <row r="859">
          <cell r="A859" t="str">
            <v>N061UKC1-9S512AT5</v>
          </cell>
          <cell r="B859" t="str">
            <v>Netra t1 AC, 440MHz,512MB,18GB 5PK</v>
          </cell>
          <cell r="C859">
            <v>48965</v>
          </cell>
          <cell r="D859" t="str">
            <v>H</v>
          </cell>
        </row>
        <row r="860">
          <cell r="A860" t="str">
            <v>N061UKC1-9S512EJ1</v>
          </cell>
          <cell r="B860" t="str">
            <v>Netra t1 AC, 440MHz,512MB,18GB&amp;CD</v>
          </cell>
          <cell r="C860">
            <v>11613</v>
          </cell>
          <cell r="D860" t="str">
            <v>H</v>
          </cell>
        </row>
        <row r="861">
          <cell r="A861" t="str">
            <v>N061UKC1-9S512EJ5</v>
          </cell>
          <cell r="B861" t="str">
            <v>Netra t1 AC, 440MHz,512MB,18GB&amp;CD 5PK</v>
          </cell>
          <cell r="C861">
            <v>55615</v>
          </cell>
          <cell r="D861" t="str">
            <v>H</v>
          </cell>
        </row>
        <row r="862">
          <cell r="A862" t="str">
            <v>N07-UKC1-9S256AT1</v>
          </cell>
          <cell r="B862" t="str">
            <v>Netra t1 DC 440MHz 256Mb 18GB</v>
          </cell>
          <cell r="C862">
            <v>7413</v>
          </cell>
          <cell r="D862" t="str">
            <v>H</v>
          </cell>
        </row>
        <row r="863">
          <cell r="A863" t="str">
            <v>N07-UKC1-9S256AT5</v>
          </cell>
          <cell r="B863" t="str">
            <v>Netra t1 DC 440MHz 256Mb 18Gb</v>
          </cell>
          <cell r="C863">
            <v>49840</v>
          </cell>
          <cell r="D863" t="str">
            <v>H</v>
          </cell>
        </row>
        <row r="864">
          <cell r="A864" t="str">
            <v>N07-UKC1-9S512AT1</v>
          </cell>
          <cell r="B864" t="str">
            <v>Netra t1 DC,440Mz,512M,18G,1Pk</v>
          </cell>
          <cell r="C864">
            <v>10213</v>
          </cell>
          <cell r="D864" t="str">
            <v>H</v>
          </cell>
        </row>
        <row r="865">
          <cell r="A865" t="str">
            <v>N07-UKC1-9S512AT5</v>
          </cell>
          <cell r="B865" t="str">
            <v>Netra t1 DC,440Mz,512M,18G,5Pk</v>
          </cell>
          <cell r="C865">
            <v>66465</v>
          </cell>
          <cell r="D865" t="str">
            <v>H</v>
          </cell>
        </row>
        <row r="866">
          <cell r="A866" t="str">
            <v>N071UKC1-9S256AT1</v>
          </cell>
          <cell r="B866" t="str">
            <v>Netra t1 DC,440Mz,256MB,18GB</v>
          </cell>
          <cell r="C866">
            <v>7413</v>
          </cell>
          <cell r="D866" t="str">
            <v>H</v>
          </cell>
        </row>
        <row r="867">
          <cell r="A867" t="str">
            <v>N071UKC1-9S512AT1</v>
          </cell>
          <cell r="B867" t="str">
            <v>Netra t1 DC,440Mz,512MB,18GB</v>
          </cell>
          <cell r="C867">
            <v>10213</v>
          </cell>
          <cell r="D867" t="str">
            <v>H</v>
          </cell>
        </row>
        <row r="868">
          <cell r="A868" t="str">
            <v>N14-AA</v>
          </cell>
          <cell r="B868" t="str">
            <v>Netra t 1405 (AC) Base config</v>
          </cell>
          <cell r="C868">
            <v>11053</v>
          </cell>
          <cell r="D868" t="str">
            <v>H</v>
          </cell>
        </row>
        <row r="869">
          <cell r="A869" t="str">
            <v>N14-ULD1-9S-256AT</v>
          </cell>
          <cell r="B869" t="str">
            <v>Netrat1405,1X440MHz,256MB,18GB</v>
          </cell>
          <cell r="C869">
            <v>19593</v>
          </cell>
          <cell r="D869" t="str">
            <v>H</v>
          </cell>
        </row>
        <row r="870">
          <cell r="A870" t="str">
            <v>N14-ULD2-9S-1024AT</v>
          </cell>
          <cell r="B870" t="str">
            <v>Netrat1405,2X440MHz,1GB,2*18G</v>
          </cell>
          <cell r="C870">
            <v>30793</v>
          </cell>
          <cell r="D870" t="str">
            <v>H</v>
          </cell>
        </row>
        <row r="871">
          <cell r="A871" t="str">
            <v>N14-ULD2-9S-512AT</v>
          </cell>
          <cell r="B871" t="str">
            <v>Netrat1405,2X440MHz,512M,2*18G</v>
          </cell>
          <cell r="C871">
            <v>42273</v>
          </cell>
          <cell r="D871" t="str">
            <v>H</v>
          </cell>
        </row>
        <row r="872">
          <cell r="A872" t="str">
            <v>N14-ULD4-9S-1024AT</v>
          </cell>
          <cell r="B872" t="str">
            <v>Netrat1405,4X440MHz,1GB,2*18GB</v>
          </cell>
          <cell r="C872">
            <v>62993</v>
          </cell>
          <cell r="D872" t="str">
            <v>H</v>
          </cell>
        </row>
        <row r="873">
          <cell r="A873" t="str">
            <v>N14-ULD4-9S-4096AT</v>
          </cell>
          <cell r="B873" t="str">
            <v>Netrat1405,4X440MHz,4GB,2*18GB</v>
          </cell>
          <cell r="C873">
            <v>58793</v>
          </cell>
          <cell r="D873" t="str">
            <v>H</v>
          </cell>
        </row>
        <row r="874">
          <cell r="A874" t="str">
            <v>N15-AA</v>
          </cell>
          <cell r="B874" t="str">
            <v>NETRA T 1400 (DC) Base config</v>
          </cell>
          <cell r="C874">
            <v>11053</v>
          </cell>
          <cell r="D874" t="str">
            <v>H</v>
          </cell>
        </row>
        <row r="875">
          <cell r="A875" t="str">
            <v>N15-ULD1-9S-256AT</v>
          </cell>
          <cell r="B875" t="str">
            <v>Netrat1400,1X440MHz,256MB,18GB</v>
          </cell>
          <cell r="C875">
            <v>19593</v>
          </cell>
          <cell r="D875" t="str">
            <v>H</v>
          </cell>
        </row>
        <row r="876">
          <cell r="A876" t="str">
            <v>N15-ULD2-9S-1024AT</v>
          </cell>
          <cell r="B876" t="str">
            <v>Netrat1400,2X440MHz,1GB,2*18GB</v>
          </cell>
          <cell r="C876">
            <v>30793</v>
          </cell>
          <cell r="D876" t="str">
            <v>H</v>
          </cell>
        </row>
        <row r="877">
          <cell r="A877" t="str">
            <v>N15-ULD2-9S-512AT</v>
          </cell>
          <cell r="B877" t="str">
            <v>Netrat1400,2X440MHz,512M,2*18G</v>
          </cell>
          <cell r="C877">
            <v>42273</v>
          </cell>
          <cell r="D877" t="str">
            <v>H</v>
          </cell>
        </row>
        <row r="878">
          <cell r="A878" t="str">
            <v>N15-ULD4-9S-1024AT</v>
          </cell>
          <cell r="B878" t="str">
            <v>Netrat1400,4X440MHz,1GB,2*18GB</v>
          </cell>
          <cell r="C878">
            <v>65167</v>
          </cell>
          <cell r="D878" t="str">
            <v>H</v>
          </cell>
        </row>
        <row r="879">
          <cell r="A879" t="str">
            <v>N15-ULD4-9S-1024AT</v>
          </cell>
          <cell r="B879" t="str">
            <v>Netrat1400,4X440MHz,4GB,2*18GB</v>
          </cell>
          <cell r="C879">
            <v>58793</v>
          </cell>
          <cell r="D879" t="str">
            <v>H</v>
          </cell>
        </row>
        <row r="880">
          <cell r="A880" t="str">
            <v>NDAD9-500-9999</v>
          </cell>
          <cell r="B880" t="str">
            <v>Doc set,netd 5.0</v>
          </cell>
          <cell r="C880">
            <v>350</v>
          </cell>
          <cell r="D880" t="str">
            <v>J</v>
          </cell>
        </row>
        <row r="881">
          <cell r="A881" t="str">
            <v>NDALS-500-I999</v>
          </cell>
          <cell r="B881" t="str">
            <v>NetD 5.0 App dev svr,SLRS,25ac</v>
          </cell>
          <cell r="C881">
            <v>21000</v>
          </cell>
          <cell r="D881" t="str">
            <v>J</v>
          </cell>
        </row>
        <row r="882">
          <cell r="A882" t="str">
            <v>NDARB-500-I999</v>
          </cell>
          <cell r="B882" t="str">
            <v>NetD5.0 app svr dplmt adtl RTU</v>
          </cell>
          <cell r="C882">
            <v>35000</v>
          </cell>
          <cell r="D882" t="str">
            <v>J</v>
          </cell>
        </row>
        <row r="883">
          <cell r="A883" t="str">
            <v>NDARB-500NI999</v>
          </cell>
          <cell r="B883" t="str">
            <v>NetD5.0 SEC APP SVR DEP AD/RTU</v>
          </cell>
          <cell r="C883">
            <v>7000</v>
          </cell>
          <cell r="D883" t="str">
            <v>J</v>
          </cell>
        </row>
        <row r="884">
          <cell r="A884" t="str">
            <v>NDAWS-500-I999</v>
          </cell>
          <cell r="B884" t="str">
            <v>NetD5.0 App depl svr,SLRS,1CPU</v>
          </cell>
          <cell r="C884">
            <v>35000</v>
          </cell>
          <cell r="D884" t="str">
            <v>J</v>
          </cell>
        </row>
        <row r="885">
          <cell r="A885" t="str">
            <v>NDAWS-500NI999</v>
          </cell>
          <cell r="B885" t="str">
            <v>NetD5.0 sec app svr,slrs,1CPU</v>
          </cell>
          <cell r="C885">
            <v>7000</v>
          </cell>
          <cell r="D885" t="str">
            <v>J</v>
          </cell>
        </row>
        <row r="886">
          <cell r="A886" t="str">
            <v>NDPR9-500-I999</v>
          </cell>
          <cell r="B886" t="str">
            <v>NetD5.0 addtl rtu PAC SDK 1cpu</v>
          </cell>
          <cell r="C886">
            <v>21000</v>
          </cell>
          <cell r="D886" t="str">
            <v>J</v>
          </cell>
        </row>
        <row r="887">
          <cell r="A887" t="str">
            <v>NDPRS-500-I999</v>
          </cell>
          <cell r="B887" t="str">
            <v>NetD5.0 PAC SDK Deploy SLRS</v>
          </cell>
          <cell r="C887">
            <v>21000</v>
          </cell>
          <cell r="D887" t="str">
            <v>J</v>
          </cell>
        </row>
        <row r="888">
          <cell r="A888" t="str">
            <v>NDPWS-500-I999</v>
          </cell>
          <cell r="B888" t="str">
            <v>NetD5.0 PAC SDK DVLPMT SLRS</v>
          </cell>
          <cell r="C888">
            <v>2793</v>
          </cell>
          <cell r="D888" t="str">
            <v>J</v>
          </cell>
        </row>
        <row r="889">
          <cell r="A889" t="str">
            <v>NDR9S-200-9999</v>
          </cell>
          <cell r="B889" t="str">
            <v>SNDR 2.0 Media Kit</v>
          </cell>
          <cell r="C889">
            <v>140</v>
          </cell>
          <cell r="D889" t="str">
            <v>D</v>
          </cell>
        </row>
        <row r="890">
          <cell r="A890" t="str">
            <v>NDR9S-999-D999</v>
          </cell>
          <cell r="B890" t="str">
            <v>SNDR 2.0 Toer 2 License</v>
          </cell>
          <cell r="C890">
            <v>23800</v>
          </cell>
          <cell r="D890" t="str">
            <v>B</v>
          </cell>
        </row>
        <row r="891">
          <cell r="A891" t="str">
            <v>NDR9S-999-E999</v>
          </cell>
          <cell r="B891" t="str">
            <v>SNDR 2.0 Toer 3 License</v>
          </cell>
          <cell r="C891">
            <v>49000</v>
          </cell>
          <cell r="D891" t="str">
            <v>B</v>
          </cell>
        </row>
        <row r="892">
          <cell r="A892" t="str">
            <v>NDR9S-999-S999</v>
          </cell>
          <cell r="B892" t="str">
            <v>SNDR 2.0 Toer 4 License</v>
          </cell>
          <cell r="C892">
            <v>100800</v>
          </cell>
          <cell r="D892" t="str">
            <v>B</v>
          </cell>
        </row>
        <row r="893">
          <cell r="A893" t="str">
            <v>NDR9S-999-W999</v>
          </cell>
          <cell r="B893" t="str">
            <v>SNDR 2.0 Toer 1 License</v>
          </cell>
          <cell r="C893">
            <v>12600</v>
          </cell>
          <cell r="D893" t="str">
            <v>B</v>
          </cell>
        </row>
        <row r="894">
          <cell r="A894" t="str">
            <v>NDRL9-500-I999</v>
          </cell>
          <cell r="B894" t="str">
            <v>NetD5.0 pac sap,SLRS,1cpu</v>
          </cell>
          <cell r="C894">
            <v>14000</v>
          </cell>
          <cell r="D894" t="str">
            <v>J</v>
          </cell>
        </row>
        <row r="895">
          <cell r="A895" t="str">
            <v>NDRL9-500NI999</v>
          </cell>
          <cell r="B895" t="str">
            <v>NetD5.0SECpac sap,SLRS,add1cpu</v>
          </cell>
          <cell r="C895">
            <v>2800</v>
          </cell>
          <cell r="D895" t="str">
            <v>J</v>
          </cell>
        </row>
        <row r="896">
          <cell r="A896" t="str">
            <v>NDRLS-500-I999</v>
          </cell>
          <cell r="B896" t="str">
            <v>NetD5.0 PAC SAP SLRS 1cpu</v>
          </cell>
          <cell r="C896">
            <v>14000</v>
          </cell>
          <cell r="D896" t="str">
            <v>J</v>
          </cell>
        </row>
        <row r="897">
          <cell r="A897" t="str">
            <v>NDRLS-500NI999</v>
          </cell>
          <cell r="B897" t="str">
            <v>NetD5.0SEC PAC SAP SLRS 1CPU</v>
          </cell>
          <cell r="C897">
            <v>2800</v>
          </cell>
          <cell r="D897" t="str">
            <v>J</v>
          </cell>
        </row>
        <row r="898">
          <cell r="A898" t="str">
            <v>NDSI9-500-I999</v>
          </cell>
          <cell r="B898" t="str">
            <v>NetD App Svr Dev Stu Sgl Win nt/98</v>
          </cell>
          <cell r="C898">
            <v>1253</v>
          </cell>
          <cell r="D898" t="str">
            <v>J</v>
          </cell>
        </row>
        <row r="899">
          <cell r="A899" t="str">
            <v>NDSIN-500-T9D9</v>
          </cell>
          <cell r="B899" t="str">
            <v>EVAL CD,NETD5.0 WIN NT/98</v>
          </cell>
          <cell r="C899">
            <v>0</v>
          </cell>
          <cell r="D899" t="str">
            <v>D</v>
          </cell>
        </row>
        <row r="900">
          <cell r="A900" t="str">
            <v>NDSIS-500-T9D9</v>
          </cell>
          <cell r="B900" t="str">
            <v>EVAL CD,NETD5.0 SLRS/SPARC</v>
          </cell>
          <cell r="C900">
            <v>0</v>
          </cell>
          <cell r="D900" t="str">
            <v>D</v>
          </cell>
        </row>
        <row r="901">
          <cell r="A901" t="str">
            <v>NDSV9-500-I999</v>
          </cell>
          <cell r="B901" t="str">
            <v>NetD5.0 App dev svr 5pk nt/98</v>
          </cell>
          <cell r="C901">
            <v>5593</v>
          </cell>
          <cell r="D901" t="str">
            <v>J</v>
          </cell>
        </row>
        <row r="902">
          <cell r="A902" t="str">
            <v>NFCC9-311-9999</v>
          </cell>
          <cell r="B902" t="str">
            <v>NFSC 3.1.1, 100LIC</v>
          </cell>
          <cell r="C902">
            <v>6300</v>
          </cell>
          <cell r="D902" t="str">
            <v>B</v>
          </cell>
        </row>
        <row r="903">
          <cell r="A903" t="str">
            <v>NFCF9-311-9999</v>
          </cell>
          <cell r="B903" t="str">
            <v>NFSC 3.1.1, 500LIC</v>
          </cell>
          <cell r="C903">
            <v>28700</v>
          </cell>
          <cell r="D903" t="str">
            <v>B</v>
          </cell>
        </row>
        <row r="904">
          <cell r="A904" t="str">
            <v>NS-ARY-A</v>
          </cell>
          <cell r="B904" t="str">
            <v>Netra st A1000/D1000 fam. CTO</v>
          </cell>
          <cell r="C904">
            <v>0</v>
          </cell>
          <cell r="D904" t="str">
            <v>A</v>
          </cell>
        </row>
        <row r="905">
          <cell r="A905" t="str">
            <v>NS-ARY-OPTIONS</v>
          </cell>
          <cell r="B905" t="str">
            <v>Netra st A1000/D1000 opt CTO</v>
          </cell>
          <cell r="C905">
            <v>0</v>
          </cell>
          <cell r="D905" t="str">
            <v>D</v>
          </cell>
        </row>
        <row r="906">
          <cell r="A906" t="str">
            <v>NS-XARY151A-72GAC</v>
          </cell>
          <cell r="B906" t="str">
            <v>Netra st A1000, 4x18GB, AC</v>
          </cell>
          <cell r="C906">
            <v>18143</v>
          </cell>
          <cell r="D906" t="str">
            <v>A</v>
          </cell>
        </row>
        <row r="907">
          <cell r="A907" t="str">
            <v>NS-XARY151A-72GDC</v>
          </cell>
          <cell r="B907" t="str">
            <v>Netra st A1000, 4x18GB, DC</v>
          </cell>
          <cell r="C907">
            <v>18143</v>
          </cell>
          <cell r="D907" t="str">
            <v>A</v>
          </cell>
        </row>
        <row r="908">
          <cell r="A908" t="str">
            <v>NS-XARY153A-72GAC</v>
          </cell>
          <cell r="B908" t="str">
            <v>Netra st D1000, 4x18GB, AC</v>
          </cell>
          <cell r="C908">
            <v>14993</v>
          </cell>
          <cell r="D908" t="str">
            <v>A</v>
          </cell>
        </row>
        <row r="909">
          <cell r="A909" t="str">
            <v>NS-XARY153A-72GDC</v>
          </cell>
          <cell r="B909" t="str">
            <v>Netra st D1000, 4x18GB, DC</v>
          </cell>
          <cell r="C909">
            <v>14993</v>
          </cell>
          <cell r="D909" t="str">
            <v>A</v>
          </cell>
        </row>
        <row r="910">
          <cell r="A910" t="str">
            <v>NS-XDSKD130-0GDC</v>
          </cell>
          <cell r="B910" t="str">
            <v>Netra st D130, DC (no drives)</v>
          </cell>
          <cell r="C910">
            <v>2993</v>
          </cell>
          <cell r="D910" t="str">
            <v>A</v>
          </cell>
        </row>
        <row r="911">
          <cell r="A911" t="str">
            <v>NS-XDSKD130-18GAC</v>
          </cell>
          <cell r="B911" t="str">
            <v>Netra st D130, 1x18GB, AC</v>
          </cell>
          <cell r="C911">
            <v>3593</v>
          </cell>
          <cell r="D911" t="str">
            <v>A</v>
          </cell>
        </row>
        <row r="912">
          <cell r="A912" t="str">
            <v>NS-XDSKD130-36GAC</v>
          </cell>
          <cell r="B912" t="str">
            <v>Netra st D130, 2x18GB, AC</v>
          </cell>
          <cell r="C912">
            <v>4193</v>
          </cell>
          <cell r="D912" t="str">
            <v>A</v>
          </cell>
        </row>
        <row r="913">
          <cell r="A913" t="str">
            <v>NS-XDSKD130-36GDC</v>
          </cell>
          <cell r="B913" t="str">
            <v>Netra st D130, 2x18GB, DC</v>
          </cell>
          <cell r="C913">
            <v>4193</v>
          </cell>
          <cell r="D913" t="str">
            <v>A</v>
          </cell>
        </row>
        <row r="914">
          <cell r="A914" t="str">
            <v>NS-XDSKD130-54GAC</v>
          </cell>
          <cell r="B914" t="str">
            <v>Netra st D130, 3x18GB, AC</v>
          </cell>
          <cell r="C914">
            <v>5753</v>
          </cell>
          <cell r="D914" t="str">
            <v>A</v>
          </cell>
        </row>
        <row r="915">
          <cell r="A915" t="str">
            <v>NS-XDSKD130-54GDC</v>
          </cell>
          <cell r="B915" t="str">
            <v>Netra st D130, 3x18GB, DC</v>
          </cell>
          <cell r="C915">
            <v>5753</v>
          </cell>
          <cell r="D915" t="str">
            <v>A</v>
          </cell>
        </row>
        <row r="916">
          <cell r="A916" t="str">
            <v>NWS-2.0-L25RU</v>
          </cell>
          <cell r="B916" t="str">
            <v>UG NW SERVER 2.0, 25LIC</v>
          </cell>
          <cell r="C916">
            <v>490</v>
          </cell>
          <cell r="D916" t="str">
            <v>B</v>
          </cell>
        </row>
        <row r="917">
          <cell r="A917" t="str">
            <v>ODS-1.0-4-4-21D</v>
          </cell>
          <cell r="B917" t="str">
            <v>DISKSUITE 1.0 DT, CD DOC LI</v>
          </cell>
          <cell r="C917">
            <v>1300</v>
          </cell>
          <cell r="D917" t="str">
            <v>A</v>
          </cell>
        </row>
        <row r="918">
          <cell r="A918" t="str">
            <v>OSI-7.0-4-4-21</v>
          </cell>
          <cell r="B918" t="str">
            <v>SUNLINK OSI 7.0, CD DOC LI</v>
          </cell>
          <cell r="C918">
            <v>5194</v>
          </cell>
          <cell r="D918" t="str">
            <v>B</v>
          </cell>
        </row>
        <row r="919">
          <cell r="A919" t="str">
            <v>OSI-8.0.1-P</v>
          </cell>
          <cell r="B919" t="str">
            <v>SUNLINK OSI 8.0.1, CD DOC LI</v>
          </cell>
          <cell r="C919">
            <v>2594</v>
          </cell>
          <cell r="D919" t="str">
            <v>B</v>
          </cell>
        </row>
        <row r="920">
          <cell r="A920" t="str">
            <v>OSI-8.1-PF</v>
          </cell>
          <cell r="B920" t="str">
            <v>UG SUNLINK OSI 8.1, CD DOC LI</v>
          </cell>
          <cell r="C920">
            <v>1037</v>
          </cell>
          <cell r="D920" t="str">
            <v>B</v>
          </cell>
        </row>
        <row r="921">
          <cell r="A921" t="str">
            <v>OSI-8.1.1-CD</v>
          </cell>
          <cell r="B921" t="str">
            <v>SOLSTICE OSI 8.1.1, CD</v>
          </cell>
          <cell r="C921">
            <v>130</v>
          </cell>
          <cell r="D921" t="str">
            <v>D</v>
          </cell>
        </row>
        <row r="922">
          <cell r="A922" t="str">
            <v>OSI-8.1.1-D</v>
          </cell>
          <cell r="B922" t="str">
            <v>SOLSTICE OSI 8.1.1, DOC</v>
          </cell>
          <cell r="C922">
            <v>195</v>
          </cell>
          <cell r="D922" t="str">
            <v>D</v>
          </cell>
        </row>
        <row r="923">
          <cell r="A923" t="str">
            <v>OSI-8.1.1-S</v>
          </cell>
          <cell r="B923" t="str">
            <v>SOLSTICE OSI 8.1.1, CD LIC</v>
          </cell>
          <cell r="C923">
            <v>2405</v>
          </cell>
          <cell r="D923" t="str">
            <v>B</v>
          </cell>
        </row>
        <row r="924">
          <cell r="A924" t="str">
            <v>OSI-8.1.1-SU</v>
          </cell>
          <cell r="B924" t="str">
            <v>UG SUNLIND OSI 8.1.1, CD LIC</v>
          </cell>
          <cell r="C924">
            <v>1037</v>
          </cell>
          <cell r="D924" t="str">
            <v>B</v>
          </cell>
        </row>
        <row r="925">
          <cell r="A925" t="str">
            <v>PDB-INFORMIX-SUPP</v>
          </cell>
          <cell r="B925" t="str">
            <v>INFOMRIX PDB SUPP BUNDLE 1ST</v>
          </cell>
          <cell r="C925">
            <v>37300</v>
          </cell>
          <cell r="D925" t="str">
            <v>D</v>
          </cell>
        </row>
        <row r="926">
          <cell r="A926" t="str">
            <v>PDB-ORACLE-SUPP</v>
          </cell>
          <cell r="B926" t="str">
            <v>ORACLE PDB SUPP BUNDLE 1ST CLS</v>
          </cell>
          <cell r="C926">
            <v>25300</v>
          </cell>
          <cell r="D926" t="str">
            <v>D</v>
          </cell>
        </row>
        <row r="927">
          <cell r="A927" t="str">
            <v>PPP-3.0.1-ES-P</v>
          </cell>
          <cell r="B927" t="str">
            <v>SOLS PPP 3.0.1 T2, CD DOC LI</v>
          </cell>
          <cell r="C927">
            <v>2594</v>
          </cell>
          <cell r="D927" t="str">
            <v>B</v>
          </cell>
        </row>
        <row r="928">
          <cell r="A928" t="str">
            <v>PPP-3.0.1-SS-P</v>
          </cell>
          <cell r="B928" t="str">
            <v>SOLS PPP 3.0.1 T1, CD DOC LI</v>
          </cell>
          <cell r="C928">
            <v>1294</v>
          </cell>
          <cell r="D928" t="str">
            <v>B</v>
          </cell>
        </row>
        <row r="929">
          <cell r="A929" t="str">
            <v>PTP-9.1-P</v>
          </cell>
          <cell r="B929" t="str">
            <v>SUNLINK PTP 9.1, CD DOC LI</v>
          </cell>
          <cell r="C929">
            <v>9490</v>
          </cell>
          <cell r="D929" t="str">
            <v>B</v>
          </cell>
        </row>
        <row r="930">
          <cell r="A930" t="str">
            <v>PTR-9.1-S</v>
          </cell>
          <cell r="B930" t="str">
            <v>SUNLINK PTP 9.1 RT, CD LIC</v>
          </cell>
          <cell r="C930">
            <v>3634</v>
          </cell>
          <cell r="D930" t="str">
            <v>B</v>
          </cell>
        </row>
        <row r="931">
          <cell r="A931" t="str">
            <v>PW1II-500-T9T9</v>
          </cell>
          <cell r="B931" t="str">
            <v>Tradeup to PerfWS Fortran 5 In</v>
          </cell>
          <cell r="C931">
            <v>3920</v>
          </cell>
          <cell r="D931" t="str">
            <v>B</v>
          </cell>
        </row>
        <row r="932">
          <cell r="A932" t="str">
            <v>PW1IS-500-T9T9</v>
          </cell>
          <cell r="B932" t="str">
            <v>Tradeup to PerfWS Fortran 5.0</v>
          </cell>
          <cell r="C932">
            <v>3920</v>
          </cell>
          <cell r="D932" t="str">
            <v>B</v>
          </cell>
        </row>
        <row r="933">
          <cell r="A933" t="str">
            <v>PW2II-500-T9T9</v>
          </cell>
          <cell r="B933" t="str">
            <v>Tradeup to PerfWS Fortran 5 In</v>
          </cell>
          <cell r="C933">
            <v>2940</v>
          </cell>
          <cell r="D933" t="str">
            <v>B</v>
          </cell>
        </row>
        <row r="934">
          <cell r="A934" t="str">
            <v>PW2IS-500-T9T9</v>
          </cell>
          <cell r="B934" t="str">
            <v>Tradeup to PerfWS Fortran 5</v>
          </cell>
          <cell r="C934">
            <v>2940</v>
          </cell>
          <cell r="D934" t="str">
            <v>B</v>
          </cell>
        </row>
        <row r="935">
          <cell r="A935" t="str">
            <v>PWPII-500-T999</v>
          </cell>
          <cell r="B935" t="str">
            <v>PerfWS Fortran Pers.5.0 Sl-1 I</v>
          </cell>
          <cell r="C935">
            <v>2793</v>
          </cell>
          <cell r="D935" t="str">
            <v>B</v>
          </cell>
        </row>
        <row r="936">
          <cell r="A936" t="str">
            <v>PWPII-500-T9T9</v>
          </cell>
          <cell r="B936" t="str">
            <v>Tradeup to PerfWS Fortran 5 In</v>
          </cell>
          <cell r="C936">
            <v>2240</v>
          </cell>
          <cell r="D936" t="str">
            <v>B</v>
          </cell>
        </row>
        <row r="937">
          <cell r="A937" t="str">
            <v>PWPIS-500-T999</v>
          </cell>
          <cell r="B937" t="str">
            <v>PerfWS Fortran Pers.5.0 Sl-1 S</v>
          </cell>
          <cell r="C937">
            <v>2793</v>
          </cell>
          <cell r="D937" t="str">
            <v>B</v>
          </cell>
        </row>
        <row r="938">
          <cell r="A938" t="str">
            <v>PWPIS-500-T9T9</v>
          </cell>
          <cell r="B938" t="str">
            <v>Tradeup to PerfWS Fortran 5</v>
          </cell>
          <cell r="C938">
            <v>2240</v>
          </cell>
          <cell r="D938" t="str">
            <v>B</v>
          </cell>
        </row>
        <row r="939">
          <cell r="A939" t="str">
            <v>PWSCS-500-TG99</v>
          </cell>
          <cell r="B939" t="str">
            <v>Gold Perf WS Fortran 5.0 100 S</v>
          </cell>
          <cell r="C939">
            <v>293580</v>
          </cell>
          <cell r="D939" t="str">
            <v>B</v>
          </cell>
        </row>
        <row r="940">
          <cell r="A940" t="str">
            <v>PWSD9-500-T999</v>
          </cell>
          <cell r="B940" t="str">
            <v>Perf WS Fortran 5.0 Doc Set</v>
          </cell>
          <cell r="C940">
            <v>560</v>
          </cell>
          <cell r="D940" t="str">
            <v>B</v>
          </cell>
        </row>
        <row r="941">
          <cell r="A941" t="str">
            <v>PWSES-500-TG99</v>
          </cell>
          <cell r="B941" t="str">
            <v>Gold Perf WS Fortran 5.0 250 S</v>
          </cell>
          <cell r="C941">
            <v>646100</v>
          </cell>
          <cell r="D941" t="str">
            <v>B</v>
          </cell>
        </row>
        <row r="942">
          <cell r="A942" t="str">
            <v>PWSII-500-T999</v>
          </cell>
          <cell r="B942" t="str">
            <v>Perf WS Fortran 5.0 Slim 1 Int</v>
          </cell>
          <cell r="C942">
            <v>4893</v>
          </cell>
          <cell r="D942" t="str">
            <v>B</v>
          </cell>
        </row>
        <row r="943">
          <cell r="A943" t="str">
            <v>PWSII-500-T9U9</v>
          </cell>
          <cell r="B943" t="str">
            <v>PerfWS Fortran 1-User In Upgr</v>
          </cell>
          <cell r="C943">
            <v>1470</v>
          </cell>
          <cell r="D943" t="str">
            <v>B</v>
          </cell>
        </row>
        <row r="944">
          <cell r="A944" t="str">
            <v>PWSIS-500-T999</v>
          </cell>
          <cell r="B944" t="str">
            <v>Perf WS Fortran 5.0 Slim 1 SP</v>
          </cell>
          <cell r="C944">
            <v>4893</v>
          </cell>
          <cell r="D944" t="str">
            <v>B</v>
          </cell>
        </row>
        <row r="945">
          <cell r="A945" t="str">
            <v>PWSIS-500-T9U9</v>
          </cell>
          <cell r="B945" t="str">
            <v>PerfWS Fortran 1-User SP Upgr</v>
          </cell>
          <cell r="C945">
            <v>1470</v>
          </cell>
          <cell r="D945" t="str">
            <v>B</v>
          </cell>
        </row>
        <row r="946">
          <cell r="A946" t="str">
            <v>PWSIS-500-TG99</v>
          </cell>
          <cell r="B946" t="str">
            <v>Gold Perf WS Fortran 5 1-Lic S</v>
          </cell>
          <cell r="C946">
            <v>4893</v>
          </cell>
          <cell r="D946" t="str">
            <v>B</v>
          </cell>
        </row>
        <row r="947">
          <cell r="A947" t="str">
            <v>PWSMS-500-TG99</v>
          </cell>
          <cell r="B947" t="str">
            <v>Gold Perf WS Fortran 5 Base SP</v>
          </cell>
          <cell r="C947">
            <v>7000</v>
          </cell>
          <cell r="D947" t="str">
            <v>B</v>
          </cell>
        </row>
        <row r="948">
          <cell r="A948" t="str">
            <v>PWSXI-500-T999</v>
          </cell>
          <cell r="B948" t="str">
            <v>Perf WS Fortran 5.0 Slim 10 In</v>
          </cell>
          <cell r="C948">
            <v>41580</v>
          </cell>
          <cell r="D948" t="str">
            <v>B</v>
          </cell>
        </row>
        <row r="949">
          <cell r="A949" t="str">
            <v>PWSXI-500-T9U9</v>
          </cell>
          <cell r="B949" t="str">
            <v>PerfWS Fortran 10-User In Upgr</v>
          </cell>
          <cell r="C949">
            <v>13874</v>
          </cell>
          <cell r="D949" t="str">
            <v>B</v>
          </cell>
        </row>
        <row r="950">
          <cell r="A950" t="str">
            <v>PWSXS-500-T999</v>
          </cell>
          <cell r="B950" t="str">
            <v>Perf WS Fortran 5.0 Slim 10 SP</v>
          </cell>
          <cell r="C950">
            <v>41580</v>
          </cell>
          <cell r="D950" t="str">
            <v>B</v>
          </cell>
        </row>
        <row r="951">
          <cell r="A951" t="str">
            <v>PWSXS-500-T9U9</v>
          </cell>
          <cell r="B951" t="str">
            <v>PerfWS Fortran 10-User SP Upgr</v>
          </cell>
          <cell r="C951">
            <v>13874</v>
          </cell>
          <cell r="D951" t="str">
            <v>B</v>
          </cell>
        </row>
        <row r="952">
          <cell r="A952" t="str">
            <v>PWSXS-500-TG99</v>
          </cell>
          <cell r="B952" t="str">
            <v>Gold Perf WS Fortran 5.0 10 SP</v>
          </cell>
          <cell r="C952">
            <v>41580</v>
          </cell>
          <cell r="D952" t="str">
            <v>B</v>
          </cell>
        </row>
        <row r="953">
          <cell r="A953" t="str">
            <v>PWSYS-500-T999</v>
          </cell>
          <cell r="B953" t="str">
            <v>Perf WS Fortran 5.0 Slim 25 SP</v>
          </cell>
          <cell r="C953">
            <v>97860</v>
          </cell>
          <cell r="D953" t="str">
            <v>B</v>
          </cell>
        </row>
        <row r="954">
          <cell r="A954" t="str">
            <v>PWSYS-500-TG99</v>
          </cell>
          <cell r="B954" t="str">
            <v>Gold Perf WS Fortran 5.0 25 SP</v>
          </cell>
          <cell r="C954">
            <v>97860</v>
          </cell>
          <cell r="D954" t="str">
            <v>B</v>
          </cell>
        </row>
        <row r="955">
          <cell r="A955" t="str">
            <v>RJE-9.1-P</v>
          </cell>
          <cell r="B955" t="str">
            <v>SNA 3770/RJE 9.1, CD DOC</v>
          </cell>
          <cell r="C955">
            <v>3894</v>
          </cell>
          <cell r="D955" t="str">
            <v>B</v>
          </cell>
        </row>
        <row r="956">
          <cell r="A956" t="str">
            <v>RM-6.22-A</v>
          </cell>
          <cell r="B956" t="str">
            <v>RAID Mgr. 6.22 CD/Docs</v>
          </cell>
          <cell r="C956">
            <v>0</v>
          </cell>
          <cell r="D956" t="str">
            <v>D</v>
          </cell>
        </row>
        <row r="957">
          <cell r="A957" t="str">
            <v>S32-9.1-CD</v>
          </cell>
          <cell r="B957" t="str">
            <v>SNA 9.1, CD DOCS</v>
          </cell>
          <cell r="C957">
            <v>260</v>
          </cell>
          <cell r="D957" t="str">
            <v>D</v>
          </cell>
        </row>
        <row r="958">
          <cell r="A958" t="str">
            <v>S32-9.1-L128</v>
          </cell>
          <cell r="B958" t="str">
            <v>SNA 9.1, 128 SESSION LIC</v>
          </cell>
          <cell r="C958">
            <v>20313</v>
          </cell>
          <cell r="D958" t="str">
            <v>B</v>
          </cell>
        </row>
        <row r="959">
          <cell r="A959" t="str">
            <v>S32-9.1-L256</v>
          </cell>
          <cell r="B959" t="str">
            <v>SNA 9.1, 256 SESSION LIC</v>
          </cell>
          <cell r="C959">
            <v>30466</v>
          </cell>
          <cell r="D959" t="str">
            <v>B</v>
          </cell>
        </row>
        <row r="960">
          <cell r="A960" t="str">
            <v>S32-9.1-L64</v>
          </cell>
          <cell r="B960" t="str">
            <v>SNA 9.1, 64 SESSION LIC</v>
          </cell>
          <cell r="C960">
            <v>12188</v>
          </cell>
          <cell r="D960" t="str">
            <v>B</v>
          </cell>
        </row>
        <row r="961">
          <cell r="A961" t="str">
            <v>S32-9.1-S</v>
          </cell>
          <cell r="B961" t="str">
            <v>SNA3270 9.1 GATEWAY, CD LIC</v>
          </cell>
          <cell r="C961">
            <v>3634</v>
          </cell>
          <cell r="D961" t="str">
            <v>B</v>
          </cell>
        </row>
        <row r="962">
          <cell r="A962" t="str">
            <v>SCMMS-100-9999</v>
          </cell>
          <cell r="B962" t="str">
            <v>Sun StorEdge Component Manager</v>
          </cell>
          <cell r="C962">
            <v>2100</v>
          </cell>
          <cell r="D962" t="str">
            <v>B</v>
          </cell>
        </row>
        <row r="963">
          <cell r="A963" t="str">
            <v>SCMMS-100-999M</v>
          </cell>
          <cell r="B963" t="str">
            <v>Sun StorEdge Component Manager</v>
          </cell>
          <cell r="C963">
            <v>2100</v>
          </cell>
          <cell r="D963" t="str">
            <v>B</v>
          </cell>
        </row>
        <row r="964">
          <cell r="A964" t="str">
            <v>SCMMS-100-9P9M</v>
          </cell>
          <cell r="B964" t="str">
            <v>Sun StorEdge Component Manager</v>
          </cell>
          <cell r="C964">
            <v>0</v>
          </cell>
          <cell r="D964" t="str">
            <v>D</v>
          </cell>
        </row>
        <row r="965">
          <cell r="A965" t="str">
            <v>SCMMS-210-9P99</v>
          </cell>
          <cell r="B965" t="str">
            <v>Sun StorEdge Component Manager</v>
          </cell>
          <cell r="C965">
            <v>0</v>
          </cell>
          <cell r="D965" t="str">
            <v>D</v>
          </cell>
        </row>
        <row r="966">
          <cell r="A966" t="str">
            <v>SCMMS-210-R99R</v>
          </cell>
          <cell r="B966" t="str">
            <v>CM-2.1-Media &amp; Doc-Global vers</v>
          </cell>
          <cell r="C966">
            <v>0</v>
          </cell>
          <cell r="D966" t="str">
            <v>D</v>
          </cell>
        </row>
        <row r="967">
          <cell r="A967" t="str">
            <v>SCSC9-100-9999</v>
          </cell>
          <cell r="B967" t="str">
            <v>Calendar Svr 1.0 1000 Clients</v>
          </cell>
          <cell r="C967">
            <v>35700</v>
          </cell>
          <cell r="D967" t="str">
            <v>J</v>
          </cell>
        </row>
        <row r="968">
          <cell r="A968" t="str">
            <v>SCSD9-100WW999</v>
          </cell>
          <cell r="B968" t="str">
            <v>Calendar Server 1.0 Doc.</v>
          </cell>
          <cell r="C968">
            <v>210</v>
          </cell>
          <cell r="D968" t="str">
            <v>J</v>
          </cell>
        </row>
        <row r="969">
          <cell r="A969" t="str">
            <v>SCSE9-100-9999</v>
          </cell>
          <cell r="B969" t="str">
            <v>Calendar Svr 1.0 2500 Clients</v>
          </cell>
          <cell r="C969">
            <v>87500</v>
          </cell>
          <cell r="D969" t="str">
            <v>J</v>
          </cell>
        </row>
        <row r="970">
          <cell r="A970" t="str">
            <v>SCSF9-100-9999</v>
          </cell>
          <cell r="B970" t="str">
            <v>Calendar Svr 1.0 5000 Clients</v>
          </cell>
          <cell r="C970">
            <v>164500</v>
          </cell>
          <cell r="D970" t="str">
            <v>J</v>
          </cell>
        </row>
        <row r="971">
          <cell r="A971" t="str">
            <v>SCSG9-100-9999</v>
          </cell>
          <cell r="B971" t="str">
            <v>Calendar Svr 1.0 10,000 Client</v>
          </cell>
          <cell r="C971">
            <v>315000</v>
          </cell>
          <cell r="D971" t="str">
            <v>J</v>
          </cell>
        </row>
        <row r="972">
          <cell r="A972" t="str">
            <v>SCSH9-100-9999</v>
          </cell>
          <cell r="B972" t="str">
            <v>Calendar Svr 1.0 25,000 Client</v>
          </cell>
          <cell r="C972">
            <v>770000</v>
          </cell>
          <cell r="D972" t="str">
            <v>J</v>
          </cell>
        </row>
        <row r="973">
          <cell r="A973" t="str">
            <v>SCSJ9-100-9999</v>
          </cell>
          <cell r="B973" t="str">
            <v>Calendar Svr 1.0 50,000 Client</v>
          </cell>
          <cell r="C973">
            <v>1400000</v>
          </cell>
          <cell r="D973" t="str">
            <v>J</v>
          </cell>
        </row>
        <row r="974">
          <cell r="A974" t="str">
            <v>SCSK9-100-9999</v>
          </cell>
          <cell r="B974" t="str">
            <v>Calendar Svr 1.0 100,000 Clt</v>
          </cell>
          <cell r="C974">
            <v>2380000</v>
          </cell>
          <cell r="D974" t="str">
            <v>J</v>
          </cell>
        </row>
        <row r="975">
          <cell r="A975" t="str">
            <v>SCSL9-100-9999</v>
          </cell>
          <cell r="B975" t="str">
            <v>Calendar Server 1.0 500 Client</v>
          </cell>
          <cell r="C975">
            <v>22050</v>
          </cell>
          <cell r="D975" t="str">
            <v>J</v>
          </cell>
        </row>
        <row r="976">
          <cell r="A976" t="str">
            <v>SCSM9-100WW999</v>
          </cell>
          <cell r="B976" t="str">
            <v>Calendar Server 1.0 Media</v>
          </cell>
          <cell r="C976">
            <v>105</v>
          </cell>
          <cell r="D976" t="str">
            <v>J</v>
          </cell>
        </row>
        <row r="977">
          <cell r="A977" t="str">
            <v>SCSN9-100-9999</v>
          </cell>
          <cell r="B977" t="str">
            <v>Calendar Svr 1.0 250K Clients</v>
          </cell>
          <cell r="C977">
            <v>5600000.0000000009</v>
          </cell>
          <cell r="D977" t="str">
            <v>J</v>
          </cell>
        </row>
        <row r="978">
          <cell r="A978" t="str">
            <v>SCSP9-100-9999</v>
          </cell>
          <cell r="B978" t="str">
            <v>Calendar Svr 1.0 500K Clients</v>
          </cell>
          <cell r="C978">
            <v>10150000</v>
          </cell>
          <cell r="D978" t="str">
            <v>J</v>
          </cell>
        </row>
        <row r="979">
          <cell r="A979" t="str">
            <v>SCST9-100-9999</v>
          </cell>
          <cell r="B979" t="str">
            <v>Calendar Svr 1.0 7500 Clients</v>
          </cell>
          <cell r="C979">
            <v>241500</v>
          </cell>
          <cell r="D979" t="str">
            <v>J</v>
          </cell>
        </row>
        <row r="980">
          <cell r="A980" t="str">
            <v>SCSU9-100-9999</v>
          </cell>
          <cell r="B980" t="str">
            <v>Calendar Svr 1.0 75,000 Client</v>
          </cell>
          <cell r="C980">
            <v>1890000</v>
          </cell>
          <cell r="D980" t="str">
            <v>J</v>
          </cell>
        </row>
        <row r="981">
          <cell r="A981" t="str">
            <v>SCSV9-100-9999</v>
          </cell>
          <cell r="B981" t="str">
            <v>Calendar Server 1.0 50 Clients</v>
          </cell>
          <cell r="C981">
            <v>2450</v>
          </cell>
          <cell r="D981" t="str">
            <v>J</v>
          </cell>
        </row>
        <row r="982">
          <cell r="A982" t="str">
            <v>SCSV9-100WW999</v>
          </cell>
          <cell r="B982" t="str">
            <v>Calendar Svr 1.0 Base Pack</v>
          </cell>
          <cell r="C982">
            <v>2450</v>
          </cell>
          <cell r="D982" t="str">
            <v>J</v>
          </cell>
        </row>
        <row r="983">
          <cell r="A983" t="str">
            <v>SCSX9-100-9999</v>
          </cell>
          <cell r="B983" t="str">
            <v>Calendar Server 1.0 100 Client</v>
          </cell>
          <cell r="C983">
            <v>4900</v>
          </cell>
          <cell r="D983" t="str">
            <v>J</v>
          </cell>
        </row>
        <row r="984">
          <cell r="A984" t="str">
            <v>SDS-4.1-DOC</v>
          </cell>
          <cell r="B984" t="str">
            <v>DISKSUITE 4.1 DOCS</v>
          </cell>
          <cell r="C984">
            <v>210</v>
          </cell>
          <cell r="D984" t="str">
            <v>B</v>
          </cell>
        </row>
        <row r="985">
          <cell r="A985" t="str">
            <v>SDS-4.1-P</v>
          </cell>
          <cell r="B985" t="str">
            <v>DISKSUITE 4.1, CD DOC LI</v>
          </cell>
          <cell r="C985">
            <v>1995</v>
          </cell>
          <cell r="D985" t="str">
            <v>B</v>
          </cell>
        </row>
        <row r="986">
          <cell r="A986" t="str">
            <v>SDS-4.1-PU</v>
          </cell>
          <cell r="B986" t="str">
            <v>UG DISKSUITE 4.1, CD DOC LI</v>
          </cell>
          <cell r="C986">
            <v>700</v>
          </cell>
          <cell r="D986" t="str">
            <v>B</v>
          </cell>
        </row>
        <row r="987">
          <cell r="A987" t="str">
            <v>SDSC9-310-9999</v>
          </cell>
          <cell r="B987" t="str">
            <v>SUNDS3.1, 1 RTU 100K ENTRIES</v>
          </cell>
          <cell r="C987">
            <v>55713</v>
          </cell>
          <cell r="D987" t="str">
            <v>B</v>
          </cell>
        </row>
        <row r="988">
          <cell r="A988" t="str">
            <v>SDSD9-310-9999</v>
          </cell>
          <cell r="B988" t="str">
            <v>SUNDS3.1, DOCUMENTATION ONLY</v>
          </cell>
          <cell r="C988">
            <v>195</v>
          </cell>
          <cell r="D988" t="str">
            <v>B</v>
          </cell>
        </row>
        <row r="989">
          <cell r="A989" t="str">
            <v>SDSG9-310-9999</v>
          </cell>
          <cell r="B989" t="str">
            <v>SUNDS3.1, 1 RTU 1M ENTRIES</v>
          </cell>
          <cell r="C989">
            <v>349713</v>
          </cell>
          <cell r="D989" t="str">
            <v>B</v>
          </cell>
        </row>
        <row r="990">
          <cell r="A990" t="str">
            <v>SDSX9-310-9999</v>
          </cell>
          <cell r="B990" t="str">
            <v>SUNDS3.1, 1 RTU 10K ENTRIES</v>
          </cell>
          <cell r="C990">
            <v>6853</v>
          </cell>
          <cell r="D990" t="str">
            <v>B</v>
          </cell>
        </row>
        <row r="991">
          <cell r="A991" t="str">
            <v>SEAI9-300B999K</v>
          </cell>
          <cell r="B991" t="str">
            <v>Solaris EZ Acs Srvr 3.0 Asia</v>
          </cell>
          <cell r="C991">
            <v>833</v>
          </cell>
          <cell r="D991" t="str">
            <v>A</v>
          </cell>
        </row>
        <row r="992">
          <cell r="A992" t="str">
            <v>SFMMS-300-D999</v>
          </cell>
          <cell r="B992" t="str">
            <v>SunForum conferencing software</v>
          </cell>
          <cell r="C992">
            <v>35</v>
          </cell>
          <cell r="D992" t="str">
            <v>B</v>
          </cell>
        </row>
        <row r="993">
          <cell r="A993" t="str">
            <v>SG-ARY002A-0G</v>
          </cell>
          <cell r="B993" t="str">
            <v>A7000 CONTROLLER, DBL DRAWER</v>
          </cell>
          <cell r="C993">
            <v>216000</v>
          </cell>
          <cell r="D993" t="str">
            <v>A</v>
          </cell>
        </row>
        <row r="994">
          <cell r="A994" t="str">
            <v>SG-ARY147A-36GR4</v>
          </cell>
          <cell r="B994" t="str">
            <v>36GB D1000 FOR RACK(10K RPM)</v>
          </cell>
          <cell r="C994">
            <v>13643</v>
          </cell>
          <cell r="D994" t="str">
            <v>H</v>
          </cell>
        </row>
        <row r="995">
          <cell r="A995" t="str">
            <v>SG-ARY147A-36GR5</v>
          </cell>
          <cell r="B995" t="str">
            <v>36GB D1000 FOR RACK(10K RPM)</v>
          </cell>
          <cell r="C995">
            <v>13643</v>
          </cell>
          <cell r="D995" t="str">
            <v>H</v>
          </cell>
        </row>
        <row r="996">
          <cell r="A996" t="str">
            <v>SG-ARY-154-218GR5</v>
          </cell>
          <cell r="B996" t="str">
            <v>218GB StorEdge D1000</v>
          </cell>
          <cell r="C996">
            <v>30368</v>
          </cell>
          <cell r="D996" t="str">
            <v>H</v>
          </cell>
        </row>
        <row r="997">
          <cell r="A997" t="str">
            <v>SG-ARY154A-72GR4</v>
          </cell>
          <cell r="B997" t="str">
            <v>RACKMOUNTABLE D1000 w/ 4-18GB</v>
          </cell>
          <cell r="C997">
            <v>15743</v>
          </cell>
          <cell r="D997" t="str">
            <v>H</v>
          </cell>
        </row>
        <row r="998">
          <cell r="A998" t="str">
            <v>SG-ARY154A-72GR5</v>
          </cell>
          <cell r="B998" t="str">
            <v>RACK MOUNTABLE D1000 W/ 4X18GB</v>
          </cell>
          <cell r="C998">
            <v>15743</v>
          </cell>
          <cell r="D998" t="str">
            <v>H</v>
          </cell>
        </row>
        <row r="999">
          <cell r="A999" t="str">
            <v>SG-ARY-155A-218GR5</v>
          </cell>
          <cell r="B999" t="str">
            <v>128GB StorEdge A1000 Rackmount</v>
          </cell>
          <cell r="C999">
            <v>33338</v>
          </cell>
          <cell r="D999" t="str">
            <v>H</v>
          </cell>
        </row>
        <row r="1000">
          <cell r="A1000" t="str">
            <v>SG-ARY-155A-72GR5</v>
          </cell>
          <cell r="B1000" t="str">
            <v>72GB StorEdge A1000</v>
          </cell>
          <cell r="C1000">
            <v>17138</v>
          </cell>
          <cell r="D1000" t="str">
            <v>H</v>
          </cell>
        </row>
        <row r="1001">
          <cell r="A1001" t="str">
            <v>SG-ARY164A-145GR4</v>
          </cell>
          <cell r="B1001" t="str">
            <v>145GB D1000 Rackmount</v>
          </cell>
          <cell r="C1001">
            <v>22643</v>
          </cell>
          <cell r="D1001" t="str">
            <v>H</v>
          </cell>
        </row>
        <row r="1002">
          <cell r="A1002" t="str">
            <v>SG-ARY171A-145GR5</v>
          </cell>
          <cell r="B1002" t="str">
            <v>145GB StorEdge A1000</v>
          </cell>
          <cell r="C1002">
            <v>25275</v>
          </cell>
          <cell r="D1002" t="str">
            <v>H</v>
          </cell>
        </row>
        <row r="1003">
          <cell r="A1003" t="str">
            <v>SG-ARY171A-436GR5</v>
          </cell>
          <cell r="B1003" t="str">
            <v>436GB StorEdge A1000</v>
          </cell>
          <cell r="C1003">
            <v>40500</v>
          </cell>
          <cell r="D1003" t="str">
            <v>H</v>
          </cell>
        </row>
        <row r="1004">
          <cell r="A1004" t="str">
            <v>SG-ARY173A-145GR5</v>
          </cell>
          <cell r="B1004" t="str">
            <v>145GB StorEdge D1000</v>
          </cell>
          <cell r="C1004">
            <v>20130</v>
          </cell>
          <cell r="D1004" t="str">
            <v>H</v>
          </cell>
        </row>
        <row r="1005">
          <cell r="A1005" t="str">
            <v>SG-ARY173A-436GR5</v>
          </cell>
          <cell r="B1005" t="str">
            <v>436GB StorEdge A1000</v>
          </cell>
          <cell r="C1005">
            <v>35925</v>
          </cell>
          <cell r="D1005" t="str">
            <v>H</v>
          </cell>
        </row>
        <row r="1006">
          <cell r="A1006" t="str">
            <v>SG-ARY360A4-545G</v>
          </cell>
          <cell r="B1006" t="str">
            <v>545GB A3500 (1x5, max)</v>
          </cell>
          <cell r="C1006">
            <v>234525</v>
          </cell>
          <cell r="D1006" t="str">
            <v>A</v>
          </cell>
        </row>
        <row r="1007">
          <cell r="A1007" t="str">
            <v>SG-ARY360A4-90G</v>
          </cell>
          <cell r="B1007" t="str">
            <v>90GB A3500 (1x5, min)</v>
          </cell>
          <cell r="C1007">
            <v>124275</v>
          </cell>
          <cell r="D1007" t="str">
            <v>A</v>
          </cell>
        </row>
        <row r="1008">
          <cell r="A1008" t="str">
            <v>SG-ARY360B4-545G</v>
          </cell>
          <cell r="B1008" t="str">
            <v>545GB A3500FC (1x5, max)</v>
          </cell>
          <cell r="C1008">
            <v>248025</v>
          </cell>
          <cell r="D1008" t="str">
            <v>A</v>
          </cell>
        </row>
        <row r="1009">
          <cell r="A1009" t="str">
            <v>SG-ARY360B4-90G</v>
          </cell>
          <cell r="B1009" t="str">
            <v>90GB A3500FC (1x5, min)</v>
          </cell>
          <cell r="C1009">
            <v>137775</v>
          </cell>
          <cell r="D1009" t="str">
            <v>A</v>
          </cell>
        </row>
        <row r="1010">
          <cell r="A1010" t="str">
            <v>SG-ARY362A4-180G</v>
          </cell>
          <cell r="B1010" t="str">
            <v>180GB A3500 (2x7, min)</v>
          </cell>
          <cell r="C1010">
            <v>203250</v>
          </cell>
          <cell r="D1010" t="str">
            <v>A</v>
          </cell>
        </row>
        <row r="1011">
          <cell r="A1011" t="str">
            <v>SG-ARY362B4-180G</v>
          </cell>
          <cell r="B1011" t="str">
            <v>180GB A3500 (2x7, min)</v>
          </cell>
          <cell r="C1011">
            <v>230250</v>
          </cell>
          <cell r="D1011" t="str">
            <v>A</v>
          </cell>
        </row>
        <row r="1012">
          <cell r="A1012" t="str">
            <v>SG-ARY366A-72G</v>
          </cell>
          <cell r="B1012" t="str">
            <v>A3500 1 CONT/2 TRAYS/9GB(10K)</v>
          </cell>
          <cell r="C1012">
            <v>72590</v>
          </cell>
          <cell r="D1012" t="str">
            <v>A</v>
          </cell>
        </row>
        <row r="1013">
          <cell r="A1013" t="str">
            <v>SG-ARY370A-91G</v>
          </cell>
          <cell r="B1013" t="str">
            <v>91-GB A3500 (1x5x9-GB)</v>
          </cell>
          <cell r="C1013">
            <v>85050</v>
          </cell>
          <cell r="D1013" t="str">
            <v>A</v>
          </cell>
        </row>
        <row r="1014">
          <cell r="A1014" t="str">
            <v>SG-ARY372A-182G</v>
          </cell>
          <cell r="B1014" t="str">
            <v>182-GB A3500 (2x7x9-GB)</v>
          </cell>
          <cell r="C1014">
            <v>124800</v>
          </cell>
          <cell r="D1014" t="str">
            <v>A</v>
          </cell>
        </row>
        <row r="1015">
          <cell r="A1015" t="str">
            <v>SG-ARY374A-273G</v>
          </cell>
          <cell r="B1015" t="str">
            <v>273-GB A3500 w/(3x15x9-GB)</v>
          </cell>
          <cell r="C1015">
            <v>236400</v>
          </cell>
          <cell r="D1015" t="str">
            <v>A</v>
          </cell>
        </row>
        <row r="1016">
          <cell r="A1016" t="str">
            <v>SG-ARY374A4-273G</v>
          </cell>
          <cell r="B1016" t="str">
            <v>180GB A3500 (2x7, min)</v>
          </cell>
          <cell r="C1016">
            <v>354075</v>
          </cell>
          <cell r="D1016" t="str">
            <v>A</v>
          </cell>
        </row>
        <row r="1017">
          <cell r="A1017" t="str">
            <v>SG-ARY374B4-273G</v>
          </cell>
          <cell r="B1017" t="str">
            <v>273GB A3500FC (3x15, min)</v>
          </cell>
          <cell r="C1017">
            <v>394575</v>
          </cell>
          <cell r="D1017" t="str">
            <v>A</v>
          </cell>
        </row>
        <row r="1018">
          <cell r="A1018" t="str">
            <v>SG-ARY380A-182G</v>
          </cell>
          <cell r="B1018" t="str">
            <v>182-GB A3500 (1x5x18-GB)</v>
          </cell>
          <cell r="C1018">
            <v>91800</v>
          </cell>
          <cell r="D1018" t="str">
            <v>A</v>
          </cell>
        </row>
        <row r="1019">
          <cell r="A1019" t="str">
            <v>SG-ARY380A4-1092G</v>
          </cell>
          <cell r="B1019" t="str">
            <v>1092GB A3500 (1x5, max)</v>
          </cell>
          <cell r="C1019">
            <v>275025</v>
          </cell>
          <cell r="D1019" t="str">
            <v>A</v>
          </cell>
        </row>
        <row r="1020">
          <cell r="A1020" t="str">
            <v>SG-ARY380A4-182G</v>
          </cell>
          <cell r="B1020" t="str">
            <v>182GB A3500 (1x5, min)</v>
          </cell>
          <cell r="C1020">
            <v>131025</v>
          </cell>
          <cell r="D1020" t="str">
            <v>A</v>
          </cell>
        </row>
        <row r="1021">
          <cell r="A1021" t="str">
            <v>SG-ARY380B4-1092G</v>
          </cell>
          <cell r="B1021" t="str">
            <v>1092GB A3500FC (1x5, max)</v>
          </cell>
          <cell r="C1021">
            <v>288525</v>
          </cell>
          <cell r="D1021" t="str">
            <v>A</v>
          </cell>
        </row>
        <row r="1022">
          <cell r="A1022" t="str">
            <v>SG-ARY380B4-182G</v>
          </cell>
          <cell r="B1022" t="str">
            <v>182GB A3500FC (1x5, min)</v>
          </cell>
          <cell r="C1022">
            <v>144525</v>
          </cell>
          <cell r="D1022" t="str">
            <v>A</v>
          </cell>
        </row>
        <row r="1023">
          <cell r="A1023" t="str">
            <v>SG-ARY381A-364G</v>
          </cell>
          <cell r="B1023" t="str">
            <v>364-GB A3500 (1x5x36-GB)</v>
          </cell>
          <cell r="C1023">
            <v>114000</v>
          </cell>
          <cell r="D1023" t="str">
            <v>A</v>
          </cell>
        </row>
        <row r="1024">
          <cell r="A1024" t="str">
            <v>SG-ARY381A4-1456G</v>
          </cell>
          <cell r="B1024" t="str">
            <v>1456GB A3500 (1x5, max)</v>
          </cell>
          <cell r="C1024">
            <v>306225</v>
          </cell>
          <cell r="D1024" t="str">
            <v>A</v>
          </cell>
        </row>
        <row r="1025">
          <cell r="A1025" t="str">
            <v>SG-ARY381A4-364G</v>
          </cell>
          <cell r="B1025" t="str">
            <v>364GB A3500 (1x5, min)</v>
          </cell>
          <cell r="C1025">
            <v>153225</v>
          </cell>
          <cell r="D1025" t="str">
            <v>A</v>
          </cell>
        </row>
        <row r="1026">
          <cell r="A1026" t="str">
            <v>SG-ARY381B4-1456G</v>
          </cell>
          <cell r="B1026" t="str">
            <v>1456GB A3500FC (1x5, max)</v>
          </cell>
          <cell r="C1026">
            <v>319725</v>
          </cell>
          <cell r="D1026" t="str">
            <v>A</v>
          </cell>
        </row>
        <row r="1027">
          <cell r="A1027" t="str">
            <v>SG-ARY381B4-364G</v>
          </cell>
          <cell r="B1027" t="str">
            <v>364GB A3500FC (1x5, min)</v>
          </cell>
          <cell r="C1027">
            <v>166725</v>
          </cell>
          <cell r="D1027" t="str">
            <v>A</v>
          </cell>
        </row>
        <row r="1028">
          <cell r="A1028" t="str">
            <v>SG-ARY382A-364G</v>
          </cell>
          <cell r="B1028" t="str">
            <v>364-GB A3500 (2x7x18-GB)</v>
          </cell>
          <cell r="C1028">
            <v>138300</v>
          </cell>
          <cell r="D1028" t="str">
            <v>A</v>
          </cell>
        </row>
        <row r="1029">
          <cell r="A1029" t="str">
            <v>SG-ARY382A4-364G</v>
          </cell>
          <cell r="B1029" t="str">
            <v>364GB A3500 (2x7, min)</v>
          </cell>
          <cell r="C1029">
            <v>216750</v>
          </cell>
          <cell r="D1029" t="str">
            <v>A</v>
          </cell>
        </row>
        <row r="1030">
          <cell r="A1030" t="str">
            <v>SG-ARY382B4-364G</v>
          </cell>
          <cell r="B1030" t="str">
            <v>364GB A3500FC (2x7, min)</v>
          </cell>
          <cell r="C1030">
            <v>243750</v>
          </cell>
          <cell r="D1030" t="str">
            <v>A</v>
          </cell>
        </row>
        <row r="1031">
          <cell r="A1031" t="str">
            <v>SG-ARY383A-728G</v>
          </cell>
          <cell r="B1031" t="str">
            <v>728-GB A3500 (2X7X36-GB)</v>
          </cell>
          <cell r="C1031">
            <v>182700</v>
          </cell>
          <cell r="D1031" t="str">
            <v>A</v>
          </cell>
        </row>
        <row r="1032">
          <cell r="A1032" t="str">
            <v>SG-ARY383A4-728G</v>
          </cell>
          <cell r="B1032" t="str">
            <v>728GB A3500 (2x7, min)</v>
          </cell>
          <cell r="C1032">
            <v>261150</v>
          </cell>
          <cell r="D1032" t="str">
            <v>A</v>
          </cell>
        </row>
        <row r="1033">
          <cell r="A1033" t="str">
            <v>SG-ARY383B4-728G</v>
          </cell>
          <cell r="B1033" t="str">
            <v>728GB A3500FC (2x7, min)</v>
          </cell>
          <cell r="C1033">
            <v>288150</v>
          </cell>
          <cell r="D1033" t="str">
            <v>A</v>
          </cell>
        </row>
        <row r="1034">
          <cell r="A1034" t="str">
            <v>SG-ARY384A-546G</v>
          </cell>
          <cell r="B1034" t="str">
            <v>546-GB A3500 (3x15x18-GB)</v>
          </cell>
          <cell r="C1034">
            <v>256650</v>
          </cell>
          <cell r="D1034" t="str">
            <v>A</v>
          </cell>
        </row>
        <row r="1035">
          <cell r="A1035" t="str">
            <v>SG-ARY384A4-546G</v>
          </cell>
          <cell r="B1035" t="str">
            <v>546GB A3500 (3x15, min)</v>
          </cell>
          <cell r="C1035">
            <v>374325</v>
          </cell>
          <cell r="D1035" t="str">
            <v>A</v>
          </cell>
        </row>
        <row r="1036">
          <cell r="A1036" t="str">
            <v>SG-ARY384B4-546G</v>
          </cell>
          <cell r="B1036" t="str">
            <v>546GB A3500FC (3x15, min)</v>
          </cell>
          <cell r="C1036">
            <v>414825</v>
          </cell>
          <cell r="D1036" t="str">
            <v>A</v>
          </cell>
        </row>
        <row r="1037">
          <cell r="A1037" t="str">
            <v>SG-ARY385A-1092G</v>
          </cell>
          <cell r="B1037" t="str">
            <v>1092-GB A3500 (3x15x36-GB)</v>
          </cell>
          <cell r="C1037">
            <v>323250</v>
          </cell>
          <cell r="D1037" t="str">
            <v>A</v>
          </cell>
        </row>
        <row r="1038">
          <cell r="A1038" t="str">
            <v>SG-ARY385A4-1092G</v>
          </cell>
          <cell r="B1038" t="str">
            <v>1092GB A3500 (3x15, min)</v>
          </cell>
          <cell r="C1038">
            <v>440925</v>
          </cell>
          <cell r="D1038" t="str">
            <v>A</v>
          </cell>
        </row>
        <row r="1039">
          <cell r="A1039" t="str">
            <v>SG-ARY385B4-1092G</v>
          </cell>
          <cell r="B1039" t="str">
            <v>1092GB A3500FC (3x15, min)</v>
          </cell>
          <cell r="C1039">
            <v>481425</v>
          </cell>
          <cell r="D1039" t="str">
            <v>A</v>
          </cell>
        </row>
        <row r="1040">
          <cell r="A1040" t="str">
            <v>SG-ARY386A-145GR5</v>
          </cell>
          <cell r="B1040" t="str">
            <v>145GB A3500-Light</v>
          </cell>
          <cell r="C1040">
            <v>87675</v>
          </cell>
          <cell r="D1040" t="str">
            <v>A</v>
          </cell>
        </row>
        <row r="1041">
          <cell r="A1041" t="str">
            <v>SG-ARY390A4-2184G</v>
          </cell>
          <cell r="B1041" t="str">
            <v>A3500, 1x5x36GB 10K, (Max)</v>
          </cell>
          <cell r="C1041">
            <v>357587</v>
          </cell>
          <cell r="D1041" t="str">
            <v>A</v>
          </cell>
        </row>
        <row r="1042">
          <cell r="A1042" t="str">
            <v>SG-ARY390B4-2184G</v>
          </cell>
          <cell r="B1042" t="str">
            <v>A3500FC, 1x5x36GB 10K, (Max)</v>
          </cell>
          <cell r="C1042">
            <v>373112</v>
          </cell>
          <cell r="D1042" t="str">
            <v>A</v>
          </cell>
        </row>
        <row r="1043">
          <cell r="A1043" t="str">
            <v>SG-ARY391A-364G</v>
          </cell>
          <cell r="B1043" t="str">
            <v>FCTY, A3500 1x5x36GB 10K, (Min)</v>
          </cell>
          <cell r="C1043">
            <v>94334</v>
          </cell>
          <cell r="D1043" t="str">
            <v>A</v>
          </cell>
        </row>
        <row r="1044">
          <cell r="A1044" t="str">
            <v>SG-ARY391A4-364G</v>
          </cell>
          <cell r="B1044" t="str">
            <v>A3500 1x5x36GB 10K, (Min)</v>
          </cell>
          <cell r="C1044">
            <v>135512</v>
          </cell>
          <cell r="D1044" t="str">
            <v>A</v>
          </cell>
        </row>
        <row r="1045">
          <cell r="A1045" t="str">
            <v>SG-ARY391B4-364G</v>
          </cell>
          <cell r="B1045" t="str">
            <v>A3500FC, 1x5x36GB 10K, (Min)</v>
          </cell>
          <cell r="C1045">
            <v>151037</v>
          </cell>
          <cell r="D1045" t="str">
            <v>A</v>
          </cell>
        </row>
        <row r="1046">
          <cell r="A1046" t="str">
            <v>SG-ARY393A-728G</v>
          </cell>
          <cell r="B1046" t="str">
            <v>A3500, 2x7x36GB 10K, (Min)</v>
          </cell>
          <cell r="C1046">
            <v>154475</v>
          </cell>
          <cell r="D1046" t="str">
            <v>A</v>
          </cell>
        </row>
        <row r="1047">
          <cell r="A1047" t="str">
            <v>SG-ARY393A4-728G</v>
          </cell>
          <cell r="B1047" t="str">
            <v>A3500, 2x7x36GB 10K, (Min)</v>
          </cell>
          <cell r="C1047">
            <v>238256</v>
          </cell>
          <cell r="D1047" t="str">
            <v>A</v>
          </cell>
        </row>
        <row r="1048">
          <cell r="A1048" t="str">
            <v>SG-ARY393B4-728G</v>
          </cell>
          <cell r="B1048" t="str">
            <v>A3500FC, 2x7x36GB 10K, (Min)</v>
          </cell>
          <cell r="C1048">
            <v>269306</v>
          </cell>
          <cell r="D1048" t="str">
            <v>A</v>
          </cell>
        </row>
        <row r="1049">
          <cell r="A1049" t="str">
            <v>SG-ARY393A-1092G</v>
          </cell>
          <cell r="B1049" t="str">
            <v>A3500, 3x15x36GB 10K, (Min)</v>
          </cell>
          <cell r="C1049">
            <v>269502</v>
          </cell>
          <cell r="D1049" t="str">
            <v>A</v>
          </cell>
        </row>
        <row r="1050">
          <cell r="A1050" t="str">
            <v>SG-ARY393A4-1092G</v>
          </cell>
          <cell r="B1050" t="str">
            <v>A3500, 3x15x36GB 10K, (Min)</v>
          </cell>
          <cell r="C1050">
            <v>393599</v>
          </cell>
          <cell r="D1050" t="str">
            <v>A</v>
          </cell>
        </row>
        <row r="1051">
          <cell r="A1051" t="str">
            <v>SG-ARY393B4-1092G</v>
          </cell>
          <cell r="B1051" t="str">
            <v>A3500FC, 3x15x36GB 10K, (Min)</v>
          </cell>
          <cell r="C1051">
            <v>440174</v>
          </cell>
          <cell r="D1051" t="str">
            <v>A</v>
          </cell>
        </row>
        <row r="1052">
          <cell r="A1052" t="str">
            <v>SG-ARY511A-127G</v>
          </cell>
          <cell r="B1052" t="str">
            <v>127GB SUN STOREDGE A5000</v>
          </cell>
          <cell r="C1052">
            <v>88200</v>
          </cell>
          <cell r="D1052" t="str">
            <v>A</v>
          </cell>
        </row>
        <row r="1053">
          <cell r="A1053" t="str">
            <v>SG-ARY522A-200G</v>
          </cell>
          <cell r="B1053" t="str">
            <v>200GB Sun StorEdge A5200</v>
          </cell>
          <cell r="C1053">
            <v>132300</v>
          </cell>
          <cell r="D1053" t="str">
            <v>A</v>
          </cell>
        </row>
        <row r="1054">
          <cell r="A1054" t="str">
            <v>SG-ARY523A-200G</v>
          </cell>
          <cell r="B1054" t="str">
            <v>200GB Sun StorEdge A5200</v>
          </cell>
          <cell r="C1054">
            <v>159075</v>
          </cell>
          <cell r="D1054" t="str">
            <v>A</v>
          </cell>
        </row>
        <row r="1055">
          <cell r="A1055" t="str">
            <v>SG-ARY531A-254G</v>
          </cell>
          <cell r="B1055" t="str">
            <v>254GB Sun StorEdge A5100</v>
          </cell>
          <cell r="C1055">
            <v>88060</v>
          </cell>
          <cell r="D1055" t="str">
            <v>A</v>
          </cell>
        </row>
        <row r="1056">
          <cell r="A1056" t="str">
            <v>SG-ARY543A-400G</v>
          </cell>
          <cell r="B1056" t="str">
            <v>400GB Sun StorEdge A5200</v>
          </cell>
          <cell r="C1056">
            <v>156075</v>
          </cell>
          <cell r="D1056" t="str">
            <v>A</v>
          </cell>
        </row>
        <row r="1057">
          <cell r="A1057" t="str">
            <v>SG-ARY553A-509G</v>
          </cell>
          <cell r="B1057" t="str">
            <v>509GB Sun StorEdge A5100</v>
          </cell>
          <cell r="C1057">
            <v>111075</v>
          </cell>
          <cell r="D1057" t="str">
            <v>A</v>
          </cell>
        </row>
        <row r="1058">
          <cell r="A1058" t="str">
            <v>SG-DSK010C-9G</v>
          </cell>
          <cell r="B1058" t="str">
            <v>9.1GB/10k RPM Disk UniPack</v>
          </cell>
          <cell r="C1058">
            <v>1872</v>
          </cell>
          <cell r="D1058" t="str">
            <v>H</v>
          </cell>
        </row>
        <row r="1059">
          <cell r="A1059" t="str">
            <v>SG-FLRN8200-200G</v>
          </cell>
          <cell r="B1059" t="str">
            <v>StorEdge N8200 filer</v>
          </cell>
          <cell r="C1059">
            <v>80700</v>
          </cell>
          <cell r="D1059" t="str">
            <v>H</v>
          </cell>
        </row>
        <row r="1060">
          <cell r="A1060" t="str">
            <v>SG-FLRN8200-400G</v>
          </cell>
          <cell r="B1060" t="str">
            <v>StorEdge N8200 filer</v>
          </cell>
          <cell r="C1060">
            <v>111300</v>
          </cell>
          <cell r="D1060" t="str">
            <v>H</v>
          </cell>
        </row>
        <row r="1061">
          <cell r="A1061" t="str">
            <v>SG-FLRN8200E-200G</v>
          </cell>
          <cell r="B1061" t="str">
            <v>StorEdge N8200 filer</v>
          </cell>
          <cell r="C1061">
            <v>41475</v>
          </cell>
          <cell r="D1061" t="str">
            <v>H</v>
          </cell>
        </row>
        <row r="1062">
          <cell r="A1062" t="str">
            <v>SG-MC250-L</v>
          </cell>
          <cell r="B1062" t="str">
            <v>StorEdge MC /E250/A1000-Large</v>
          </cell>
          <cell r="C1062">
            <v>215820</v>
          </cell>
          <cell r="D1062" t="str">
            <v>H</v>
          </cell>
        </row>
        <row r="1063">
          <cell r="A1063" t="str">
            <v>SG-MC250-L-NR</v>
          </cell>
          <cell r="B1063" t="str">
            <v>StorEdge MC /E250/A1000-Large</v>
          </cell>
          <cell r="C1063">
            <v>204488</v>
          </cell>
          <cell r="D1063" t="str">
            <v>H</v>
          </cell>
        </row>
        <row r="1064">
          <cell r="A1064" t="str">
            <v>SG-MC250-M</v>
          </cell>
          <cell r="B1064" t="str">
            <v>StorEdge MC /E250/A1000-Medium</v>
          </cell>
          <cell r="C1064">
            <v>141735</v>
          </cell>
          <cell r="D1064" t="str">
            <v>H</v>
          </cell>
        </row>
        <row r="1065">
          <cell r="A1065" t="str">
            <v>SG-MC250-M-NR</v>
          </cell>
          <cell r="B1065" t="str">
            <v>StorEdge MC /E250/A1000-Medium</v>
          </cell>
          <cell r="C1065">
            <v>130403</v>
          </cell>
          <cell r="D1065" t="str">
            <v>H</v>
          </cell>
        </row>
        <row r="1066">
          <cell r="A1066" t="str">
            <v>SG-MC250-S</v>
          </cell>
          <cell r="B1066" t="str">
            <v>StorEdge MC /E250/A1000-Small</v>
          </cell>
          <cell r="C1066">
            <v>104693</v>
          </cell>
          <cell r="D1066" t="str">
            <v>H</v>
          </cell>
        </row>
        <row r="1067">
          <cell r="A1067" t="str">
            <v>SG-MC250-S-NR</v>
          </cell>
          <cell r="B1067" t="str">
            <v>StorEdge MC /E250/A1000-Small</v>
          </cell>
          <cell r="C1067">
            <v>93360</v>
          </cell>
          <cell r="D1067" t="str">
            <v>H</v>
          </cell>
        </row>
        <row r="1068">
          <cell r="A1068" t="str">
            <v>SG-MC450-L</v>
          </cell>
          <cell r="B1068" t="str">
            <v>StorEdge MC /E450/A1000-Large</v>
          </cell>
          <cell r="C1068">
            <v>437438</v>
          </cell>
          <cell r="D1068" t="str">
            <v>H</v>
          </cell>
        </row>
        <row r="1069">
          <cell r="A1069" t="str">
            <v>SG-MC450-L-NR</v>
          </cell>
          <cell r="B1069" t="str">
            <v>StorEdge MC E450/A1000-Large</v>
          </cell>
          <cell r="C1069">
            <v>412988</v>
          </cell>
          <cell r="D1069" t="str">
            <v>H</v>
          </cell>
        </row>
        <row r="1070">
          <cell r="A1070" t="str">
            <v>SG-MC450-M</v>
          </cell>
          <cell r="B1070" t="str">
            <v>StorEdge MC E450/A1000-Medium</v>
          </cell>
          <cell r="C1070">
            <v>274883</v>
          </cell>
          <cell r="D1070" t="str">
            <v>H</v>
          </cell>
        </row>
        <row r="1071">
          <cell r="A1071" t="str">
            <v>SG-MC450-M-NR</v>
          </cell>
          <cell r="B1071" t="str">
            <v>StorEdge MC E450/A1000-Medium</v>
          </cell>
          <cell r="C1071">
            <v>262658</v>
          </cell>
          <cell r="D1071" t="str">
            <v>H</v>
          </cell>
        </row>
        <row r="1072">
          <cell r="A1072" t="str">
            <v>SG-MC450-S</v>
          </cell>
          <cell r="B1072" t="str">
            <v>StorEdge MC /E450/A1000-Small</v>
          </cell>
          <cell r="C1072">
            <v>200798</v>
          </cell>
          <cell r="D1072" t="str">
            <v>H</v>
          </cell>
        </row>
        <row r="1073">
          <cell r="A1073" t="str">
            <v>SG-MC450-S-NR</v>
          </cell>
          <cell r="B1073" t="str">
            <v>StorEdge MC E450/A1000 - Small</v>
          </cell>
          <cell r="C1073">
            <v>188573</v>
          </cell>
          <cell r="D1073" t="str">
            <v>H</v>
          </cell>
        </row>
        <row r="1074">
          <cell r="A1074" t="str">
            <v>SG-NSS126A-864G</v>
          </cell>
          <cell r="B1074" t="str">
            <v>Transaction Processing SS</v>
          </cell>
          <cell r="C1074">
            <v>462735</v>
          </cell>
          <cell r="D1074" t="str">
            <v>A</v>
          </cell>
        </row>
        <row r="1075">
          <cell r="A1075" t="str">
            <v>SG-NSS360A-545G</v>
          </cell>
          <cell r="B1075" t="str">
            <v>Transaction Processing SS</v>
          </cell>
          <cell r="C1075">
            <v>485835</v>
          </cell>
          <cell r="D1075" t="str">
            <v>A</v>
          </cell>
        </row>
        <row r="1076">
          <cell r="A1076" t="str">
            <v>SG-NSS523A-1TB</v>
          </cell>
          <cell r="B1076" t="str">
            <v>High Bandwidth Storage Server</v>
          </cell>
          <cell r="C1076">
            <v>977025</v>
          </cell>
          <cell r="D1076" t="str">
            <v>A</v>
          </cell>
        </row>
        <row r="1077">
          <cell r="A1077" t="str">
            <v>SG-NSSARYLIB-2TB</v>
          </cell>
          <cell r="B1077" t="str">
            <v>Backup Storage Server</v>
          </cell>
          <cell r="C1077">
            <v>378330</v>
          </cell>
          <cell r="D1077" t="str">
            <v>A</v>
          </cell>
        </row>
        <row r="1078">
          <cell r="A1078" t="str">
            <v>SG-XARY030A</v>
          </cell>
          <cell r="B1078" t="str">
            <v>72" STOREDGE EXPANSION RACK</v>
          </cell>
          <cell r="C1078">
            <v>10500</v>
          </cell>
          <cell r="D1078" t="str">
            <v>A</v>
          </cell>
        </row>
        <row r="1079">
          <cell r="A1079" t="str">
            <v>SG-XARY144A-109G</v>
          </cell>
          <cell r="B1079" t="str">
            <v>109GB STOREDGE A1000(10K RPM)</v>
          </cell>
          <cell r="C1079">
            <v>27668</v>
          </cell>
          <cell r="D1079" t="str">
            <v>H</v>
          </cell>
        </row>
        <row r="1080">
          <cell r="A1080" t="str">
            <v>SG-XARY144A-36G</v>
          </cell>
          <cell r="B1080" t="str">
            <v>36GB STOREDGE A1000(10K RPM)</v>
          </cell>
          <cell r="C1080">
            <v>15248</v>
          </cell>
          <cell r="D1080" t="str">
            <v>H</v>
          </cell>
        </row>
        <row r="1081">
          <cell r="A1081" t="str">
            <v>SG-XARY145A-109G</v>
          </cell>
          <cell r="B1081" t="str">
            <v>109GB STOREDGE D1000(10K RPM)</v>
          </cell>
          <cell r="C1081">
            <v>24698</v>
          </cell>
          <cell r="D1081" t="str">
            <v>H</v>
          </cell>
        </row>
        <row r="1082">
          <cell r="A1082" t="str">
            <v>SG-XARY145A-36G</v>
          </cell>
          <cell r="B1082" t="str">
            <v>36GB STOREDGE D1000(10K RPM)</v>
          </cell>
          <cell r="C1082">
            <v>12278</v>
          </cell>
          <cell r="D1082" t="str">
            <v>H</v>
          </cell>
        </row>
        <row r="1083">
          <cell r="A1083" t="str">
            <v>SG-XARY146A-36G</v>
          </cell>
          <cell r="B1083" t="str">
            <v>36GB A1000 FOR RACK(10K RPM)</v>
          </cell>
          <cell r="C1083">
            <v>15248</v>
          </cell>
          <cell r="D1083" t="str">
            <v>H</v>
          </cell>
        </row>
        <row r="1084">
          <cell r="A1084" t="str">
            <v>SG-XARY147A-36G</v>
          </cell>
          <cell r="B1084" t="str">
            <v>36GB D1000 FOR RACK(10K RPM)</v>
          </cell>
          <cell r="C1084">
            <v>12278</v>
          </cell>
          <cell r="D1084" t="str">
            <v>H</v>
          </cell>
        </row>
        <row r="1085">
          <cell r="A1085" t="str">
            <v>SG-XARY150A-218G</v>
          </cell>
          <cell r="B1085" t="str">
            <v>218GB StorEdge A1000</v>
          </cell>
          <cell r="C1085">
            <v>33338</v>
          </cell>
          <cell r="D1085" t="str">
            <v>H</v>
          </cell>
        </row>
        <row r="1086">
          <cell r="A1086" t="str">
            <v>SG-XARY150A-72G</v>
          </cell>
          <cell r="B1086" t="str">
            <v>72GB StorEdge A1000</v>
          </cell>
          <cell r="C1086">
            <v>17138</v>
          </cell>
          <cell r="D1086" t="str">
            <v>H</v>
          </cell>
        </row>
        <row r="1087">
          <cell r="A1087" t="str">
            <v>SG-XARY151A-218G</v>
          </cell>
          <cell r="B1087" t="str">
            <v>218GB STOREDGE A1000</v>
          </cell>
          <cell r="C1087">
            <v>33338</v>
          </cell>
          <cell r="D1087" t="str">
            <v>H</v>
          </cell>
        </row>
        <row r="1088">
          <cell r="A1088" t="str">
            <v>SG-XARY151A-72G</v>
          </cell>
          <cell r="B1088" t="str">
            <v>72GB STOREDGE A1000</v>
          </cell>
          <cell r="C1088">
            <v>17138</v>
          </cell>
          <cell r="D1088" t="str">
            <v>H</v>
          </cell>
        </row>
        <row r="1089">
          <cell r="A1089" t="str">
            <v>SG-XARY152A-72G</v>
          </cell>
          <cell r="B1089" t="str">
            <v>72GB STOREDGE A1000 FOR RACK</v>
          </cell>
          <cell r="C1089">
            <v>17138</v>
          </cell>
          <cell r="D1089" t="str">
            <v>H</v>
          </cell>
        </row>
        <row r="1090">
          <cell r="A1090" t="str">
            <v>SG-XARY153A-218G</v>
          </cell>
          <cell r="B1090" t="str">
            <v>218GB STOREDGE D1000</v>
          </cell>
          <cell r="C1090">
            <v>30368</v>
          </cell>
          <cell r="D1090" t="str">
            <v>H</v>
          </cell>
        </row>
        <row r="1091">
          <cell r="A1091" t="str">
            <v>SG-XARY153A-72G</v>
          </cell>
          <cell r="B1091" t="str">
            <v>72GB STOREDGE D1000</v>
          </cell>
          <cell r="C1091">
            <v>14168</v>
          </cell>
          <cell r="D1091" t="str">
            <v>H</v>
          </cell>
        </row>
        <row r="1092">
          <cell r="A1092" t="str">
            <v>SG-XARY154A-128G</v>
          </cell>
          <cell r="B1092" t="str">
            <v>128GB STOREDGE D1000 FOR RACK</v>
          </cell>
          <cell r="C1092">
            <v>30368</v>
          </cell>
          <cell r="D1092" t="str">
            <v>H</v>
          </cell>
        </row>
        <row r="1093">
          <cell r="A1093" t="str">
            <v>SG-XARY154A-72G</v>
          </cell>
          <cell r="B1093" t="str">
            <v>72GB STOREDGE D1000 FOR RACK</v>
          </cell>
          <cell r="C1093">
            <v>14168</v>
          </cell>
          <cell r="D1093" t="str">
            <v>H</v>
          </cell>
        </row>
        <row r="1094">
          <cell r="A1094" t="str">
            <v>SG-XARY155A-128G</v>
          </cell>
          <cell r="B1094" t="str">
            <v>128GB StorEdge A1000 Rackmount</v>
          </cell>
          <cell r="C1094">
            <v>33338</v>
          </cell>
          <cell r="D1094" t="str">
            <v>H</v>
          </cell>
        </row>
        <row r="1095">
          <cell r="A1095" t="str">
            <v>SG-XARY155A-72G</v>
          </cell>
          <cell r="B1095" t="str">
            <v>72GB StorEdge A1000 Rackmount</v>
          </cell>
          <cell r="C1095">
            <v>17138</v>
          </cell>
          <cell r="D1095" t="str">
            <v>H</v>
          </cell>
        </row>
        <row r="1096">
          <cell r="A1096" t="str">
            <v>SG-XARY161A-145G</v>
          </cell>
          <cell r="B1096" t="str">
            <v>145GB A1000 Tabletop</v>
          </cell>
          <cell r="C1096">
            <v>23348</v>
          </cell>
          <cell r="D1096" t="str">
            <v>H</v>
          </cell>
        </row>
        <row r="1097">
          <cell r="A1097" t="str">
            <v>SG-XARY161A-291G</v>
          </cell>
          <cell r="B1097" t="str">
            <v>291GB A1000 Tabletop</v>
          </cell>
          <cell r="C1097">
            <v>37658</v>
          </cell>
          <cell r="D1097" t="str">
            <v>H</v>
          </cell>
        </row>
        <row r="1098">
          <cell r="A1098" t="str">
            <v>SG-XARY162A-145G</v>
          </cell>
          <cell r="B1098" t="str">
            <v>145GB A1000 FOR RACKmount</v>
          </cell>
          <cell r="C1098">
            <v>23348</v>
          </cell>
          <cell r="D1098" t="str">
            <v>H</v>
          </cell>
        </row>
        <row r="1099">
          <cell r="A1099" t="str">
            <v>SG-XARY163A-145G</v>
          </cell>
          <cell r="B1099" t="str">
            <v>145GB D1000 Tabletop</v>
          </cell>
          <cell r="C1099">
            <v>20378</v>
          </cell>
          <cell r="D1099" t="str">
            <v>H</v>
          </cell>
        </row>
        <row r="1100">
          <cell r="A1100" t="str">
            <v>SG-XARY163A-291G</v>
          </cell>
          <cell r="B1100" t="str">
            <v>291GB STOREDGE D1000 Tabletop</v>
          </cell>
          <cell r="C1100">
            <v>34688</v>
          </cell>
          <cell r="D1100" t="str">
            <v>H</v>
          </cell>
        </row>
        <row r="1101">
          <cell r="A1101" t="str">
            <v>SG-XARY164A-145G</v>
          </cell>
          <cell r="B1101" t="str">
            <v>145GB D1000 Rackmount</v>
          </cell>
          <cell r="C1101">
            <v>20378</v>
          </cell>
          <cell r="D1101" t="str">
            <v>H</v>
          </cell>
        </row>
        <row r="1102">
          <cell r="A1102" t="str">
            <v>SG-XARY170A-145G</v>
          </cell>
          <cell r="B1102" t="str">
            <v>145GB A1000 Tabletop</v>
          </cell>
          <cell r="C1102">
            <v>25275</v>
          </cell>
          <cell r="D1102" t="str">
            <v>H</v>
          </cell>
        </row>
        <row r="1103">
          <cell r="A1103" t="str">
            <v>SG-XARY170A-145G</v>
          </cell>
          <cell r="B1103" t="str">
            <v>145GB StorEdge A1000 Tabletop</v>
          </cell>
          <cell r="C1103">
            <v>40500</v>
          </cell>
          <cell r="D1103" t="str">
            <v>H</v>
          </cell>
        </row>
        <row r="1104">
          <cell r="A1104" t="str">
            <v>SG-XARY171A-145G</v>
          </cell>
          <cell r="B1104" t="str">
            <v>145GB A1000 Rackmountable</v>
          </cell>
          <cell r="C1104">
            <v>25275</v>
          </cell>
          <cell r="D1104" t="str">
            <v>H</v>
          </cell>
        </row>
        <row r="1105">
          <cell r="A1105" t="str">
            <v>SG-XARY171A-436G</v>
          </cell>
          <cell r="B1105" t="str">
            <v>436GB A1000 Rackmountable</v>
          </cell>
          <cell r="C1105">
            <v>40500</v>
          </cell>
          <cell r="D1105" t="str">
            <v>H</v>
          </cell>
        </row>
        <row r="1106">
          <cell r="A1106" t="str">
            <v>SG-XARY172A-145G</v>
          </cell>
          <cell r="B1106" t="str">
            <v>145GB D1000 Tabletop</v>
          </cell>
          <cell r="C1106">
            <v>20130</v>
          </cell>
          <cell r="D1106" t="str">
            <v>H</v>
          </cell>
        </row>
        <row r="1107">
          <cell r="A1107" t="str">
            <v>SG-XARY172A-436G</v>
          </cell>
          <cell r="B1107" t="str">
            <v>436GB D1000 Tabletop</v>
          </cell>
          <cell r="C1107">
            <v>35925</v>
          </cell>
          <cell r="D1107" t="str">
            <v>H</v>
          </cell>
        </row>
        <row r="1108">
          <cell r="A1108" t="str">
            <v>SG-XARY173A-145G</v>
          </cell>
          <cell r="B1108" t="str">
            <v>145GB D1000 Rackmountable</v>
          </cell>
          <cell r="C1108">
            <v>20130</v>
          </cell>
          <cell r="D1108" t="str">
            <v>H</v>
          </cell>
        </row>
        <row r="1109">
          <cell r="A1109" t="str">
            <v>SG-XARY173A-436G</v>
          </cell>
          <cell r="B1109" t="str">
            <v>436GB D1000 Rackmountable</v>
          </cell>
          <cell r="C1109">
            <v>35925</v>
          </cell>
          <cell r="D1109" t="str">
            <v>H</v>
          </cell>
        </row>
        <row r="1110">
          <cell r="A1110" t="str">
            <v>SG-XARY360A-545G</v>
          </cell>
          <cell r="B1110" t="str">
            <v>545-GB A3500 (1X5X9-GB)</v>
          </cell>
          <cell r="C1110">
            <v>234525</v>
          </cell>
          <cell r="D1110" t="str">
            <v>A</v>
          </cell>
        </row>
        <row r="1111">
          <cell r="A1111" t="str">
            <v>SG-XARY360B-545G</v>
          </cell>
          <cell r="B1111" t="str">
            <v>545-GB A3500FC (1x5x9-GB)</v>
          </cell>
          <cell r="C1111">
            <v>248025</v>
          </cell>
          <cell r="D1111" t="str">
            <v>A</v>
          </cell>
        </row>
        <row r="1112">
          <cell r="A1112" t="str">
            <v>SG-XARY366A-72G</v>
          </cell>
          <cell r="B1112" t="str">
            <v>A3500 1 CONT/2 TRAYS/9GB(10K)</v>
          </cell>
          <cell r="C1112">
            <v>72590</v>
          </cell>
          <cell r="D1112" t="str">
            <v>A</v>
          </cell>
        </row>
        <row r="1113">
          <cell r="A1113" t="str">
            <v>SG-XARY380A-1092G</v>
          </cell>
          <cell r="B1113" t="str">
            <v>1092-GB A3500 (1x5x18-GB)</v>
          </cell>
          <cell r="C1113">
            <v>275025</v>
          </cell>
          <cell r="D1113" t="str">
            <v>A</v>
          </cell>
        </row>
        <row r="1114">
          <cell r="A1114" t="str">
            <v>SG-XARY380B-1092G</v>
          </cell>
          <cell r="B1114" t="str">
            <v>1092-GB A3500 (1x5x18-GB)</v>
          </cell>
          <cell r="C1114">
            <v>288525</v>
          </cell>
          <cell r="D1114" t="str">
            <v>A</v>
          </cell>
        </row>
        <row r="1115">
          <cell r="A1115" t="str">
            <v>SG-XARY381A-1456G</v>
          </cell>
          <cell r="B1115" t="str">
            <v>1456-GB A3500 (1X5X36-GB)</v>
          </cell>
          <cell r="C1115">
            <v>306225</v>
          </cell>
          <cell r="D1115" t="str">
            <v>A</v>
          </cell>
        </row>
        <row r="1116">
          <cell r="A1116" t="str">
            <v>SG-XARY381B-1456G</v>
          </cell>
          <cell r="B1116" t="str">
            <v>1456-GB A3500FC (1x5x36-GB)</v>
          </cell>
          <cell r="C1116">
            <v>319725</v>
          </cell>
          <cell r="D1116" t="str">
            <v>A</v>
          </cell>
        </row>
        <row r="1117">
          <cell r="A1117" t="str">
            <v>SG-XARY386A-145G</v>
          </cell>
          <cell r="B1117" t="str">
            <v>145GB A3500-Light</v>
          </cell>
          <cell r="C1117">
            <v>87675</v>
          </cell>
          <cell r="D1117" t="str">
            <v>A</v>
          </cell>
        </row>
        <row r="1118">
          <cell r="A1118" t="str">
            <v>SG-XARY390A-2184G</v>
          </cell>
          <cell r="B1118" t="str">
            <v>A3500, 1x5x36GB 10K, (Max)</v>
          </cell>
          <cell r="C1118">
            <v>321828</v>
          </cell>
          <cell r="D1118" t="str">
            <v>A</v>
          </cell>
        </row>
        <row r="1119">
          <cell r="A1119" t="str">
            <v>SG-XARY390B-2184G</v>
          </cell>
          <cell r="B1119" t="str">
            <v>A3500FC, 1x5x36GB 10K, (Max)</v>
          </cell>
          <cell r="C1119">
            <v>335801</v>
          </cell>
          <cell r="D1119" t="str">
            <v>A</v>
          </cell>
        </row>
        <row r="1120">
          <cell r="A1120" t="str">
            <v>SG-XARY520A-200G</v>
          </cell>
          <cell r="B1120" t="str">
            <v>200GB Sun StorEdge A5200</v>
          </cell>
          <cell r="C1120">
            <v>132300</v>
          </cell>
          <cell r="D1120" t="str">
            <v>A</v>
          </cell>
        </row>
        <row r="1121">
          <cell r="A1121" t="str">
            <v>SG-XARY520A-63G</v>
          </cell>
          <cell r="B1121" t="str">
            <v>63GB Sun StorEdge A5200</v>
          </cell>
          <cell r="C1121">
            <v>71400</v>
          </cell>
          <cell r="D1121" t="str">
            <v>A</v>
          </cell>
        </row>
        <row r="1122">
          <cell r="A1122" t="str">
            <v>SG-XARY523A-1200G</v>
          </cell>
          <cell r="B1122" t="str">
            <v>1200GB Sun StorEdge A5200</v>
          </cell>
          <cell r="C1122">
            <v>831110</v>
          </cell>
          <cell r="D1122" t="str">
            <v>A</v>
          </cell>
        </row>
        <row r="1123">
          <cell r="A1123" t="str">
            <v>SG-XARY523A-400G</v>
          </cell>
          <cell r="B1123" t="str">
            <v>400GB Sun StorEdge A5200</v>
          </cell>
          <cell r="C1123">
            <v>288470</v>
          </cell>
          <cell r="D1123" t="str">
            <v>A</v>
          </cell>
        </row>
        <row r="1124">
          <cell r="A1124" t="str">
            <v>SG-XARY540A-127G</v>
          </cell>
          <cell r="B1124" t="str">
            <v>127GB Sun StorEdge A5200</v>
          </cell>
          <cell r="C1124">
            <v>73500</v>
          </cell>
          <cell r="D1124" t="str">
            <v>A</v>
          </cell>
        </row>
        <row r="1125">
          <cell r="A1125" t="str">
            <v>SG-XARY540A-400G</v>
          </cell>
          <cell r="B1125" t="str">
            <v>400GB Sun StorEdge A5200 TT</v>
          </cell>
          <cell r="C1125">
            <v>138750</v>
          </cell>
          <cell r="D1125" t="str">
            <v>A</v>
          </cell>
        </row>
        <row r="1126">
          <cell r="A1126" t="str">
            <v>SG-XARY541A-400G</v>
          </cell>
          <cell r="B1126" t="str">
            <v>400GB Sun StorEdge A5200</v>
          </cell>
          <cell r="C1126">
            <v>138750</v>
          </cell>
          <cell r="D1126" t="str">
            <v>A</v>
          </cell>
        </row>
        <row r="1127">
          <cell r="A1127" t="str">
            <v>SG-XARY542A-400G</v>
          </cell>
          <cell r="B1127" t="str">
            <v>400GB Sun StorEdge A5200</v>
          </cell>
          <cell r="C1127">
            <v>138750</v>
          </cell>
          <cell r="D1127" t="str">
            <v>A</v>
          </cell>
        </row>
        <row r="1128">
          <cell r="A1128" t="str">
            <v>SG-XARY543A-2400G</v>
          </cell>
          <cell r="B1128" t="str">
            <v>2400GB Sun StorEdge A5200</v>
          </cell>
          <cell r="C1128">
            <v>872475</v>
          </cell>
          <cell r="D1128" t="str">
            <v>A</v>
          </cell>
        </row>
        <row r="1129">
          <cell r="A1129" t="str">
            <v>SG-XARY543A-800G</v>
          </cell>
          <cell r="B1129" t="str">
            <v>800GB Sun StorEdge A5200 Cab</v>
          </cell>
          <cell r="C1129">
            <v>303075</v>
          </cell>
          <cell r="D1129" t="str">
            <v>A</v>
          </cell>
        </row>
        <row r="1130">
          <cell r="A1130" t="str">
            <v>SG-XARY550A-182G</v>
          </cell>
          <cell r="B1130" t="str">
            <v>182GB Sun StorEdge A5100 TT</v>
          </cell>
          <cell r="C1130">
            <v>52500</v>
          </cell>
          <cell r="D1130" t="str">
            <v>A</v>
          </cell>
        </row>
        <row r="1131">
          <cell r="A1131" t="str">
            <v>SG-XARY550A-509G</v>
          </cell>
          <cell r="B1131" t="str">
            <v>509GB Sun StorEdge A5100</v>
          </cell>
          <cell r="C1131">
            <v>94350</v>
          </cell>
          <cell r="D1131" t="str">
            <v>A</v>
          </cell>
        </row>
        <row r="1132">
          <cell r="A1132" t="str">
            <v>SG-XARY551A-509G</v>
          </cell>
          <cell r="B1132" t="str">
            <v>509GB Sun StorEdge A5100</v>
          </cell>
          <cell r="C1132">
            <v>94350</v>
          </cell>
          <cell r="D1132" t="str">
            <v>A</v>
          </cell>
        </row>
        <row r="1133">
          <cell r="A1133" t="str">
            <v>SG-XARY552A-509G</v>
          </cell>
          <cell r="B1133" t="str">
            <v>509GB Sun StorEdge A5100</v>
          </cell>
          <cell r="C1133">
            <v>94350</v>
          </cell>
          <cell r="D1133" t="str">
            <v>A</v>
          </cell>
        </row>
        <row r="1134">
          <cell r="A1134" t="str">
            <v>SG-XARY553A-1019G</v>
          </cell>
          <cell r="B1134" t="str">
            <v>1019GB Sun StorEdge A5100</v>
          </cell>
          <cell r="C1134">
            <v>214800</v>
          </cell>
          <cell r="D1134" t="str">
            <v>A</v>
          </cell>
        </row>
        <row r="1135">
          <cell r="A1135" t="str">
            <v>SG-XARY553A-3057G</v>
          </cell>
          <cell r="B1135" t="str">
            <v>3-TB Sun StorEdge A5100 Cab</v>
          </cell>
          <cell r="C1135">
            <v>605700</v>
          </cell>
          <cell r="D1135" t="str">
            <v>A</v>
          </cell>
        </row>
        <row r="1136">
          <cell r="A1136" t="str">
            <v>SG-XAUTODLT8D-L9</v>
          </cell>
          <cell r="B1136" t="str">
            <v>StorEdge L9 Autoloader</v>
          </cell>
          <cell r="C1136">
            <v>14099</v>
          </cell>
          <cell r="D1136" t="str">
            <v>H</v>
          </cell>
        </row>
        <row r="1137">
          <cell r="A1137" t="str">
            <v>SG-XCTXP100A-L180</v>
          </cell>
          <cell r="B1137" t="str">
            <v>L180 Cartridge Expansion</v>
          </cell>
          <cell r="C1137">
            <v>34130</v>
          </cell>
          <cell r="D1137" t="str">
            <v>A</v>
          </cell>
        </row>
        <row r="1138">
          <cell r="A1138" t="str">
            <v>SG-XDSK010C-18G</v>
          </cell>
          <cell r="B1138" t="str">
            <v>18.2GB/10k RPM Disk UniPack</v>
          </cell>
          <cell r="C1138">
            <v>2430</v>
          </cell>
          <cell r="D1138" t="str">
            <v>H</v>
          </cell>
        </row>
        <row r="1139">
          <cell r="A1139" t="str">
            <v>SG-XDSK010C-9G</v>
          </cell>
          <cell r="B1139" t="str">
            <v>9.1GB/10k RPM Disk UniPack</v>
          </cell>
          <cell r="C1139">
            <v>1872</v>
          </cell>
          <cell r="D1139" t="str">
            <v>H</v>
          </cell>
        </row>
        <row r="1140">
          <cell r="A1140" t="str">
            <v>SG-XDSK020C-18G</v>
          </cell>
          <cell r="B1140" t="str">
            <v>18.2GB/10K RPM DISK MULTIPACK</v>
          </cell>
          <cell r="C1140">
            <v>4550</v>
          </cell>
          <cell r="D1140" t="str">
            <v>H</v>
          </cell>
        </row>
        <row r="1141">
          <cell r="A1141" t="str">
            <v>SG-XDSK020C-36G</v>
          </cell>
          <cell r="B1141" t="str">
            <v>36.4GB/10k RPM Disk MultiPack</v>
          </cell>
          <cell r="C1141">
            <v>5850</v>
          </cell>
          <cell r="D1141" t="str">
            <v>H</v>
          </cell>
        </row>
        <row r="1142">
          <cell r="A1142" t="str">
            <v>SG-XDSK040C-36G</v>
          </cell>
          <cell r="B1142" t="str">
            <v>36.4GB/10K RPM DISK MULTIPACK</v>
          </cell>
          <cell r="C1142">
            <v>7980</v>
          </cell>
          <cell r="D1142" t="str">
            <v>H</v>
          </cell>
        </row>
        <row r="1143">
          <cell r="A1143" t="str">
            <v>SG-XDSK040C-72G</v>
          </cell>
          <cell r="B1143" t="str">
            <v>72.8GB/10k RPM Disk MultiPack</v>
          </cell>
          <cell r="C1143">
            <v>10350</v>
          </cell>
          <cell r="D1143" t="str">
            <v>H</v>
          </cell>
        </row>
        <row r="1144">
          <cell r="A1144" t="str">
            <v>SG-XDSK060C-109G</v>
          </cell>
          <cell r="B1144" t="str">
            <v>109.2GB/10k RPM Disk MultiPack</v>
          </cell>
          <cell r="C1144">
            <v>14850</v>
          </cell>
          <cell r="D1144" t="str">
            <v>H</v>
          </cell>
        </row>
        <row r="1145">
          <cell r="A1145" t="str">
            <v>SG-XDSK060C-218G</v>
          </cell>
          <cell r="B1145" t="str">
            <v>218.4GB/10k RPM Disk MultiPack</v>
          </cell>
          <cell r="C1145">
            <v>15300</v>
          </cell>
          <cell r="D1145" t="str">
            <v>H</v>
          </cell>
        </row>
        <row r="1146">
          <cell r="A1146" t="str">
            <v>SG-XDSK060C-54G</v>
          </cell>
          <cell r="B1146" t="str">
            <v>54.6GB/10K RPM DISK MULTIPACK</v>
          </cell>
          <cell r="C1146">
            <v>11410</v>
          </cell>
          <cell r="D1146" t="str">
            <v>H</v>
          </cell>
        </row>
        <row r="1147">
          <cell r="A1147" t="str">
            <v>SG-XLIB8MM1-400G</v>
          </cell>
          <cell r="B1147" t="str">
            <v>STOREDGE L400 400GB 2DR/DESK</v>
          </cell>
          <cell r="C1147">
            <v>22400</v>
          </cell>
          <cell r="D1147" t="str">
            <v>H</v>
          </cell>
        </row>
        <row r="1148">
          <cell r="A1148" t="str">
            <v>SG-XLIB8MMB-400G</v>
          </cell>
          <cell r="B1148" t="str">
            <v>STOREDGE L400 400GB 1DR/DESK</v>
          </cell>
          <cell r="C1148">
            <v>17500</v>
          </cell>
          <cell r="D1148" t="str">
            <v>H</v>
          </cell>
        </row>
        <row r="1149">
          <cell r="A1149" t="str">
            <v>SG-XLIB8MMC-400G</v>
          </cell>
          <cell r="B1149" t="str">
            <v>STOREDGE L400 400GB/8MM 1DR/RK</v>
          </cell>
          <cell r="C1149">
            <v>17500</v>
          </cell>
          <cell r="D1149" t="str">
            <v>H</v>
          </cell>
        </row>
        <row r="1150">
          <cell r="A1150" t="str">
            <v>SG-XLIB9840-DRV</v>
          </cell>
          <cell r="B1150" t="str">
            <v>StorEdge 9840 20GB tape drive</v>
          </cell>
          <cell r="C1150">
            <v>50250</v>
          </cell>
          <cell r="D1150" t="str">
            <v>A</v>
          </cell>
        </row>
        <row r="1151">
          <cell r="A1151" t="str">
            <v>SG-XLIBDLT1-1TB-2</v>
          </cell>
          <cell r="B1151" t="str">
            <v>STOREDGE L1000 1 TAPE DESKSIDE</v>
          </cell>
          <cell r="C1151">
            <v>45000</v>
          </cell>
          <cell r="D1151" t="str">
            <v>A</v>
          </cell>
        </row>
        <row r="1152">
          <cell r="A1152" t="str">
            <v>SG-XLIBDLT1-1TB-4</v>
          </cell>
          <cell r="B1152" t="str">
            <v>STOREDGE L1000 PACKAGE</v>
          </cell>
          <cell r="C1152">
            <v>75525</v>
          </cell>
          <cell r="D1152" t="str">
            <v>A</v>
          </cell>
        </row>
        <row r="1153">
          <cell r="A1153" t="str">
            <v>SG-XLIBDLT1-1TB-5</v>
          </cell>
          <cell r="B1153" t="str">
            <v>STOREDGE L1000 PACKAGE</v>
          </cell>
          <cell r="C1153">
            <v>79380</v>
          </cell>
          <cell r="D1153" t="str">
            <v>A</v>
          </cell>
        </row>
        <row r="1154">
          <cell r="A1154" t="str">
            <v>SG-XLIBDLT1-1TB-6</v>
          </cell>
          <cell r="B1154" t="str">
            <v>SUN STOREDGE L1000 PACKAGE</v>
          </cell>
          <cell r="C1154">
            <v>64875</v>
          </cell>
          <cell r="D1154" t="str">
            <v>A</v>
          </cell>
        </row>
        <row r="1155">
          <cell r="A1155" t="str">
            <v>SG-XLIBDLT1-1TB-7</v>
          </cell>
          <cell r="B1155" t="str">
            <v>STOREDGE L1000 PACKAGE</v>
          </cell>
          <cell r="C1155">
            <v>69750</v>
          </cell>
          <cell r="D1155" t="str">
            <v>A</v>
          </cell>
        </row>
        <row r="1156">
          <cell r="A1156" t="str">
            <v>SG-XLIBDLT1-280G</v>
          </cell>
          <cell r="B1156" t="str">
            <v>DLT7000-Based 280GB Autoloader</v>
          </cell>
          <cell r="C1156">
            <v>17150</v>
          </cell>
          <cell r="D1156" t="str">
            <v>H</v>
          </cell>
        </row>
        <row r="1157">
          <cell r="A1157" t="str">
            <v>SG-XLIBDLT16-11TB</v>
          </cell>
          <cell r="B1157" t="str">
            <v>STOREDGE L11000 11TB/16DR</v>
          </cell>
          <cell r="C1157">
            <v>404600</v>
          </cell>
          <cell r="D1157" t="str">
            <v>A</v>
          </cell>
        </row>
        <row r="1158">
          <cell r="A1158" t="str">
            <v>SG-XLIBDLT16-11TB4</v>
          </cell>
          <cell r="B1158" t="str">
            <v>STOREDGE L11000 PACKAGE</v>
          </cell>
          <cell r="C1158">
            <v>526200</v>
          </cell>
          <cell r="D1158" t="str">
            <v>A</v>
          </cell>
        </row>
        <row r="1159">
          <cell r="A1159" t="str">
            <v>SG-XLIBDLT16-11TB5</v>
          </cell>
          <cell r="B1159" t="str">
            <v>STOREDGE L11000 PACKAGE</v>
          </cell>
          <cell r="C1159">
            <v>543750</v>
          </cell>
          <cell r="D1159" t="str">
            <v>A</v>
          </cell>
        </row>
        <row r="1160">
          <cell r="A1160" t="str">
            <v>SG-XLIBDLT1R-1TB-2</v>
          </cell>
          <cell r="B1160" t="str">
            <v>STOREDGE L1000 1TB/1DR RACKMNT</v>
          </cell>
          <cell r="C1160">
            <v>45000</v>
          </cell>
          <cell r="D1160" t="str">
            <v>A</v>
          </cell>
        </row>
        <row r="1161">
          <cell r="A1161" t="str">
            <v>SG-XLIBDLT1R-1TB-4</v>
          </cell>
          <cell r="B1161" t="str">
            <v>STOREDGE L1000 PACKAGE</v>
          </cell>
          <cell r="C1161">
            <v>75525</v>
          </cell>
          <cell r="D1161" t="str">
            <v>A</v>
          </cell>
        </row>
        <row r="1162">
          <cell r="A1162" t="str">
            <v>SG-XLIBDLT1R-1TB-5</v>
          </cell>
          <cell r="B1162" t="str">
            <v>STOREDGE L1000 PACKAGE</v>
          </cell>
          <cell r="C1162">
            <v>79380</v>
          </cell>
          <cell r="D1162" t="str">
            <v>A</v>
          </cell>
        </row>
        <row r="1163">
          <cell r="A1163" t="str">
            <v>SG-XLIBDLT1R-1TB-6</v>
          </cell>
          <cell r="B1163" t="str">
            <v>SUN STOREDGE L1000 PACKAGE</v>
          </cell>
          <cell r="C1163">
            <v>64875</v>
          </cell>
          <cell r="D1163" t="str">
            <v>A</v>
          </cell>
        </row>
        <row r="1164">
          <cell r="A1164" t="str">
            <v>SG-XLIBDLT1R-1TB-7</v>
          </cell>
          <cell r="B1164" t="str">
            <v>STOREDGE L1000 PACKAGE</v>
          </cell>
          <cell r="C1164">
            <v>69750</v>
          </cell>
          <cell r="D1164" t="str">
            <v>A</v>
          </cell>
        </row>
        <row r="1165">
          <cell r="A1165" t="str">
            <v>SG-XLIBDLT2-280G</v>
          </cell>
          <cell r="B1165" t="str">
            <v>DLT7000-BASED 280GB Autoloader</v>
          </cell>
          <cell r="C1165">
            <v>17150</v>
          </cell>
          <cell r="D1165" t="str">
            <v>H</v>
          </cell>
        </row>
        <row r="1166">
          <cell r="A1166" t="str">
            <v>SG-XLIBDLT4-11TB</v>
          </cell>
          <cell r="B1166" t="str">
            <v>STOREDGE L11000, 11TB/4DR</v>
          </cell>
          <cell r="C1166">
            <v>245000</v>
          </cell>
          <cell r="D1166" t="str">
            <v>A</v>
          </cell>
        </row>
        <row r="1167">
          <cell r="A1167" t="str">
            <v>SG-XLIBDLT4-11TB6</v>
          </cell>
          <cell r="B1167" t="str">
            <v>STOREDGE L11000 PACKAGE</v>
          </cell>
          <cell r="C1167">
            <v>284520</v>
          </cell>
          <cell r="D1167" t="str">
            <v>A</v>
          </cell>
        </row>
        <row r="1168">
          <cell r="A1168" t="str">
            <v>SG-XLIBDLT4-11TB7</v>
          </cell>
          <cell r="B1168" t="str">
            <v>STOREDGE L11000 PACKAGE</v>
          </cell>
          <cell r="C1168">
            <v>301125</v>
          </cell>
          <cell r="D1168" t="str">
            <v>A</v>
          </cell>
        </row>
        <row r="1169">
          <cell r="A1169" t="str">
            <v>SG-XLIBDLT4-1TB-2</v>
          </cell>
          <cell r="B1169" t="str">
            <v>STOREDGE L1000 1TB/4DR DESKTOP</v>
          </cell>
          <cell r="C1169">
            <v>75600</v>
          </cell>
          <cell r="D1169" t="str">
            <v>A</v>
          </cell>
        </row>
        <row r="1170">
          <cell r="A1170" t="str">
            <v>SG-XLIBDLT4R-1TB-2</v>
          </cell>
          <cell r="B1170" t="str">
            <v>STOREDGE L1000 1TB/4DR RACKMNT</v>
          </cell>
          <cell r="C1170">
            <v>75600</v>
          </cell>
          <cell r="D1170" t="str">
            <v>A</v>
          </cell>
        </row>
        <row r="1171">
          <cell r="A1171" t="str">
            <v>SG-XLIBDLT71-L20</v>
          </cell>
          <cell r="B1171" t="str">
            <v>DLT7000 LIB 1DR/20CART/DESK</v>
          </cell>
          <cell r="C1171">
            <v>33750</v>
          </cell>
          <cell r="D1171" t="str">
            <v>A</v>
          </cell>
        </row>
        <row r="1172">
          <cell r="A1172" t="str">
            <v>SG-XLIBDLT71R-L20</v>
          </cell>
          <cell r="B1172" t="str">
            <v>DLT7000 LIB 1DR/20CART/RACK</v>
          </cell>
          <cell r="C1172">
            <v>33750</v>
          </cell>
          <cell r="D1172" t="str">
            <v>A</v>
          </cell>
        </row>
        <row r="1173">
          <cell r="A1173" t="str">
            <v>SG-XLIBDLT72-L20</v>
          </cell>
          <cell r="B1173" t="str">
            <v>DLT7000 LIB 2DR/20CART/DESK</v>
          </cell>
          <cell r="C1173">
            <v>39000</v>
          </cell>
          <cell r="D1173" t="str">
            <v>A</v>
          </cell>
        </row>
        <row r="1174">
          <cell r="A1174" t="str">
            <v>SG-XLIBDLT72-L40</v>
          </cell>
          <cell r="B1174" t="str">
            <v>DLT7000 LIB 2DR/40CART/DESK</v>
          </cell>
          <cell r="C1174">
            <v>54000</v>
          </cell>
          <cell r="D1174" t="str">
            <v>A</v>
          </cell>
        </row>
        <row r="1175">
          <cell r="A1175" t="str">
            <v>SG-XLIBDLT72R-L20</v>
          </cell>
          <cell r="B1175" t="str">
            <v>DLT7000 LIB 2DR/20CART/RACK</v>
          </cell>
          <cell r="C1175">
            <v>39000</v>
          </cell>
          <cell r="D1175" t="str">
            <v>A</v>
          </cell>
        </row>
        <row r="1176">
          <cell r="A1176" t="str">
            <v>SG-XLIBDLT72R-L40</v>
          </cell>
          <cell r="B1176" t="str">
            <v>DLT7000 LIB 2DR/40CART/RACK</v>
          </cell>
          <cell r="C1176">
            <v>60000</v>
          </cell>
          <cell r="D1176" t="str">
            <v>A</v>
          </cell>
        </row>
        <row r="1177">
          <cell r="A1177" t="str">
            <v>SG-XLIBDLT74R-L60</v>
          </cell>
          <cell r="B1177" t="str">
            <v>DLT7000 LIB 4DR/60CART/RACK</v>
          </cell>
          <cell r="C1177">
            <v>100050</v>
          </cell>
          <cell r="D1177" t="str">
            <v>A</v>
          </cell>
        </row>
        <row r="1178">
          <cell r="A1178" t="str">
            <v>SG-XLIBL180-BASE</v>
          </cell>
          <cell r="B1178" t="str">
            <v>Sun storEdge L180 base config.</v>
          </cell>
          <cell r="C1178">
            <v>99675</v>
          </cell>
          <cell r="D1178" t="str">
            <v>A</v>
          </cell>
        </row>
        <row r="1179">
          <cell r="A1179" t="str">
            <v>SG-XLIBL700-2POWER</v>
          </cell>
          <cell r="B1179" t="str">
            <v>StorEdge L700 2nd pwr/drv twr</v>
          </cell>
          <cell r="C1179">
            <v>26850</v>
          </cell>
          <cell r="D1179" t="str">
            <v>A</v>
          </cell>
        </row>
        <row r="1180">
          <cell r="A1180" t="str">
            <v>SG-XLIBL700-BASE</v>
          </cell>
          <cell r="B1180" t="str">
            <v>StorEdge L700 library base</v>
          </cell>
          <cell r="C1180">
            <v>174000</v>
          </cell>
          <cell r="D1180" t="str">
            <v>A</v>
          </cell>
        </row>
        <row r="1181">
          <cell r="A1181" t="str">
            <v>SG-XLIBL700-BASE4A</v>
          </cell>
          <cell r="B1181" t="str">
            <v>StorEdge L700 Library Pakage</v>
          </cell>
          <cell r="C1181">
            <v>679950</v>
          </cell>
          <cell r="D1181" t="str">
            <v>A</v>
          </cell>
        </row>
        <row r="1182">
          <cell r="A1182" t="str">
            <v>SG-XLIBL700-BASE4B</v>
          </cell>
          <cell r="B1182" t="str">
            <v>StorEdge L700 Library Pakage</v>
          </cell>
          <cell r="C1182">
            <v>782280</v>
          </cell>
          <cell r="D1182" t="str">
            <v>A</v>
          </cell>
        </row>
        <row r="1183">
          <cell r="A1183" t="str">
            <v>SG-XLIBL700-BASE5A</v>
          </cell>
          <cell r="B1183" t="str">
            <v>StorEdge L700 Library Pakage</v>
          </cell>
          <cell r="C1183">
            <v>697500</v>
          </cell>
          <cell r="D1183" t="str">
            <v>A</v>
          </cell>
        </row>
        <row r="1184">
          <cell r="A1184" t="str">
            <v>SG-XLIBL700-BASE5B</v>
          </cell>
          <cell r="B1184" t="str">
            <v>StorEdge L700 Library Pakage</v>
          </cell>
          <cell r="C1184">
            <v>799830</v>
          </cell>
          <cell r="D1184" t="str">
            <v>A</v>
          </cell>
        </row>
        <row r="1185">
          <cell r="A1185" t="str">
            <v>SG-XLIBL700-BASE6A</v>
          </cell>
          <cell r="B1185" t="str">
            <v>StorEdge L700 Library Pakage</v>
          </cell>
          <cell r="C1185">
            <v>384960</v>
          </cell>
          <cell r="D1185" t="str">
            <v>A</v>
          </cell>
        </row>
        <row r="1186">
          <cell r="A1186" t="str">
            <v>SG-XLIBL700-BASE6B</v>
          </cell>
          <cell r="B1186" t="str">
            <v>StorEdge L700 Library Pakage</v>
          </cell>
          <cell r="C1186">
            <v>457860</v>
          </cell>
          <cell r="D1186" t="str">
            <v>A</v>
          </cell>
        </row>
        <row r="1187">
          <cell r="A1187" t="str">
            <v>SG-XLIBL700-BASE7A</v>
          </cell>
          <cell r="B1187" t="str">
            <v>StorEdge L700 Library Pakage</v>
          </cell>
          <cell r="C1187">
            <v>401550</v>
          </cell>
          <cell r="D1187" t="str">
            <v>A</v>
          </cell>
        </row>
        <row r="1188">
          <cell r="A1188" t="str">
            <v>SG-XLIBL700-BASE7B</v>
          </cell>
          <cell r="B1188" t="str">
            <v>StorEdge L700 Library Pakage</v>
          </cell>
          <cell r="C1188">
            <v>474450</v>
          </cell>
          <cell r="D1188" t="str">
            <v>A</v>
          </cell>
        </row>
        <row r="1189">
          <cell r="A1189" t="str">
            <v>SG-XLIBL700-CAP</v>
          </cell>
          <cell r="B1189" t="str">
            <v>StorEdge L700 20-cartrdge cap</v>
          </cell>
          <cell r="C1189">
            <v>7500</v>
          </cell>
          <cell r="D1189" t="str">
            <v>A</v>
          </cell>
        </row>
        <row r="1190">
          <cell r="A1190" t="str">
            <v>SG-XLIBL700-DOOR</v>
          </cell>
          <cell r="B1190" t="str">
            <v>StorEdge L700 Expansion Door</v>
          </cell>
          <cell r="C1190">
            <v>19500</v>
          </cell>
          <cell r="D1190" t="str">
            <v>A</v>
          </cell>
        </row>
        <row r="1191">
          <cell r="A1191" t="str">
            <v>SG-XMED4MMCL-10</v>
          </cell>
          <cell r="B1191" t="str">
            <v>4MM DDS CLEANING TAPES-10 PACK</v>
          </cell>
          <cell r="C1191">
            <v>168</v>
          </cell>
          <cell r="D1191" t="str">
            <v>H</v>
          </cell>
        </row>
        <row r="1192">
          <cell r="A1192" t="str">
            <v>SG-XMED4MMDDS210</v>
          </cell>
          <cell r="B1192" t="str">
            <v>4MM 120M DDS2 TAPES - 10 PACK</v>
          </cell>
          <cell r="C1192">
            <v>210</v>
          </cell>
          <cell r="D1192" t="str">
            <v>H</v>
          </cell>
        </row>
        <row r="1193">
          <cell r="A1193" t="str">
            <v>SG-XMED4MMDDS310</v>
          </cell>
          <cell r="B1193" t="str">
            <v>4MM 125M DDS3 TAPES - 10 PACK</v>
          </cell>
          <cell r="C1193">
            <v>336</v>
          </cell>
          <cell r="D1193" t="str">
            <v>H</v>
          </cell>
        </row>
        <row r="1194">
          <cell r="A1194" t="str">
            <v>SG-XMED4MMDDS410</v>
          </cell>
          <cell r="B1194" t="str">
            <v>4MM 150M DDS3 TAPES - 10 PACK</v>
          </cell>
          <cell r="C1194">
            <v>675</v>
          </cell>
          <cell r="D1194" t="str">
            <v>H</v>
          </cell>
        </row>
        <row r="1195">
          <cell r="A1195" t="str">
            <v>SG-XMED8MMAME-10</v>
          </cell>
          <cell r="B1195" t="str">
            <v>8MM 170M AME TAPE-PACK OF 10</v>
          </cell>
          <cell r="C1195">
            <v>1085</v>
          </cell>
          <cell r="D1195" t="str">
            <v>H</v>
          </cell>
        </row>
        <row r="1196">
          <cell r="A1196" t="str">
            <v>SG-XMED8MMAME-PK</v>
          </cell>
          <cell r="B1196" t="str">
            <v>8MM AME EXAPAK</v>
          </cell>
          <cell r="C1196">
            <v>1155</v>
          </cell>
          <cell r="D1196" t="str">
            <v>H</v>
          </cell>
        </row>
        <row r="1197">
          <cell r="A1197" t="str">
            <v>SG-XMED8MMAMEC10</v>
          </cell>
          <cell r="B1197" t="str">
            <v>8MM AME CLEANING TAPES-10 PACK</v>
          </cell>
          <cell r="C1197">
            <v>371</v>
          </cell>
          <cell r="D1197" t="str">
            <v>H</v>
          </cell>
        </row>
        <row r="1198">
          <cell r="A1198" t="str">
            <v>SG-XMED8MMXL-10</v>
          </cell>
          <cell r="B1198" t="str">
            <v>8MM 160M XL TAPES - 10 PACK</v>
          </cell>
          <cell r="C1198">
            <v>210</v>
          </cell>
          <cell r="D1198" t="str">
            <v>H</v>
          </cell>
        </row>
        <row r="1199">
          <cell r="A1199" t="str">
            <v>SG-XMED8MMXL-PK</v>
          </cell>
          <cell r="B1199" t="str">
            <v>8MM 160M EXAPACK</v>
          </cell>
          <cell r="C1199">
            <v>259</v>
          </cell>
          <cell r="D1199" t="str">
            <v>H</v>
          </cell>
        </row>
        <row r="1200">
          <cell r="A1200" t="str">
            <v>SG-XMED8MMXLCL10</v>
          </cell>
          <cell r="B1200" t="str">
            <v>8MM XL CLEANING TAPES- 10 PACK</v>
          </cell>
          <cell r="C1200">
            <v>280</v>
          </cell>
          <cell r="D1200" t="str">
            <v>H</v>
          </cell>
        </row>
        <row r="1201">
          <cell r="A1201" t="str">
            <v>SG-XMED9840-20</v>
          </cell>
          <cell r="B1201" t="str">
            <v>9840 media - package of 20</v>
          </cell>
          <cell r="C1201">
            <v>4500</v>
          </cell>
          <cell r="D1201" t="str">
            <v>H</v>
          </cell>
        </row>
        <row r="1202">
          <cell r="A1202" t="str">
            <v>SG-XMED9840-STRKIT</v>
          </cell>
          <cell r="B1202" t="str">
            <v>9840 media starter kit</v>
          </cell>
          <cell r="C1202">
            <v>16500</v>
          </cell>
          <cell r="D1202" t="str">
            <v>H</v>
          </cell>
        </row>
        <row r="1203">
          <cell r="A1203" t="str">
            <v>SG-XMED9840CL-5</v>
          </cell>
          <cell r="B1203" t="str">
            <v>9840 cleaning carts-pkg of 5</v>
          </cell>
          <cell r="C1203">
            <v>900</v>
          </cell>
          <cell r="D1203" t="str">
            <v>H</v>
          </cell>
        </row>
        <row r="1204">
          <cell r="A1204" t="str">
            <v>SG-XMEDCART-1MAG</v>
          </cell>
          <cell r="B1204" t="str">
            <v>Media magazine</v>
          </cell>
          <cell r="C1204">
            <v>225</v>
          </cell>
          <cell r="D1204" t="str">
            <v>H</v>
          </cell>
        </row>
        <row r="1205">
          <cell r="A1205" t="str">
            <v>SG-XMEDDLTCIV-10</v>
          </cell>
          <cell r="B1205" t="str">
            <v>DLT COMPACT IV TAPE, 10 PACK</v>
          </cell>
          <cell r="C1205">
            <v>1190</v>
          </cell>
          <cell r="D1205" t="str">
            <v>H</v>
          </cell>
        </row>
        <row r="1206">
          <cell r="A1206" t="str">
            <v>SG-XMEDDLTCL-10</v>
          </cell>
          <cell r="B1206" t="str">
            <v>DLT CLEANING TAPES-10 PACK</v>
          </cell>
          <cell r="C1206">
            <v>700</v>
          </cell>
          <cell r="D1206" t="str">
            <v>H</v>
          </cell>
        </row>
        <row r="1207">
          <cell r="A1207" t="str">
            <v>SG-XMONLIBSW1</v>
          </cell>
          <cell r="B1207" t="str">
            <v>Horizon Monitoring Software</v>
          </cell>
          <cell r="C1207">
            <v>0</v>
          </cell>
          <cell r="D1207" t="str">
            <v>D</v>
          </cell>
        </row>
        <row r="1208">
          <cell r="A1208" t="str">
            <v>SG-XRACKIT-L9</v>
          </cell>
          <cell r="B1208" t="str">
            <v>L9 Autoloader Rackmount Kit</v>
          </cell>
          <cell r="C1208">
            <v>750</v>
          </cell>
          <cell r="D1208" t="str">
            <v>H</v>
          </cell>
        </row>
        <row r="1209">
          <cell r="A1209" t="str">
            <v>SG-XTAP4MM-011A</v>
          </cell>
          <cell r="B1209" t="str">
            <v>TAPE 12GB 4MM DDS-3 UNIPACK</v>
          </cell>
          <cell r="C1209">
            <v>1820</v>
          </cell>
          <cell r="D1209" t="str">
            <v>H</v>
          </cell>
        </row>
        <row r="1210">
          <cell r="A1210" t="str">
            <v>SG-XTAP4MM-012A</v>
          </cell>
          <cell r="B1210" t="str">
            <v>TAPE 20GB 4MM DDS-4 UNIPACK</v>
          </cell>
          <cell r="C1210">
            <v>2625</v>
          </cell>
          <cell r="D1210" t="str">
            <v>H</v>
          </cell>
        </row>
        <row r="1211">
          <cell r="A1211" t="str">
            <v>SG-XTAP4MM-021A</v>
          </cell>
          <cell r="B1211" t="str">
            <v>TAPE 12GB 4MM DDS-3 FLEXIPK</v>
          </cell>
          <cell r="C1211">
            <v>2170</v>
          </cell>
          <cell r="D1211" t="str">
            <v>H</v>
          </cell>
        </row>
        <row r="1212">
          <cell r="A1212" t="str">
            <v>SG-XTAP4MM-031A</v>
          </cell>
          <cell r="B1212" t="str">
            <v>72GB 4MM DDS-3 AUTOLOADER</v>
          </cell>
          <cell r="C1212">
            <v>4270</v>
          </cell>
          <cell r="D1212" t="str">
            <v>H</v>
          </cell>
        </row>
        <row r="1213">
          <cell r="A1213" t="str">
            <v>SG-XTAP8MM-010A</v>
          </cell>
          <cell r="B1213" t="str">
            <v>TAPE 7GB 8MM UNIPACK</v>
          </cell>
          <cell r="C1213">
            <v>2160</v>
          </cell>
          <cell r="D1213" t="str">
            <v>H</v>
          </cell>
        </row>
        <row r="1214">
          <cell r="A1214" t="str">
            <v>SG-XTAP8MM-011A</v>
          </cell>
          <cell r="B1214" t="str">
            <v>TAPE 20GB 8MM UNIPACK</v>
          </cell>
          <cell r="C1214">
            <v>4658</v>
          </cell>
          <cell r="D1214" t="str">
            <v>H</v>
          </cell>
        </row>
        <row r="1215">
          <cell r="A1215" t="str">
            <v>SG-XTAP8MM-020A</v>
          </cell>
          <cell r="B1215" t="str">
            <v>7-14GB 8MM FLEXIPACK</v>
          </cell>
          <cell r="C1215">
            <v>2464</v>
          </cell>
          <cell r="D1215" t="str">
            <v>H</v>
          </cell>
        </row>
        <row r="1216">
          <cell r="A1216" t="str">
            <v>SG-XTAP8MM-021A</v>
          </cell>
          <cell r="B1216" t="str">
            <v>TAPE 20GB 8MM FLEXIPACK</v>
          </cell>
          <cell r="C1216">
            <v>4995</v>
          </cell>
          <cell r="D1216" t="str">
            <v>H</v>
          </cell>
        </row>
        <row r="1217">
          <cell r="A1217" t="str">
            <v>SG-XTAP8MM-400G</v>
          </cell>
          <cell r="B1217" t="str">
            <v>STOREDGE L400 TAPE DRIVE</v>
          </cell>
          <cell r="C1217">
            <v>4860</v>
          </cell>
          <cell r="D1217" t="str">
            <v>H</v>
          </cell>
        </row>
        <row r="1218">
          <cell r="A1218" t="str">
            <v>SG-XTAPDLT-021A</v>
          </cell>
          <cell r="B1218" t="str">
            <v>TAPE 35GB DLT7000 FLEXIPACK</v>
          </cell>
          <cell r="C1218">
            <v>10640</v>
          </cell>
          <cell r="D1218" t="str">
            <v>H</v>
          </cell>
        </row>
        <row r="1219">
          <cell r="A1219" t="str">
            <v>SG-XTAPDLT1-1TB</v>
          </cell>
          <cell r="B1219" t="str">
            <v>DLT7000 TAPE DRIVE</v>
          </cell>
          <cell r="C1219">
            <v>13300</v>
          </cell>
          <cell r="D1219" t="str">
            <v>A</v>
          </cell>
        </row>
        <row r="1220">
          <cell r="A1220" t="str">
            <v>SG-XTAPDLT2-11TB</v>
          </cell>
          <cell r="B1220" t="str">
            <v>2 DLT7000 TAPE DRIVES</v>
          </cell>
          <cell r="C1220">
            <v>35000</v>
          </cell>
          <cell r="D1220" t="str">
            <v>A</v>
          </cell>
        </row>
        <row r="1221">
          <cell r="A1221" t="str">
            <v>SG-XTAPDL7-DRV</v>
          </cell>
          <cell r="B1221" t="str">
            <v>DLT7000 DRIVE OPTION</v>
          </cell>
          <cell r="C1221">
            <v>18000</v>
          </cell>
          <cell r="D1221" t="str">
            <v>A</v>
          </cell>
        </row>
        <row r="1222">
          <cell r="A1222" t="str">
            <v>SG-XTAPDL7-L20</v>
          </cell>
          <cell r="B1222" t="str">
            <v>DLT7000 Drive - L20 Library</v>
          </cell>
          <cell r="C1222">
            <v>13500</v>
          </cell>
          <cell r="D1222" t="str">
            <v>A</v>
          </cell>
        </row>
        <row r="1223">
          <cell r="A1223" t="str">
            <v>SG-XTAPDL7-L700</v>
          </cell>
          <cell r="B1223" t="str">
            <v>DLT7000 DRIVE OPTION</v>
          </cell>
          <cell r="C1223">
            <v>18000</v>
          </cell>
          <cell r="D1223" t="str">
            <v>A</v>
          </cell>
        </row>
        <row r="1224">
          <cell r="A1224" t="str">
            <v>SG-XTAPSLR-010A</v>
          </cell>
          <cell r="B1224" t="str">
            <v>TAPE 4GB SLR UNIPACK</v>
          </cell>
          <cell r="C1224">
            <v>1215</v>
          </cell>
          <cell r="D1224" t="str">
            <v>H</v>
          </cell>
        </row>
        <row r="1225">
          <cell r="A1225" t="str">
            <v>SIMS-2.0-P1</v>
          </cell>
          <cell r="B1225" t="str">
            <v>SOLSTICE INTERNT MAIL SRVR 2.0</v>
          </cell>
          <cell r="C1225">
            <v>693</v>
          </cell>
          <cell r="D1225" t="str">
            <v>B</v>
          </cell>
        </row>
        <row r="1226">
          <cell r="A1226" t="str">
            <v>SKIP-1.1G-B</v>
          </cell>
          <cell r="B1226" t="str">
            <v>SKIP 1.1 GLOBAL, CD DOC LIC</v>
          </cell>
          <cell r="C1226">
            <v>139</v>
          </cell>
          <cell r="D1226" t="str">
            <v>B</v>
          </cell>
        </row>
        <row r="1227">
          <cell r="A1227" t="str">
            <v>SKIPWNT-3.0D-P</v>
          </cell>
          <cell r="B1227" t="str">
            <v>SKIP 3.0 WIN/NT DOM CD DOC LI</v>
          </cell>
          <cell r="C1227">
            <v>209</v>
          </cell>
          <cell r="D1227" t="str">
            <v>B</v>
          </cell>
        </row>
        <row r="1228">
          <cell r="A1228" t="str">
            <v>SKIPWNT-3.0D-P1000</v>
          </cell>
          <cell r="B1228" t="str">
            <v>SKP 3.0 WIN/NT DOM CD DOC 1K LI</v>
          </cell>
          <cell r="C1228">
            <v>57393</v>
          </cell>
          <cell r="D1228" t="str">
            <v>B</v>
          </cell>
        </row>
        <row r="1229">
          <cell r="A1229" t="str">
            <v>SKIPWNT-3.0DP10000</v>
          </cell>
          <cell r="B1229" t="str">
            <v>SKP 3.0 WIN/NT DOM CD DOC 10K L</v>
          </cell>
          <cell r="C1229">
            <v>504000</v>
          </cell>
          <cell r="D1229" t="str">
            <v>B</v>
          </cell>
        </row>
        <row r="1230">
          <cell r="A1230" t="str">
            <v>SKIPWNT-3.0E-P</v>
          </cell>
          <cell r="B1230" t="str">
            <v>SKIP 3.0 WIN/NT EC CD DOC LI</v>
          </cell>
          <cell r="C1230">
            <v>174</v>
          </cell>
          <cell r="D1230" t="str">
            <v>B</v>
          </cell>
        </row>
        <row r="1231">
          <cell r="A1231" t="str">
            <v>SKIPWNT-3.0E-P1000</v>
          </cell>
          <cell r="B1231" t="str">
            <v>SKP 3.0 WIN/NT ECT CD DOC 1K LI</v>
          </cell>
          <cell r="C1231">
            <v>57393</v>
          </cell>
          <cell r="D1231" t="str">
            <v>B</v>
          </cell>
        </row>
        <row r="1232">
          <cell r="A1232" t="str">
            <v>SKIPWNT-3.0EP10000</v>
          </cell>
          <cell r="B1232" t="str">
            <v>SKP 3.0 WIN/NT ECT CD DOC 10K L</v>
          </cell>
          <cell r="C1232">
            <v>504000</v>
          </cell>
          <cell r="D1232" t="str">
            <v>B</v>
          </cell>
        </row>
        <row r="1233">
          <cell r="A1233" t="str">
            <v>SKIPWNT-3.0G-P</v>
          </cell>
          <cell r="B1233" t="str">
            <v>SKIP 3.0 WIN/NT GLOB CD DOC LI</v>
          </cell>
          <cell r="C1233">
            <v>139</v>
          </cell>
          <cell r="D1233" t="str">
            <v>B</v>
          </cell>
        </row>
        <row r="1234">
          <cell r="A1234" t="str">
            <v>SKIPWNT-3.0G-P1000</v>
          </cell>
          <cell r="B1234" t="str">
            <v>SKP 3.0 WIN/NT GLB CD DOC 1K LI</v>
          </cell>
          <cell r="C1234">
            <v>55993</v>
          </cell>
          <cell r="D1234" t="str">
            <v>B</v>
          </cell>
        </row>
        <row r="1235">
          <cell r="A1235" t="str">
            <v>SKIPWNT-3.0GP10000</v>
          </cell>
          <cell r="B1235" t="str">
            <v>SKP 3.0 WIN/NT GBL CD DOC 10K L</v>
          </cell>
          <cell r="C1235">
            <v>490000</v>
          </cell>
          <cell r="D1235" t="str">
            <v>B</v>
          </cell>
        </row>
        <row r="1236">
          <cell r="A1236" t="str">
            <v>SKPIS-150ED999</v>
          </cell>
          <cell r="B1236" t="str">
            <v>SunScreen SKIP 1.5 Export</v>
          </cell>
          <cell r="C1236">
            <v>181</v>
          </cell>
          <cell r="D1236" t="str">
            <v>B</v>
          </cell>
        </row>
        <row r="1237">
          <cell r="A1237" t="str">
            <v>SKPIS-150ND999</v>
          </cell>
          <cell r="B1237" t="str">
            <v>SunScreen SKIP 1.5 US &amp; CANADA</v>
          </cell>
          <cell r="C1237">
            <v>209</v>
          </cell>
          <cell r="D1237" t="str">
            <v>B</v>
          </cell>
        </row>
        <row r="1238">
          <cell r="A1238" t="str">
            <v>SKPIS-150WD999</v>
          </cell>
          <cell r="B1238" t="str">
            <v>SunScreen SKIP 1.5 Global</v>
          </cell>
          <cell r="C1238">
            <v>139</v>
          </cell>
          <cell r="D1238" t="str">
            <v>B</v>
          </cell>
        </row>
        <row r="1239">
          <cell r="A1239" t="str">
            <v>SKPIS-151ED999</v>
          </cell>
          <cell r="B1239" t="str">
            <v>SunScreen SKIP 1.5.1, 56 bit</v>
          </cell>
          <cell r="C1239">
            <v>181</v>
          </cell>
          <cell r="D1239" t="str">
            <v>B</v>
          </cell>
        </row>
        <row r="1240">
          <cell r="A1240" t="str">
            <v>SKPIS-151ND999</v>
          </cell>
          <cell r="B1240" t="str">
            <v>SunScreen SKIP 1.5.1, 128 bit</v>
          </cell>
          <cell r="C1240">
            <v>209</v>
          </cell>
          <cell r="D1240" t="str">
            <v>B</v>
          </cell>
        </row>
        <row r="1241">
          <cell r="A1241" t="str">
            <v>SKPIW-307A9999</v>
          </cell>
          <cell r="B1241" t="str">
            <v>SKIP 3.0.7, Med/Doc NT Global40</v>
          </cell>
          <cell r="C1241">
            <v>139</v>
          </cell>
          <cell r="D1241" t="str">
            <v>B</v>
          </cell>
        </row>
        <row r="1242">
          <cell r="A1242" t="str">
            <v>SKPIW-307B9999</v>
          </cell>
          <cell r="B1242" t="str">
            <v>SKIP 3.0.7, Med/Doc NT Global56</v>
          </cell>
          <cell r="C1242">
            <v>181</v>
          </cell>
          <cell r="D1242" t="str">
            <v>B</v>
          </cell>
        </row>
        <row r="1243">
          <cell r="A1243" t="str">
            <v>SKPIW-307C9999</v>
          </cell>
          <cell r="B1243" t="str">
            <v>SKIP 3.0.7, Med/Doc NT Dom-128</v>
          </cell>
          <cell r="C1243">
            <v>209</v>
          </cell>
          <cell r="D1243" t="str">
            <v>B</v>
          </cell>
        </row>
        <row r="1244">
          <cell r="A1244" t="str">
            <v>SLS9S-100-999M</v>
          </cell>
          <cell r="B1244" t="str">
            <v>PC NetLink E4X00, E5X00, E6X00</v>
          </cell>
          <cell r="C1244">
            <v>8393</v>
          </cell>
          <cell r="D1244" t="str">
            <v>B</v>
          </cell>
        </row>
        <row r="1245">
          <cell r="A1245" t="str">
            <v>SLS9S-100-99UM</v>
          </cell>
          <cell r="B1245" t="str">
            <v>Upgrade from TAS to PC Netlink</v>
          </cell>
          <cell r="C1245">
            <v>0</v>
          </cell>
          <cell r="D1245" t="str">
            <v>D</v>
          </cell>
        </row>
        <row r="1246">
          <cell r="A1246" t="str">
            <v>SLS9S-100-E9UM</v>
          </cell>
          <cell r="B1246" t="str">
            <v>PC NetLink Inst. Base 3x00</v>
          </cell>
          <cell r="C1246">
            <v>4193</v>
          </cell>
          <cell r="D1246" t="str">
            <v>B</v>
          </cell>
        </row>
        <row r="1247">
          <cell r="A1247" t="str">
            <v>SLS9S-100-S99M</v>
          </cell>
          <cell r="B1247" t="str">
            <v>PC NetLink for E10K</v>
          </cell>
          <cell r="C1247">
            <v>13993</v>
          </cell>
          <cell r="D1247" t="str">
            <v>B</v>
          </cell>
        </row>
        <row r="1248">
          <cell r="A1248" t="str">
            <v>SLS9S-100-W99M</v>
          </cell>
          <cell r="B1248" t="str">
            <v>Solaris PC NetLink New E5-3500</v>
          </cell>
          <cell r="C1248">
            <v>0</v>
          </cell>
          <cell r="D1248" t="str">
            <v>D</v>
          </cell>
        </row>
        <row r="1249">
          <cell r="A1249" t="str">
            <v>SLS9S-100-W9UM</v>
          </cell>
          <cell r="B1249" t="str">
            <v>PC NetLink Inst Base E5-E450</v>
          </cell>
          <cell r="C1249">
            <v>2093</v>
          </cell>
          <cell r="D1249" t="str">
            <v>B</v>
          </cell>
        </row>
        <row r="1250">
          <cell r="A1250" t="str">
            <v>SLS9S-120-99UM</v>
          </cell>
          <cell r="B1250" t="str">
            <v>Solaris PC NetLink Upgrade</v>
          </cell>
          <cell r="C1250">
            <v>0</v>
          </cell>
          <cell r="D1250" t="str">
            <v>D</v>
          </cell>
        </row>
        <row r="1251">
          <cell r="A1251" t="str">
            <v>SLS9S-120-W9UM</v>
          </cell>
          <cell r="B1251" t="str">
            <v>Solaris PC NetLink Installed b</v>
          </cell>
          <cell r="C1251">
            <v>0</v>
          </cell>
          <cell r="D1251" t="str">
            <v>D</v>
          </cell>
        </row>
        <row r="1252">
          <cell r="A1252" t="str">
            <v>SLS9S-120-W9YM</v>
          </cell>
          <cell r="B1252" t="str">
            <v>Solaris PC NetLink New Enterpr</v>
          </cell>
          <cell r="C1252">
            <v>0</v>
          </cell>
          <cell r="D1252" t="str">
            <v>D</v>
          </cell>
        </row>
        <row r="1253">
          <cell r="A1253" t="str">
            <v>SLSII-110-9999</v>
          </cell>
          <cell r="B1253" t="str">
            <v>PC NetLink RTU Intel 9-32 CPU</v>
          </cell>
          <cell r="C1253">
            <v>8393</v>
          </cell>
          <cell r="D1253" t="str">
            <v>B</v>
          </cell>
        </row>
        <row r="1254">
          <cell r="A1254" t="str">
            <v>SLSII-110-C999</v>
          </cell>
          <cell r="B1254" t="str">
            <v>PC NetLink RTU Intel 33+ CPU</v>
          </cell>
          <cell r="C1254">
            <v>13993</v>
          </cell>
          <cell r="D1254" t="str">
            <v>B</v>
          </cell>
        </row>
        <row r="1255">
          <cell r="A1255" t="str">
            <v>SLSII-110-I999</v>
          </cell>
          <cell r="B1255" t="str">
            <v>PC NetLink RTU SS UC Intel 1-4</v>
          </cell>
          <cell r="C1255">
            <v>2093</v>
          </cell>
          <cell r="D1255" t="str">
            <v>B</v>
          </cell>
        </row>
        <row r="1256">
          <cell r="A1256" t="str">
            <v>SLSII-110-X999</v>
          </cell>
          <cell r="B1256" t="str">
            <v>PC NetLink RTU SS UC Intel 5-8</v>
          </cell>
          <cell r="C1256">
            <v>4193</v>
          </cell>
          <cell r="D1256" t="str">
            <v>B</v>
          </cell>
        </row>
        <row r="1257">
          <cell r="A1257" t="str">
            <v>SLSIS-110-9999</v>
          </cell>
          <cell r="B1257" t="str">
            <v>PC NetLink RTU SS UC E4x00-E60</v>
          </cell>
          <cell r="C1257">
            <v>8393</v>
          </cell>
          <cell r="D1257" t="str">
            <v>B</v>
          </cell>
        </row>
        <row r="1258">
          <cell r="A1258" t="str">
            <v>SLSIS-110-E999</v>
          </cell>
          <cell r="B1258" t="str">
            <v>PC NetLink RTU SS UC E3X00</v>
          </cell>
          <cell r="C1258">
            <v>4193</v>
          </cell>
          <cell r="D1258" t="str">
            <v>B</v>
          </cell>
        </row>
        <row r="1259">
          <cell r="A1259" t="str">
            <v>SLSIS-110-S999</v>
          </cell>
          <cell r="B1259" t="str">
            <v>PC NetLink RTU SS UC E10K</v>
          </cell>
          <cell r="C1259">
            <v>13993</v>
          </cell>
          <cell r="D1259" t="str">
            <v>B</v>
          </cell>
        </row>
        <row r="1260">
          <cell r="A1260" t="str">
            <v>SLSIS-110-W999</v>
          </cell>
          <cell r="B1260" t="str">
            <v>PC NetLink RTU SS UC E5S-E450</v>
          </cell>
          <cell r="C1260">
            <v>2093</v>
          </cell>
          <cell r="D1260" t="str">
            <v>B</v>
          </cell>
        </row>
        <row r="1261">
          <cell r="A1261" t="str">
            <v>SLSIX-110-W999</v>
          </cell>
          <cell r="B1261" t="str">
            <v>PC NetLink RTU SS UC E5S-E3500</v>
          </cell>
          <cell r="C1261">
            <v>0</v>
          </cell>
          <cell r="D1261" t="str">
            <v>D</v>
          </cell>
        </row>
        <row r="1262">
          <cell r="A1262" t="str">
            <v>SLSXS-100-99U9</v>
          </cell>
          <cell r="B1262" t="str">
            <v>Upgrade SLPC/PCNL RTU only UC</v>
          </cell>
          <cell r="C1262">
            <v>0</v>
          </cell>
          <cell r="D1262" t="str">
            <v>D</v>
          </cell>
        </row>
        <row r="1263">
          <cell r="A1263" t="str">
            <v>SMC9S-101-9999</v>
          </cell>
          <cell r="B1263" t="str">
            <v>Sun StorEdge Mgmt Console</v>
          </cell>
          <cell r="C1263">
            <v>29400</v>
          </cell>
          <cell r="D1263" t="str">
            <v>B</v>
          </cell>
        </row>
        <row r="1264">
          <cell r="A1264" t="str">
            <v>SMC9S-101-999M</v>
          </cell>
          <cell r="B1264" t="str">
            <v>Sun StorEdge Mgmt Console</v>
          </cell>
          <cell r="C1264">
            <v>29400</v>
          </cell>
          <cell r="D1264" t="str">
            <v>B</v>
          </cell>
        </row>
        <row r="1265">
          <cell r="A1265" t="str">
            <v>SMC9S-101-9P9M</v>
          </cell>
          <cell r="B1265" t="str">
            <v>Sun StorEdge Mgmt Console</v>
          </cell>
          <cell r="C1265">
            <v>0</v>
          </cell>
          <cell r="D1265" t="str">
            <v>D</v>
          </cell>
        </row>
        <row r="1266">
          <cell r="A1266" t="str">
            <v>SNCC9-311-9999</v>
          </cell>
          <cell r="B1266" t="str">
            <v>SNC 3.1.1, 100LIC</v>
          </cell>
          <cell r="C1266">
            <v>22400</v>
          </cell>
          <cell r="D1266" t="str">
            <v>B</v>
          </cell>
        </row>
        <row r="1267">
          <cell r="A1267" t="str">
            <v>SNCC9-311-99U9</v>
          </cell>
          <cell r="B1267" t="str">
            <v>UG SNC 3.1.1, 100LIC</v>
          </cell>
          <cell r="C1267">
            <v>4060</v>
          </cell>
          <cell r="D1267" t="str">
            <v>B</v>
          </cell>
        </row>
        <row r="1268">
          <cell r="A1268" t="str">
            <v>SNCF9-311-9999</v>
          </cell>
          <cell r="B1268" t="str">
            <v>SNC 3.1.1, 500LIC</v>
          </cell>
          <cell r="C1268">
            <v>84000</v>
          </cell>
          <cell r="D1268" t="str">
            <v>B</v>
          </cell>
        </row>
        <row r="1269">
          <cell r="A1269" t="str">
            <v>SNCX9-311-9999</v>
          </cell>
          <cell r="B1269" t="str">
            <v>SNC 3.1.1, 10LIC</v>
          </cell>
          <cell r="C1269">
            <v>3220</v>
          </cell>
          <cell r="D1269" t="str">
            <v>B</v>
          </cell>
        </row>
        <row r="1270">
          <cell r="A1270" t="str">
            <v>SNCX9-311-99U9</v>
          </cell>
          <cell r="B1270" t="str">
            <v>UG SNC 3.1.1, 10LIC</v>
          </cell>
          <cell r="C1270">
            <v>581</v>
          </cell>
          <cell r="D1270" t="str">
            <v>B</v>
          </cell>
        </row>
        <row r="1271">
          <cell r="A1271" t="str">
            <v>SNM-2.3-D</v>
          </cell>
          <cell r="B1271" t="str">
            <v>DOMAIN MANAGER 2.3 DOCS</v>
          </cell>
          <cell r="C1271">
            <v>195</v>
          </cell>
          <cell r="D1271" t="str">
            <v>D</v>
          </cell>
        </row>
        <row r="1272">
          <cell r="A1272" t="str">
            <v>SNM-DM-2.3-P</v>
          </cell>
          <cell r="B1272" t="str">
            <v>DOMAIN MGR 2.3 SOL 2,CD DOC LI</v>
          </cell>
          <cell r="C1272">
            <v>13993</v>
          </cell>
          <cell r="D1272" t="str">
            <v>B</v>
          </cell>
        </row>
        <row r="1273">
          <cell r="A1273" t="str">
            <v>SNM-DM-2.3-PU</v>
          </cell>
          <cell r="B1273" t="str">
            <v>UG DOMAIN MGR 2.3, CD DOC LI</v>
          </cell>
          <cell r="C1273">
            <v>5593</v>
          </cell>
          <cell r="D1273" t="str">
            <v>B</v>
          </cell>
        </row>
        <row r="1274">
          <cell r="A1274" t="str">
            <v>SNM-NM-2.3-P</v>
          </cell>
          <cell r="B1274" t="str">
            <v>SUNNET MGR 2.3 SOL 2,CD DOC LI</v>
          </cell>
          <cell r="C1274">
            <v>9793</v>
          </cell>
          <cell r="D1274" t="str">
            <v>B</v>
          </cell>
        </row>
        <row r="1275">
          <cell r="A1275" t="str">
            <v>SNM-SM-2.3-P</v>
          </cell>
          <cell r="B1275" t="str">
            <v>SITE MGR. 2.3 SOL 2, CD DOC LI</v>
          </cell>
          <cell r="C1275">
            <v>2793</v>
          </cell>
          <cell r="D1275" t="str">
            <v>B</v>
          </cell>
        </row>
        <row r="1276">
          <cell r="A1276" t="str">
            <v>SNM-SM-2.3-PU</v>
          </cell>
          <cell r="B1276" t="str">
            <v>UG SITE MGR 2.3 SOL2,CD DOC LI</v>
          </cell>
          <cell r="C1276">
            <v>1113</v>
          </cell>
          <cell r="D1276" t="str">
            <v>B</v>
          </cell>
        </row>
        <row r="1277">
          <cell r="A1277" t="str">
            <v>SNV-9.1-P</v>
          </cell>
          <cell r="B1277" t="str">
            <v>SUNLINK SNA/SNM 9.1, CD DOC LI</v>
          </cell>
          <cell r="C1277">
            <v>12994</v>
          </cell>
          <cell r="D1277" t="str">
            <v>B</v>
          </cell>
        </row>
        <row r="1278">
          <cell r="A1278" t="str">
            <v>SOL-2.6-45-ED</v>
          </cell>
          <cell r="B1278" t="str">
            <v>SOLARIS 2.6 KOREAN USERDOCS</v>
          </cell>
          <cell r="C1278">
            <v>325</v>
          </cell>
          <cell r="D1278" t="str">
            <v>B</v>
          </cell>
        </row>
        <row r="1279">
          <cell r="A1279" t="str">
            <v>SOL-2.6-D</v>
          </cell>
          <cell r="B1279" t="str">
            <v>SOLARIS 2.6 US FULL DOCS</v>
          </cell>
          <cell r="C1279">
            <v>1944</v>
          </cell>
          <cell r="D1279" t="str">
            <v>B</v>
          </cell>
        </row>
        <row r="1280">
          <cell r="A1280" t="str">
            <v>SOL-2.6-ED</v>
          </cell>
          <cell r="B1280" t="str">
            <v>SOLARIS 2.6 US USERDOCS</v>
          </cell>
          <cell r="C1280">
            <v>130</v>
          </cell>
          <cell r="D1280" t="str">
            <v>B</v>
          </cell>
        </row>
        <row r="1281">
          <cell r="A1281" t="str">
            <v>SOL-BT-2X-P20-D</v>
          </cell>
          <cell r="B1281" t="str">
            <v>ENG OPENBOOT 2.X REFGUIDE 20PK</v>
          </cell>
          <cell r="C1281">
            <v>72</v>
          </cell>
          <cell r="D1281" t="str">
            <v>B</v>
          </cell>
        </row>
        <row r="1282">
          <cell r="A1282" t="str">
            <v>SOL-BT-3X-P20-D</v>
          </cell>
          <cell r="B1282" t="str">
            <v>ENG OPENBOOT 3.X REFGUIDE 20PK</v>
          </cell>
          <cell r="C1282">
            <v>72</v>
          </cell>
          <cell r="D1282" t="str">
            <v>B</v>
          </cell>
        </row>
        <row r="1283">
          <cell r="A1283" t="str">
            <v>SOL-DTWG-LU</v>
          </cell>
          <cell r="B1283" t="str">
            <v>SOL DT TO WG SVR UPGD</v>
          </cell>
          <cell r="C1283">
            <v>2334</v>
          </cell>
          <cell r="D1283" t="str">
            <v>A</v>
          </cell>
        </row>
        <row r="1284">
          <cell r="A1284" t="str">
            <v>SOL-E450-D</v>
          </cell>
          <cell r="B1284" t="str">
            <v>E450 SOLARIS MEDIA KIT SUPP</v>
          </cell>
          <cell r="C1284">
            <v>0</v>
          </cell>
          <cell r="D1284" t="str">
            <v>D</v>
          </cell>
        </row>
        <row r="1285">
          <cell r="A1285" t="str">
            <v>SOL99-080-F9D9</v>
          </cell>
          <cell r="B1285" t="str">
            <v>Solaris 8 SA Docs - English</v>
          </cell>
          <cell r="C1285">
            <v>384</v>
          </cell>
          <cell r="D1285" t="str">
            <v>B</v>
          </cell>
        </row>
        <row r="1286">
          <cell r="A1286" t="str">
            <v>SOL99-080-MAD9</v>
          </cell>
          <cell r="B1286" t="str">
            <v>Solaris 8 EN Full Manual Set</v>
          </cell>
          <cell r="C1286">
            <v>1944</v>
          </cell>
          <cell r="D1286" t="str">
            <v>B</v>
          </cell>
        </row>
        <row r="1287">
          <cell r="A1287" t="str">
            <v>SOL99-080-R9DH</v>
          </cell>
          <cell r="B1287" t="str">
            <v>Solaris 8 User Docs, Korean</v>
          </cell>
          <cell r="C1287">
            <v>260</v>
          </cell>
          <cell r="D1287" t="str">
            <v>B</v>
          </cell>
        </row>
        <row r="1288">
          <cell r="A1288" t="str">
            <v>SOL99-080-T9D9</v>
          </cell>
          <cell r="B1288" t="str">
            <v>Solaris 8 Dev Docs - English</v>
          </cell>
          <cell r="C1288">
            <v>644</v>
          </cell>
          <cell r="D1288" t="str">
            <v>B</v>
          </cell>
        </row>
        <row r="1289">
          <cell r="A1289" t="str">
            <v>SOL9S-999WC9U9</v>
          </cell>
          <cell r="B1289" t="str">
            <v>SOLARIS 33-64CPU SRV LIC UPG</v>
          </cell>
          <cell r="C1289">
            <v>117000</v>
          </cell>
          <cell r="D1289" t="str">
            <v>A</v>
          </cell>
        </row>
        <row r="1290">
          <cell r="A1290" t="str">
            <v>SOL9S-999WD9U9</v>
          </cell>
          <cell r="B1290" t="str">
            <v>SOLARIS DESKTOP UPGRADE - 1RTU</v>
          </cell>
          <cell r="C1290">
            <v>319</v>
          </cell>
          <cell r="D1290" t="str">
            <v>A</v>
          </cell>
        </row>
        <row r="1291">
          <cell r="A1291" t="str">
            <v>SOL9S-999WI9U9</v>
          </cell>
          <cell r="B1291" t="str">
            <v>SOLARIS WG SERVER UPGRADE 1RTU</v>
          </cell>
          <cell r="C1291">
            <v>3192</v>
          </cell>
          <cell r="D1291" t="str">
            <v>A</v>
          </cell>
        </row>
        <row r="1292">
          <cell r="A1292" t="str">
            <v>SOL9S-999WL9U9</v>
          </cell>
          <cell r="B1292" t="str">
            <v>SOLARIS 17-32CPU SRV LIC UPG</v>
          </cell>
          <cell r="C1292">
            <v>42120</v>
          </cell>
          <cell r="D1292" t="str">
            <v>A</v>
          </cell>
        </row>
        <row r="1293">
          <cell r="A1293" t="str">
            <v>SOL9S-999WX9U9</v>
          </cell>
          <cell r="B1293" t="str">
            <v>SOLARIS 5-8CPU SRV LIC UPGRADE</v>
          </cell>
          <cell r="C1293">
            <v>4680</v>
          </cell>
          <cell r="D1293" t="str">
            <v>A</v>
          </cell>
        </row>
        <row r="1294">
          <cell r="A1294" t="str">
            <v>SOL9S-999WY9U9</v>
          </cell>
          <cell r="B1294" t="str">
            <v>SOLARIS 9-16CPU SRV LIC B232UPG</v>
          </cell>
          <cell r="C1294">
            <v>16510</v>
          </cell>
          <cell r="D1294" t="str">
            <v>A</v>
          </cell>
        </row>
        <row r="1295">
          <cell r="A1295" t="str">
            <v>SOLC8-070-D8UM</v>
          </cell>
          <cell r="B1295" t="str">
            <v>S7 OE 100 DESKTOP UPDATE</v>
          </cell>
          <cell r="C1295">
            <v>12870</v>
          </cell>
          <cell r="D1295" t="str">
            <v>A</v>
          </cell>
        </row>
        <row r="1296">
          <cell r="A1296" t="str">
            <v>SOLC9-999-D99M</v>
          </cell>
          <cell r="B1296" t="str">
            <v>SOLARIS DESKTOP 100 RTU's</v>
          </cell>
          <cell r="C1296">
            <v>12870</v>
          </cell>
          <cell r="D1296" t="str">
            <v>A</v>
          </cell>
        </row>
        <row r="1297">
          <cell r="A1297" t="str">
            <v>SOLD-2.5.1NOV97-45</v>
          </cell>
          <cell r="B1297" t="str">
            <v>KOREAN SOLARIS 2.5.1 11/97 DT</v>
          </cell>
          <cell r="C1297">
            <v>325</v>
          </cell>
          <cell r="D1297" t="str">
            <v>A</v>
          </cell>
        </row>
        <row r="1298">
          <cell r="A1298" t="str">
            <v>SOLD-2.6MAR98-45</v>
          </cell>
          <cell r="B1298" t="str">
            <v>SOL 2.6 HW3/98 KOREAN DT</v>
          </cell>
          <cell r="C1298">
            <v>350</v>
          </cell>
          <cell r="D1298" t="str">
            <v>A</v>
          </cell>
        </row>
        <row r="1299">
          <cell r="A1299" t="str">
            <v>SOLD9-070-9999</v>
          </cell>
          <cell r="B1299" t="str">
            <v>SOLARIS 7 FULL DOC SET</v>
          </cell>
          <cell r="C1299">
            <v>1944</v>
          </cell>
          <cell r="D1299" t="str">
            <v>B</v>
          </cell>
        </row>
        <row r="1300">
          <cell r="A1300" t="str">
            <v>SOLD9-070-R99H</v>
          </cell>
          <cell r="B1300" t="str">
            <v>SOLARIS 7 END USER DOC, KOREA</v>
          </cell>
          <cell r="C1300">
            <v>325</v>
          </cell>
          <cell r="D1300" t="str">
            <v>B</v>
          </cell>
        </row>
        <row r="1301">
          <cell r="A1301" t="str">
            <v>SOLDS-070-T99C</v>
          </cell>
          <cell r="B1301" t="str">
            <v>SOLARIS 7 DEVELOPER DOC JAPAN</v>
          </cell>
          <cell r="C1301">
            <v>774</v>
          </cell>
          <cell r="D1301" t="str">
            <v>B</v>
          </cell>
        </row>
        <row r="1302">
          <cell r="A1302" t="str">
            <v>SOLE-2.6-P</v>
          </cell>
          <cell r="B1302" t="str">
            <v>SOLARIS 2.6 ENCRYPTION KIT</v>
          </cell>
          <cell r="C1302">
            <v>130</v>
          </cell>
          <cell r="D1302" t="str">
            <v>B</v>
          </cell>
        </row>
        <row r="1303">
          <cell r="A1303" t="str">
            <v>SOLII-080-C9U9</v>
          </cell>
          <cell r="B1303" t="str">
            <v>S8, 33-64 CPUs RTU Upgr, Intel</v>
          </cell>
          <cell r="C1303">
            <v>195000</v>
          </cell>
          <cell r="D1303" t="str">
            <v>A</v>
          </cell>
        </row>
        <row r="1304">
          <cell r="A1304" t="str">
            <v>SOLII-080-F9U9</v>
          </cell>
          <cell r="B1304" t="str">
            <v>S8, 65-128 CPUs RTU Upgr, Intel</v>
          </cell>
          <cell r="C1304">
            <v>468000</v>
          </cell>
          <cell r="D1304" t="str">
            <v>A</v>
          </cell>
        </row>
        <row r="1305">
          <cell r="A1305" t="str">
            <v>SOLII-080-L9U9</v>
          </cell>
          <cell r="B1305" t="str">
            <v>S8, 17-32 CPUs RTU Upgr, Intel</v>
          </cell>
          <cell r="C1305">
            <v>78000</v>
          </cell>
          <cell r="D1305" t="str">
            <v>A</v>
          </cell>
        </row>
        <row r="1306">
          <cell r="A1306" t="str">
            <v>SOLII-080-Y9U9</v>
          </cell>
          <cell r="B1306" t="str">
            <v>S8, 9-16 CPUs RTU Upgr, Intel</v>
          </cell>
          <cell r="C1306">
            <v>16250</v>
          </cell>
          <cell r="D1306" t="str">
            <v>A</v>
          </cell>
        </row>
        <row r="1307">
          <cell r="A1307" t="str">
            <v>SOLIS-080-C9U9</v>
          </cell>
          <cell r="B1307" t="str">
            <v>S8, 33-64 CPUs RTU Upgr, SPARC</v>
          </cell>
          <cell r="C1307">
            <v>195000</v>
          </cell>
          <cell r="D1307" t="str">
            <v>A</v>
          </cell>
        </row>
        <row r="1308">
          <cell r="A1308" t="str">
            <v>SOLIS-080-F9U9</v>
          </cell>
          <cell r="B1308" t="str">
            <v>S8, 65-128 CPUs RTU Upgr, SPARC</v>
          </cell>
          <cell r="C1308">
            <v>468000</v>
          </cell>
          <cell r="D1308" t="str">
            <v>A</v>
          </cell>
        </row>
        <row r="1309">
          <cell r="A1309" t="str">
            <v>SOLIS-080-L9U9</v>
          </cell>
          <cell r="B1309" t="str">
            <v>S8, 17-32 CPUs RTU, SPARC</v>
          </cell>
          <cell r="C1309">
            <v>78000</v>
          </cell>
          <cell r="D1309" t="str">
            <v>A</v>
          </cell>
        </row>
        <row r="1310">
          <cell r="A1310" t="str">
            <v>SOLIS-080-Y9U9</v>
          </cell>
          <cell r="B1310" t="str">
            <v>S8, 9-16 CPUs RTU Upgr, SPARC</v>
          </cell>
          <cell r="C1310">
            <v>16250</v>
          </cell>
          <cell r="D1310" t="str">
            <v>A</v>
          </cell>
        </row>
        <row r="1311">
          <cell r="A1311" t="str">
            <v>SOLIS-92D-W9UM</v>
          </cell>
          <cell r="B1311" t="str">
            <v>SOLARIS 2YR SUBSW/UPG WGSV 4</v>
          </cell>
          <cell r="C1311">
            <v>3764</v>
          </cell>
          <cell r="D1311" t="str">
            <v>B</v>
          </cell>
        </row>
        <row r="1312">
          <cell r="A1312" t="str">
            <v>SOLL8-070-888M</v>
          </cell>
          <cell r="B1312" t="str">
            <v>solaris 7 50 user license</v>
          </cell>
          <cell r="C1312">
            <v>975</v>
          </cell>
          <cell r="D1312" t="str">
            <v>A</v>
          </cell>
        </row>
        <row r="1313">
          <cell r="A1313" t="str">
            <v>SOLL8-070-D8UM</v>
          </cell>
          <cell r="B1313" t="str">
            <v>S7 OE 50 DESKTOP UPDATE</v>
          </cell>
          <cell r="C1313">
            <v>7534</v>
          </cell>
          <cell r="D1313" t="str">
            <v>A</v>
          </cell>
        </row>
        <row r="1314">
          <cell r="A1314" t="str">
            <v>SOLL9-999-D99M</v>
          </cell>
          <cell r="B1314" t="str">
            <v>SOLARIS DESKTOP 50RTU's</v>
          </cell>
          <cell r="C1314">
            <v>7534</v>
          </cell>
          <cell r="D1314" t="str">
            <v>A</v>
          </cell>
        </row>
        <row r="1315">
          <cell r="A1315" t="str">
            <v>SOLM9-070N9999</v>
          </cell>
          <cell r="B1315" t="str">
            <v>SOLARIS 7 ENCRYPTION KIT</v>
          </cell>
          <cell r="C1315">
            <v>130</v>
          </cell>
          <cell r="D1315" t="str">
            <v>B</v>
          </cell>
        </row>
        <row r="1316">
          <cell r="A1316" t="str">
            <v>SOLMI-070WD88H</v>
          </cell>
          <cell r="B1316" t="str">
            <v>SOL 7 DT INTEL KOREAN</v>
          </cell>
          <cell r="C1316">
            <v>585</v>
          </cell>
          <cell r="D1316" t="str">
            <v>A</v>
          </cell>
        </row>
        <row r="1317">
          <cell r="A1317" t="str">
            <v>SOLMI-070WD8UH</v>
          </cell>
          <cell r="B1317" t="str">
            <v>SOL 7 DT UPG INTEL KOREAN</v>
          </cell>
          <cell r="C1317">
            <v>455</v>
          </cell>
          <cell r="D1317" t="str">
            <v>A</v>
          </cell>
        </row>
        <row r="1318">
          <cell r="A1318" t="str">
            <v>SOLMI-070WI88H</v>
          </cell>
          <cell r="B1318" t="str">
            <v>SOL 7 SVR INTEL KOREAN 1-4 CPU</v>
          </cell>
          <cell r="C1318">
            <v>904</v>
          </cell>
          <cell r="D1318" t="str">
            <v>A</v>
          </cell>
        </row>
        <row r="1319">
          <cell r="A1319" t="str">
            <v>SOLMI-070WI8UH</v>
          </cell>
          <cell r="B1319" t="str">
            <v>S7 SERVER 1-4 CPUS, INTEL</v>
          </cell>
          <cell r="C1319">
            <v>598</v>
          </cell>
          <cell r="D1319" t="str">
            <v>A</v>
          </cell>
        </row>
        <row r="1320">
          <cell r="A1320" t="str">
            <v>SOLMI-S02WD88H</v>
          </cell>
          <cell r="B1320" t="str">
            <v>2YR SLRS IN DSKTP SUB-KOREAN</v>
          </cell>
          <cell r="C1320">
            <v>319</v>
          </cell>
          <cell r="D1320" t="str">
            <v>A</v>
          </cell>
        </row>
        <row r="1321">
          <cell r="A1321" t="str">
            <v>SOLMI-S02WI88H</v>
          </cell>
          <cell r="B1321" t="str">
            <v>2YR SLRS IN SVR SUB-KOREAN</v>
          </cell>
          <cell r="C1321">
            <v>546</v>
          </cell>
          <cell r="D1321" t="str">
            <v>A</v>
          </cell>
        </row>
        <row r="1322">
          <cell r="A1322" t="str">
            <v>SOLMS-070W9999</v>
          </cell>
          <cell r="B1322" t="str">
            <v>SOLARIS 7 STD ENGLISH SVR</v>
          </cell>
          <cell r="C1322">
            <v>140</v>
          </cell>
          <cell r="D1322" t="str">
            <v>A</v>
          </cell>
        </row>
        <row r="1323">
          <cell r="A1323" t="str">
            <v>SOLMS-070W999H</v>
          </cell>
          <cell r="B1323" t="str">
            <v>SOLARIS 7 STD KOREAN SRVR</v>
          </cell>
          <cell r="C1323">
            <v>397</v>
          </cell>
          <cell r="D1323" t="str">
            <v>A</v>
          </cell>
        </row>
        <row r="1324">
          <cell r="A1324" t="str">
            <v>SOLMS-070WD99H</v>
          </cell>
          <cell r="B1324" t="str">
            <v>SOLARIS 7 STANDARD KOREAN DT</v>
          </cell>
          <cell r="C1324">
            <v>325</v>
          </cell>
          <cell r="D1324" t="str">
            <v>A</v>
          </cell>
        </row>
        <row r="1325">
          <cell r="A1325" t="str">
            <v>SOLMS-07AW999H</v>
          </cell>
          <cell r="B1325" t="str">
            <v>SOLARIS 7 10/98 KOREAN SRVR</v>
          </cell>
          <cell r="C1325">
            <v>397</v>
          </cell>
          <cell r="D1325" t="str">
            <v>A</v>
          </cell>
        </row>
        <row r="1326">
          <cell r="A1326" t="str">
            <v>SOLMS-07AWD99H</v>
          </cell>
          <cell r="B1326" t="str">
            <v>SOLARIS 7 10/98 KOREAN DT</v>
          </cell>
          <cell r="C1326">
            <v>325</v>
          </cell>
          <cell r="D1326" t="str">
            <v>A</v>
          </cell>
        </row>
        <row r="1327">
          <cell r="A1327" t="str">
            <v>SOLMS-07BW999H</v>
          </cell>
          <cell r="B1327" t="str">
            <v>Solaris 7 3/99 Korean Srvr</v>
          </cell>
          <cell r="C1327">
            <v>397</v>
          </cell>
          <cell r="D1327" t="str">
            <v>A</v>
          </cell>
        </row>
        <row r="1328">
          <cell r="A1328" t="str">
            <v>SOLMS-07BWD99H</v>
          </cell>
          <cell r="B1328" t="str">
            <v>Solaris 7 3/99 Korean DT</v>
          </cell>
          <cell r="C1328">
            <v>325</v>
          </cell>
          <cell r="D1328" t="str">
            <v>A</v>
          </cell>
        </row>
        <row r="1329">
          <cell r="A1329" t="str">
            <v>SOLMS-07CW999H</v>
          </cell>
          <cell r="B1329" t="str">
            <v>Solaris 7 5/99 Korean Srvr</v>
          </cell>
          <cell r="C1329">
            <v>397</v>
          </cell>
          <cell r="D1329" t="str">
            <v>A</v>
          </cell>
        </row>
        <row r="1330">
          <cell r="A1330" t="str">
            <v>SOLMS-07CWD99H</v>
          </cell>
          <cell r="B1330" t="str">
            <v>Solaris 7 5/99 Korean DT</v>
          </cell>
          <cell r="C1330">
            <v>325</v>
          </cell>
          <cell r="D1330" t="str">
            <v>A</v>
          </cell>
        </row>
        <row r="1331">
          <cell r="A1331" t="str">
            <v>SOLMS-07DW999H</v>
          </cell>
          <cell r="B1331" t="str">
            <v>Solaris 7 8/99 Korean Srvr</v>
          </cell>
          <cell r="C1331">
            <v>397</v>
          </cell>
          <cell r="D1331" t="str">
            <v>A</v>
          </cell>
        </row>
        <row r="1332">
          <cell r="A1332" t="str">
            <v>SOLMS-07DWD99H</v>
          </cell>
          <cell r="B1332" t="str">
            <v>Solaris 7 8/99 Korean DT</v>
          </cell>
          <cell r="C1332">
            <v>325</v>
          </cell>
          <cell r="D1332" t="str">
            <v>A</v>
          </cell>
        </row>
        <row r="1333">
          <cell r="A1333" t="str">
            <v>SOLMS-07EW999H</v>
          </cell>
          <cell r="B1333" t="str">
            <v>Solaris 7 11/99 Korean Srvr</v>
          </cell>
          <cell r="C1333">
            <v>397</v>
          </cell>
          <cell r="D1333" t="str">
            <v>A</v>
          </cell>
        </row>
        <row r="1334">
          <cell r="A1334" t="str">
            <v>SOLMS-07EWD99H</v>
          </cell>
          <cell r="B1334" t="str">
            <v>Solaris 7 11/99 Korean DT</v>
          </cell>
          <cell r="C1334">
            <v>325</v>
          </cell>
          <cell r="D1334" t="str">
            <v>A</v>
          </cell>
        </row>
        <row r="1335">
          <cell r="A1335" t="str">
            <v>SOLMS-251W999H</v>
          </cell>
          <cell r="B1335" t="str">
            <v>KOREAN SOLARIS 2.5.1 STD SV</v>
          </cell>
          <cell r="C1335">
            <v>390</v>
          </cell>
          <cell r="D1335" t="str">
            <v>A</v>
          </cell>
        </row>
        <row r="1336">
          <cell r="A1336" t="str">
            <v>SOLMS-251WD99H</v>
          </cell>
          <cell r="B1336" t="str">
            <v>KOREAN SOLARIS 2.5.1 STD DT</v>
          </cell>
          <cell r="C1336">
            <v>325</v>
          </cell>
          <cell r="D1336" t="str">
            <v>A</v>
          </cell>
        </row>
        <row r="1337">
          <cell r="A1337" t="str">
            <v>SOLMS-260W999H</v>
          </cell>
          <cell r="B1337" t="str">
            <v>SOLARIS 2.6 STD KOREAN SRVR</v>
          </cell>
          <cell r="C1337">
            <v>397</v>
          </cell>
          <cell r="D1337" t="str">
            <v>A</v>
          </cell>
        </row>
        <row r="1338">
          <cell r="A1338" t="str">
            <v>SOLMS-260WD99H</v>
          </cell>
          <cell r="B1338" t="str">
            <v>SOLARIS 2.6 STANDARD KOREAN DT</v>
          </cell>
          <cell r="C1338">
            <v>325</v>
          </cell>
          <cell r="D1338" t="str">
            <v>A</v>
          </cell>
        </row>
        <row r="1339">
          <cell r="A1339" t="str">
            <v>SOLMS-26EW999H</v>
          </cell>
          <cell r="B1339" t="str">
            <v>SOLARIS 2.6 5/98 KOREAN SRVR</v>
          </cell>
          <cell r="C1339">
            <v>397</v>
          </cell>
          <cell r="D1339" t="str">
            <v>A</v>
          </cell>
        </row>
        <row r="1340">
          <cell r="A1340" t="str">
            <v>SOLMS-26EWD99H</v>
          </cell>
          <cell r="B1340" t="str">
            <v>SOLARIS 2.6 5/98 KOREAN DT</v>
          </cell>
          <cell r="C1340">
            <v>325</v>
          </cell>
          <cell r="D1340" t="str">
            <v>A</v>
          </cell>
        </row>
        <row r="1341">
          <cell r="A1341" t="str">
            <v>SOLMS-26ZW999H</v>
          </cell>
          <cell r="B1341" t="str">
            <v>SOL 2.6 BASE 08/97 KOREAN SVR</v>
          </cell>
          <cell r="C1341">
            <v>397</v>
          </cell>
          <cell r="D1341" t="str">
            <v>A</v>
          </cell>
        </row>
        <row r="1342">
          <cell r="A1342" t="str">
            <v>SOLMS-26ZWD99H</v>
          </cell>
          <cell r="B1342" t="str">
            <v>SOL 2.6 BASE 08/97 KOREAN DT</v>
          </cell>
          <cell r="C1342">
            <v>325</v>
          </cell>
          <cell r="D1342" t="str">
            <v>A</v>
          </cell>
        </row>
        <row r="1343">
          <cell r="A1343" t="str">
            <v>SOLS-2.5.1AUG97-45</v>
          </cell>
          <cell r="B1343" t="str">
            <v>KOREAN SOLARIS 2.5.1 HW8/97 SV</v>
          </cell>
          <cell r="C1343">
            <v>390</v>
          </cell>
          <cell r="D1343" t="str">
            <v>A</v>
          </cell>
        </row>
        <row r="1344">
          <cell r="A1344" t="str">
            <v>SOLS-2.5.1NOV97-45</v>
          </cell>
          <cell r="B1344" t="str">
            <v>KOREAN SOLARIS 2.5.1 11/97 SV</v>
          </cell>
          <cell r="C1344">
            <v>390</v>
          </cell>
          <cell r="D1344" t="str">
            <v>A</v>
          </cell>
        </row>
        <row r="1345">
          <cell r="A1345" t="str">
            <v>SOLS-2.6MAR98</v>
          </cell>
          <cell r="B1345" t="str">
            <v>SOL 2.6 HW 3/98 ENG SVR</v>
          </cell>
          <cell r="C1345">
            <v>130</v>
          </cell>
          <cell r="D1345" t="str">
            <v>A</v>
          </cell>
        </row>
        <row r="1346">
          <cell r="A1346" t="str">
            <v>SOLS-2.6MAR98-45</v>
          </cell>
          <cell r="B1346" t="str">
            <v>SOL 2.6 HW 3/98 KOREAN SVR</v>
          </cell>
          <cell r="C1346">
            <v>397</v>
          </cell>
          <cell r="D1346" t="str">
            <v>A</v>
          </cell>
        </row>
        <row r="1347">
          <cell r="A1347" t="str">
            <v>SOLS8-070-888M</v>
          </cell>
          <cell r="B1347" t="str">
            <v>solaris 7 unlmtd user license</v>
          </cell>
          <cell r="C1347">
            <v>1950</v>
          </cell>
          <cell r="D1347" t="str">
            <v>A</v>
          </cell>
        </row>
        <row r="1348">
          <cell r="A1348" t="str">
            <v>SOLSA-2.5.1-P</v>
          </cell>
          <cell r="B1348" t="str">
            <v>SW,S2.5.1,SPARC/X86,SYS AB,US</v>
          </cell>
          <cell r="C1348">
            <v>293</v>
          </cell>
          <cell r="D1348" t="str">
            <v>A</v>
          </cell>
        </row>
        <row r="1349">
          <cell r="A1349" t="str">
            <v>SOLSA-2.6-P</v>
          </cell>
          <cell r="B1349" t="str">
            <v>SOLARIS 2.6 US ADMINDOCS</v>
          </cell>
          <cell r="C1349">
            <v>293</v>
          </cell>
          <cell r="D1349" t="str">
            <v>A</v>
          </cell>
        </row>
        <row r="1350">
          <cell r="A1350" t="str">
            <v>SOLSI-999-99U9</v>
          </cell>
          <cell r="B1350" t="str">
            <v>intel sol unlmtd usr upg</v>
          </cell>
          <cell r="C1350">
            <v>1684</v>
          </cell>
          <cell r="D1350" t="str">
            <v>D</v>
          </cell>
        </row>
        <row r="1351">
          <cell r="A1351" t="str">
            <v>SOLSIE-1.0-D</v>
          </cell>
          <cell r="B1351" t="str">
            <v>SOLARIS SV INTRANET EXT US DOC</v>
          </cell>
          <cell r="C1351">
            <v>390</v>
          </cell>
          <cell r="D1351" t="str">
            <v>B</v>
          </cell>
        </row>
        <row r="1352">
          <cell r="A1352" t="str">
            <v>SOLSIE-1.0-LE</v>
          </cell>
          <cell r="B1352" t="str">
            <v>SOLARIS SV INTRANET EXT LE EXP</v>
          </cell>
          <cell r="C1352">
            <v>774</v>
          </cell>
          <cell r="D1352" t="str">
            <v>A</v>
          </cell>
        </row>
        <row r="1353">
          <cell r="A1353" t="str">
            <v>SOLSIE-1.0-P</v>
          </cell>
          <cell r="B1353" t="str">
            <v>SOLARIS SV INTRANET EXT US</v>
          </cell>
          <cell r="C1353">
            <v>774</v>
          </cell>
          <cell r="D1353" t="str">
            <v>A</v>
          </cell>
        </row>
        <row r="1354">
          <cell r="A1354" t="str">
            <v>SOLSUB-DH</v>
          </cell>
          <cell r="B1354" t="str">
            <v>SOLARIS 1YR. SUBS DT HIGH</v>
          </cell>
          <cell r="C1354">
            <v>693</v>
          </cell>
          <cell r="D1354" t="str">
            <v>B</v>
          </cell>
        </row>
        <row r="1355">
          <cell r="A1355" t="str">
            <v>SOLSUB-DHU</v>
          </cell>
          <cell r="B1355" t="str">
            <v>SOLARIS 2YR SUBSW/UPG, DT HIGH</v>
          </cell>
          <cell r="C1355">
            <v>1155</v>
          </cell>
          <cell r="D1355" t="str">
            <v>B</v>
          </cell>
        </row>
        <row r="1356">
          <cell r="A1356" t="str">
            <v>SOLSUB-DHU-R10</v>
          </cell>
          <cell r="B1356" t="str">
            <v>10RTU SOLARIS SUBSW/UPG, DT HG</v>
          </cell>
          <cell r="C1356">
            <v>10150</v>
          </cell>
          <cell r="D1356" t="str">
            <v>B</v>
          </cell>
        </row>
        <row r="1357">
          <cell r="A1357" t="str">
            <v>SOLSUB-DHU-R100</v>
          </cell>
          <cell r="B1357" t="str">
            <v>100RTU SOLARIS SUBSW/UPG, DT HG</v>
          </cell>
          <cell r="C1357">
            <v>64400</v>
          </cell>
          <cell r="D1357" t="str">
            <v>B</v>
          </cell>
        </row>
        <row r="1358">
          <cell r="A1358" t="str">
            <v>SOLSUB-DHU-R50</v>
          </cell>
          <cell r="B1358" t="str">
            <v>50RTU SOLARIS SUBSW/UPG, DT HG</v>
          </cell>
          <cell r="C1358">
            <v>45000</v>
          </cell>
          <cell r="D1358" t="str">
            <v>B</v>
          </cell>
        </row>
        <row r="1359">
          <cell r="A1359" t="str">
            <v>SOLSUB-DT</v>
          </cell>
          <cell r="B1359" t="str">
            <v>SOLARIS 1YR. SUBS DT LOW</v>
          </cell>
          <cell r="C1359">
            <v>511</v>
          </cell>
          <cell r="D1359" t="str">
            <v>B</v>
          </cell>
        </row>
        <row r="1360">
          <cell r="A1360" t="str">
            <v>SOLSUB-DTU</v>
          </cell>
          <cell r="B1360" t="str">
            <v>SOLARIS 2YR SUBS W/UPG, DT LOW</v>
          </cell>
          <cell r="C1360">
            <v>693</v>
          </cell>
          <cell r="D1360" t="str">
            <v>B</v>
          </cell>
        </row>
        <row r="1361">
          <cell r="A1361" t="str">
            <v>SOLSUB-DTU-R10</v>
          </cell>
          <cell r="B1361" t="str">
            <v>10RTU SOLARIS SUBSW/UPG, DT LW</v>
          </cell>
          <cell r="C1361">
            <v>3150</v>
          </cell>
          <cell r="D1361" t="str">
            <v>B</v>
          </cell>
        </row>
        <row r="1362">
          <cell r="A1362" t="str">
            <v>SOLSUB-DTU-R100</v>
          </cell>
          <cell r="B1362" t="str">
            <v>100RTU SOLARIS SUBSW/UPG, DTLW</v>
          </cell>
          <cell r="C1362">
            <v>18060</v>
          </cell>
          <cell r="D1362" t="str">
            <v>B</v>
          </cell>
        </row>
        <row r="1363">
          <cell r="A1363" t="str">
            <v>SOLSUB-DTU-R50</v>
          </cell>
          <cell r="B1363" t="str">
            <v>50RTU SOLARIS SUBSW/UPG, DT LW</v>
          </cell>
          <cell r="C1363">
            <v>12250</v>
          </cell>
          <cell r="D1363" t="str">
            <v>B</v>
          </cell>
        </row>
        <row r="1364">
          <cell r="A1364" t="str">
            <v>SOLSUB-S8U-R10</v>
          </cell>
          <cell r="B1364" t="str">
            <v>10RTU SOLARIS 8WSV SUBS W/UPGD</v>
          </cell>
          <cell r="C1364">
            <v>33530</v>
          </cell>
          <cell r="D1364" t="str">
            <v>B</v>
          </cell>
        </row>
        <row r="1365">
          <cell r="A1365" t="str">
            <v>SOLSUB-SV-16</v>
          </cell>
          <cell r="B1365" t="str">
            <v>SOLARIS 1YR SUBS, 16CPU SERVER</v>
          </cell>
          <cell r="C1365">
            <v>14280</v>
          </cell>
          <cell r="D1365" t="str">
            <v>B</v>
          </cell>
        </row>
        <row r="1366">
          <cell r="A1366" t="str">
            <v>SOLSUB-SV-32</v>
          </cell>
          <cell r="B1366" t="str">
            <v>SOLARIS 1YR SUBS, 32CPU SERVER</v>
          </cell>
          <cell r="C1366">
            <v>29260</v>
          </cell>
          <cell r="D1366" t="str">
            <v>B</v>
          </cell>
        </row>
        <row r="1367">
          <cell r="A1367" t="str">
            <v>SOLSUB-SV-4</v>
          </cell>
          <cell r="B1367" t="str">
            <v>SOLARIS 1YR SUBS, 4CPU SERVER</v>
          </cell>
          <cell r="C1367">
            <v>2303</v>
          </cell>
          <cell r="D1367" t="str">
            <v>B</v>
          </cell>
        </row>
        <row r="1368">
          <cell r="A1368" t="str">
            <v>SOLSUB-SV-8</v>
          </cell>
          <cell r="B1368" t="str">
            <v>SOLARIS 1YR SUBS, 8CPU SERVER</v>
          </cell>
          <cell r="C1368">
            <v>5593</v>
          </cell>
          <cell r="D1368" t="str">
            <v>B</v>
          </cell>
        </row>
        <row r="1369">
          <cell r="A1369" t="str">
            <v>SOLSUB-SVU-16</v>
          </cell>
          <cell r="B1369" t="str">
            <v>SOLARIS 2YR SUBSW/UPG ENTSV 16</v>
          </cell>
          <cell r="C1369">
            <v>25200</v>
          </cell>
          <cell r="D1369" t="str">
            <v>B</v>
          </cell>
        </row>
        <row r="1370">
          <cell r="A1370" t="str">
            <v>SOLSUB-SVU-8</v>
          </cell>
          <cell r="B1370" t="str">
            <v>SOLARIS 2YR SUBSW/UPG ENTSV 8</v>
          </cell>
          <cell r="C1370">
            <v>9793</v>
          </cell>
          <cell r="D1370" t="str">
            <v>B</v>
          </cell>
        </row>
        <row r="1371">
          <cell r="A1371" t="str">
            <v>SOLX8-070-888M</v>
          </cell>
          <cell r="B1371" t="str">
            <v>solaris 7 10 user license</v>
          </cell>
          <cell r="C1371">
            <v>325</v>
          </cell>
          <cell r="D1371" t="str">
            <v>A</v>
          </cell>
        </row>
        <row r="1372">
          <cell r="A1372" t="str">
            <v>SOLX8-070-D8UM</v>
          </cell>
          <cell r="B1372" t="str">
            <v>S7 10 DESKTOP UPDATE LICENSE</v>
          </cell>
          <cell r="C1372">
            <v>2210</v>
          </cell>
          <cell r="D1372" t="str">
            <v>A</v>
          </cell>
        </row>
        <row r="1373">
          <cell r="A1373" t="str">
            <v>SOLX9-999-D99M</v>
          </cell>
          <cell r="B1373" t="str">
            <v>SOLARIS DESKTOP 10RTU's</v>
          </cell>
          <cell r="C1373">
            <v>2210</v>
          </cell>
          <cell r="D1373" t="str">
            <v>A</v>
          </cell>
        </row>
        <row r="1374">
          <cell r="A1374" t="str">
            <v>SOLXS-92D-W9UM</v>
          </cell>
          <cell r="B1374" t="str">
            <v>10RTU SOLARIS WGSV SUBS W/UPGD</v>
          </cell>
          <cell r="C1374">
            <v>12935</v>
          </cell>
          <cell r="D1374" t="str">
            <v>B</v>
          </cell>
        </row>
        <row r="1375">
          <cell r="A1375" t="str">
            <v>SOLY8-070-888M</v>
          </cell>
          <cell r="B1375" t="str">
            <v>solaris 7 25 user license</v>
          </cell>
          <cell r="C1375">
            <v>650</v>
          </cell>
          <cell r="D1375" t="str">
            <v>A</v>
          </cell>
        </row>
        <row r="1376">
          <cell r="A1376" t="str">
            <v>SOLZ9-080N999</v>
          </cell>
          <cell r="B1376" t="str">
            <v>Solaris 8DES</v>
          </cell>
          <cell r="C1376">
            <v>130</v>
          </cell>
          <cell r="D1376" t="str">
            <v>D</v>
          </cell>
        </row>
        <row r="1377">
          <cell r="A1377" t="str">
            <v>SOLZI-080B99YM</v>
          </cell>
          <cell r="B1377" t="str">
            <v>SW,SLRS8 media kit,INTL, ML</v>
          </cell>
          <cell r="C1377">
            <v>98</v>
          </cell>
          <cell r="D1377" t="str">
            <v>A</v>
          </cell>
        </row>
        <row r="1378">
          <cell r="A1378" t="str">
            <v>SOLZS-080B99YM</v>
          </cell>
          <cell r="B1378" t="str">
            <v>SW,SLRS8 media kit,SPARC, ML</v>
          </cell>
          <cell r="C1378">
            <v>98</v>
          </cell>
          <cell r="D1378" t="str">
            <v>A</v>
          </cell>
        </row>
        <row r="1379">
          <cell r="A1379" t="str">
            <v>SOLZS-080B9AYH</v>
          </cell>
          <cell r="B1379" t="str">
            <v>Solaris 8 Std Korean Media</v>
          </cell>
          <cell r="C1379">
            <v>397</v>
          </cell>
          <cell r="D1379" t="str">
            <v>A</v>
          </cell>
        </row>
        <row r="1380">
          <cell r="A1380" t="str">
            <v>SOLZS-08BB9AYH</v>
          </cell>
          <cell r="B1380" t="str">
            <v>Solaris 8 6/00 Korean Media</v>
          </cell>
          <cell r="C1380">
            <v>397</v>
          </cell>
          <cell r="D1380" t="str">
            <v>A</v>
          </cell>
        </row>
        <row r="1381">
          <cell r="A1381" t="str">
            <v>SOLZS-08BB9AYM</v>
          </cell>
          <cell r="B1381" t="str">
            <v>Sol. 8 6/00 English Media</v>
          </cell>
          <cell r="C1381">
            <v>130</v>
          </cell>
          <cell r="D1381" t="str">
            <v>A</v>
          </cell>
        </row>
        <row r="1382">
          <cell r="A1382" t="str">
            <v>SOLZS-08BB9AYS</v>
          </cell>
          <cell r="B1382" t="str">
            <v>Sol. 8 6/00 Media</v>
          </cell>
          <cell r="C1382">
            <v>98</v>
          </cell>
          <cell r="D1382" t="str">
            <v>A</v>
          </cell>
        </row>
        <row r="1383">
          <cell r="A1383" t="str">
            <v>SPF-1.0G-P</v>
          </cell>
          <cell r="B1383" t="str">
            <v>SPF-200 UNLI NODE GLOB</v>
          </cell>
          <cell r="C1383">
            <v>34993</v>
          </cell>
          <cell r="D1383" t="str">
            <v>B</v>
          </cell>
        </row>
        <row r="1384">
          <cell r="A1384" t="str">
            <v>SPF-1.0G-PU</v>
          </cell>
          <cell r="B1384" t="str">
            <v>UPG SPF-100 TO SPF-200 GLBL</v>
          </cell>
          <cell r="C1384">
            <v>8400</v>
          </cell>
          <cell r="D1384" t="str">
            <v>B</v>
          </cell>
        </row>
        <row r="1385">
          <cell r="A1385" t="str">
            <v>SPFMS-100W9999</v>
          </cell>
          <cell r="B1385" t="str">
            <v>SunScreen SPF-200 Global</v>
          </cell>
          <cell r="C1385">
            <v>27993</v>
          </cell>
          <cell r="D1385" t="str">
            <v>B</v>
          </cell>
        </row>
        <row r="1386">
          <cell r="A1386" t="str">
            <v>SPFMS-100W99U9</v>
          </cell>
          <cell r="B1386" t="str">
            <v>SunScreen SPF-200 Gl. Upgrade</v>
          </cell>
          <cell r="C1386">
            <v>350</v>
          </cell>
          <cell r="D1386" t="str">
            <v>B</v>
          </cell>
        </row>
        <row r="1387">
          <cell r="A1387" t="str">
            <v>SPFMS-100W9D99</v>
          </cell>
          <cell r="B1387" t="str">
            <v>SunScreen SPF-200 Global Eval</v>
          </cell>
          <cell r="C1387">
            <v>350</v>
          </cell>
          <cell r="D1387" t="str">
            <v>B</v>
          </cell>
        </row>
        <row r="1388">
          <cell r="A1388" t="str">
            <v>SQA-RT-1.0-D</v>
          </cell>
          <cell r="B1388" t="str">
            <v>TMN/SNMP Q-A 1.0 RT, DOC</v>
          </cell>
          <cell r="C1388">
            <v>195</v>
          </cell>
          <cell r="D1388" t="str">
            <v>D</v>
          </cell>
        </row>
        <row r="1389">
          <cell r="A1389" t="str">
            <v>SQA-RT-1.0-S</v>
          </cell>
          <cell r="B1389" t="str">
            <v>TMN/SNMP Q-A 1.0 RT, CD LIC</v>
          </cell>
          <cell r="C1389">
            <v>7794</v>
          </cell>
          <cell r="D1389" t="str">
            <v>B</v>
          </cell>
        </row>
        <row r="1390">
          <cell r="A1390" t="str">
            <v>SQA-TK-1.0-D</v>
          </cell>
          <cell r="B1390" t="str">
            <v>TMN/SNMP Q-A 1.0 TK, DOC</v>
          </cell>
          <cell r="C1390">
            <v>195</v>
          </cell>
          <cell r="D1390" t="str">
            <v>D</v>
          </cell>
        </row>
        <row r="1391">
          <cell r="A1391" t="str">
            <v>SQA-TK-1.0-S</v>
          </cell>
          <cell r="B1391" t="str">
            <v>TMN/SNMP Q-A 1.0 TK, CD LIC</v>
          </cell>
          <cell r="C1391">
            <v>18850</v>
          </cell>
          <cell r="D1391" t="str">
            <v>B</v>
          </cell>
        </row>
        <row r="1392">
          <cell r="A1392" t="str">
            <v>SRM9S-120-9999</v>
          </cell>
          <cell r="B1392" t="str">
            <v>SRM 1.2 media kit</v>
          </cell>
          <cell r="C1392">
            <v>70</v>
          </cell>
          <cell r="D1392" t="str">
            <v>B</v>
          </cell>
        </row>
        <row r="1393">
          <cell r="A1393" t="str">
            <v>SRMIS-120-C999</v>
          </cell>
          <cell r="B1393" t="str">
            <v>SRM 1.2 : E10000 English</v>
          </cell>
          <cell r="C1393">
            <v>56000</v>
          </cell>
          <cell r="D1393" t="str">
            <v>B</v>
          </cell>
        </row>
        <row r="1394">
          <cell r="A1394" t="str">
            <v>SRMIS-120-I999</v>
          </cell>
          <cell r="B1394" t="str">
            <v>SRM 1.2 FOR WORKGROUP - ENG</v>
          </cell>
          <cell r="C1394">
            <v>5600</v>
          </cell>
          <cell r="D1394" t="str">
            <v>B</v>
          </cell>
        </row>
        <row r="1395">
          <cell r="A1395" t="str">
            <v>SRMIS-120-L999</v>
          </cell>
          <cell r="B1395" t="str">
            <v>SRM 1.2 : E6X00 English</v>
          </cell>
          <cell r="C1395">
            <v>21000</v>
          </cell>
          <cell r="D1395" t="str">
            <v>B</v>
          </cell>
        </row>
        <row r="1396">
          <cell r="A1396" t="str">
            <v>SRMIS-120-X999</v>
          </cell>
          <cell r="B1396" t="str">
            <v>SRM 1.2 for E3X00 - English</v>
          </cell>
          <cell r="C1396">
            <v>9800</v>
          </cell>
          <cell r="D1396" t="str">
            <v>B</v>
          </cell>
        </row>
        <row r="1397">
          <cell r="A1397" t="str">
            <v>SRMIS-120-Y999</v>
          </cell>
          <cell r="B1397" t="str">
            <v>SRM 1.2 : E4X00/E5X00 English</v>
          </cell>
          <cell r="C1397">
            <v>16800</v>
          </cell>
          <cell r="D1397" t="str">
            <v>B</v>
          </cell>
        </row>
        <row r="1398">
          <cell r="A1398" t="str">
            <v>SSHMS-200W9999</v>
          </cell>
          <cell r="B1398" t="str">
            <v>SEC. NET HA, CD, DOCS, LIC</v>
          </cell>
          <cell r="C1398">
            <v>20993</v>
          </cell>
          <cell r="D1398" t="str">
            <v>B</v>
          </cell>
        </row>
        <row r="1399">
          <cell r="A1399" t="str">
            <v>SSHMS-200WW999</v>
          </cell>
          <cell r="B1399" t="str">
            <v>SEC. NET HA W/G CD, DOCS, LIC</v>
          </cell>
          <cell r="C1399">
            <v>6293</v>
          </cell>
          <cell r="D1399" t="str">
            <v>B</v>
          </cell>
        </row>
        <row r="1400">
          <cell r="A1400" t="str">
            <v>SSN39-310A9999</v>
          </cell>
          <cell r="B1400" t="str">
            <v>SecNet 3.1 3-pack unl. 56 bit</v>
          </cell>
          <cell r="C1400">
            <v>48993</v>
          </cell>
          <cell r="D1400" t="str">
            <v>B</v>
          </cell>
        </row>
        <row r="1401">
          <cell r="A1401" t="str">
            <v>SSNM9-300W9999</v>
          </cell>
          <cell r="B1401" t="str">
            <v>Sec. Net CD, Docs, Lic</v>
          </cell>
          <cell r="C1401">
            <v>20993</v>
          </cell>
          <cell r="D1401" t="str">
            <v>B</v>
          </cell>
        </row>
        <row r="1402">
          <cell r="A1402" t="str">
            <v>SSNM9-300W99C9</v>
          </cell>
          <cell r="B1402" t="str">
            <v>Sec. Net Competitive upgrade</v>
          </cell>
          <cell r="C1402">
            <v>6293</v>
          </cell>
          <cell r="D1402" t="str">
            <v>B</v>
          </cell>
        </row>
        <row r="1403">
          <cell r="A1403" t="str">
            <v>SSNM9-300W99T9</v>
          </cell>
          <cell r="B1403" t="str">
            <v>Sec. Net W/G UNL N CD, Docs, L</v>
          </cell>
          <cell r="C1403">
            <v>14000</v>
          </cell>
          <cell r="D1403" t="str">
            <v>B</v>
          </cell>
        </row>
        <row r="1404">
          <cell r="A1404" t="str">
            <v>SSNM9-300W9D99</v>
          </cell>
          <cell r="B1404" t="str">
            <v>Sec. Net CD, Docs, 30 day lic</v>
          </cell>
          <cell r="C1404">
            <v>280</v>
          </cell>
          <cell r="D1404" t="str">
            <v>B</v>
          </cell>
        </row>
        <row r="1405">
          <cell r="A1405" t="str">
            <v>SSNM9-300WW999</v>
          </cell>
          <cell r="B1405" t="str">
            <v>SS Sec. Net W/G CD, Docs, Lic</v>
          </cell>
          <cell r="C1405">
            <v>6293</v>
          </cell>
          <cell r="D1405" t="str">
            <v>B</v>
          </cell>
        </row>
        <row r="1406">
          <cell r="A1406" t="str">
            <v>SSNM9-310W999</v>
          </cell>
          <cell r="B1406" t="str">
            <v>Sec. Net 3.1 unl CD, Docs, Lic</v>
          </cell>
          <cell r="C1406">
            <v>20993</v>
          </cell>
          <cell r="D1406" t="str">
            <v>B</v>
          </cell>
        </row>
        <row r="1407">
          <cell r="A1407" t="str">
            <v>SSNM9-310W99C9</v>
          </cell>
          <cell r="B1407" t="str">
            <v>Sec. Net 3.1 Comp upgrade</v>
          </cell>
          <cell r="C1407">
            <v>6293</v>
          </cell>
          <cell r="D1407" t="str">
            <v>B</v>
          </cell>
        </row>
        <row r="1408">
          <cell r="A1408" t="str">
            <v>SSNM9-310W99T9</v>
          </cell>
          <cell r="B1408" t="str">
            <v>Sec. Net 3.1 W/G UNL N CD, Docs, Li</v>
          </cell>
          <cell r="C1408">
            <v>14000</v>
          </cell>
          <cell r="D1408" t="str">
            <v>B</v>
          </cell>
        </row>
        <row r="1409">
          <cell r="A1409" t="str">
            <v>SSNM9-310W99U9</v>
          </cell>
          <cell r="B1409" t="str">
            <v>Sec. Net 3.1 Upg from EFS WG P</v>
          </cell>
          <cell r="C1409">
            <v>10493</v>
          </cell>
          <cell r="D1409" t="str">
            <v>B</v>
          </cell>
        </row>
        <row r="1410">
          <cell r="A1410" t="str">
            <v>SSNM9-310W9D99</v>
          </cell>
          <cell r="B1410" t="str">
            <v>Sec. Net 3.1 CD, Docs, 30da lic</v>
          </cell>
          <cell r="C1410">
            <v>280</v>
          </cell>
          <cell r="D1410" t="str">
            <v>B</v>
          </cell>
        </row>
        <row r="1411">
          <cell r="A1411" t="str">
            <v>SSNM9-310WW999</v>
          </cell>
          <cell r="B1411" t="str">
            <v>SecureNet 3.1 W/G CD, Docs, Li</v>
          </cell>
          <cell r="C1411">
            <v>6293</v>
          </cell>
          <cell r="D1411" t="str">
            <v>B</v>
          </cell>
        </row>
        <row r="1412">
          <cell r="A1412" t="str">
            <v>SSNM9-310WW9U9</v>
          </cell>
          <cell r="B1412" t="str">
            <v>SecureNet 3.1 Upg EFS/SPF to W/G</v>
          </cell>
          <cell r="C1412">
            <v>3143</v>
          </cell>
          <cell r="D1412" t="str">
            <v>B</v>
          </cell>
        </row>
        <row r="1413">
          <cell r="A1413" t="str">
            <v>SSNMS-200E99U9</v>
          </cell>
          <cell r="B1413" t="str">
            <v>SEC. NET EXPORT CTL UPGRADE</v>
          </cell>
          <cell r="C1413">
            <v>210</v>
          </cell>
          <cell r="D1413" t="str">
            <v>B</v>
          </cell>
        </row>
        <row r="1414">
          <cell r="A1414" t="str">
            <v>SSNMS-200N99U9</v>
          </cell>
          <cell r="B1414" t="str">
            <v>SEC. NET US/CANADA UPGRADE</v>
          </cell>
          <cell r="C1414">
            <v>210</v>
          </cell>
          <cell r="D1414" t="str">
            <v>B</v>
          </cell>
        </row>
        <row r="1415">
          <cell r="A1415" t="str">
            <v>SSNMS-200W9999</v>
          </cell>
          <cell r="B1415" t="str">
            <v>SEC. NET CD, DOCS, LIC</v>
          </cell>
          <cell r="C1415">
            <v>13993</v>
          </cell>
          <cell r="D1415" t="str">
            <v>B</v>
          </cell>
        </row>
        <row r="1416">
          <cell r="A1416" t="str">
            <v>SSNMS-200W99U9</v>
          </cell>
          <cell r="B1416" t="str">
            <v>SEC. NET UPGRADE FROM EFS</v>
          </cell>
          <cell r="C1416">
            <v>350</v>
          </cell>
          <cell r="D1416" t="str">
            <v>B</v>
          </cell>
        </row>
        <row r="1417">
          <cell r="A1417" t="str">
            <v>SSNMS-200W9D99</v>
          </cell>
          <cell r="B1417" t="str">
            <v>SEC. NET CD, DOCS, 120 DA LIC</v>
          </cell>
          <cell r="C1417">
            <v>350</v>
          </cell>
          <cell r="D1417" t="str">
            <v>B</v>
          </cell>
        </row>
        <row r="1418">
          <cell r="A1418" t="str">
            <v>SSNMS-200WW999</v>
          </cell>
          <cell r="B1418" t="str">
            <v>SEC. NET W/G CD, DOCS, LIC</v>
          </cell>
          <cell r="C1418">
            <v>4193</v>
          </cell>
          <cell r="D1418" t="str">
            <v>B</v>
          </cell>
        </row>
        <row r="1419">
          <cell r="A1419" t="str">
            <v>SSNMS-200WW9U9</v>
          </cell>
          <cell r="B1419" t="str">
            <v>SEC. NET UPGRD EFS25/100 - W/G</v>
          </cell>
          <cell r="C1419">
            <v>350</v>
          </cell>
          <cell r="D1419" t="str">
            <v>B</v>
          </cell>
        </row>
        <row r="1420">
          <cell r="A1420" t="str">
            <v>SSNS9-300W9999</v>
          </cell>
          <cell r="B1420" t="str">
            <v>Sec. Net 3.0 CD, Docs, Site Li</v>
          </cell>
          <cell r="C1420">
            <v>700000</v>
          </cell>
          <cell r="D1420" t="str">
            <v>B</v>
          </cell>
        </row>
        <row r="1421">
          <cell r="A1421" t="str">
            <v>SSNS9-310W9999</v>
          </cell>
          <cell r="B1421" t="str">
            <v>Sec. Net 3.1 CD, Docs, Site Li</v>
          </cell>
          <cell r="C1421">
            <v>700000</v>
          </cell>
          <cell r="D1421" t="str">
            <v>B</v>
          </cell>
        </row>
        <row r="1422">
          <cell r="A1422" t="str">
            <v>SSNSS-200W9999</v>
          </cell>
          <cell r="B1422" t="str">
            <v>SEC. NET CD, DOCS, SITE LIC</v>
          </cell>
          <cell r="C1422">
            <v>490000</v>
          </cell>
          <cell r="D1422" t="str">
            <v>B</v>
          </cell>
        </row>
        <row r="1423">
          <cell r="A1423" t="str">
            <v>SSNX9-300W9999</v>
          </cell>
          <cell r="B1423" t="str">
            <v>Sec. Net CD, Docs, 10 Svr Lic</v>
          </cell>
          <cell r="C1423">
            <v>140000</v>
          </cell>
          <cell r="D1423" t="str">
            <v>B</v>
          </cell>
        </row>
        <row r="1424">
          <cell r="A1424" t="str">
            <v>SSNX9-310W9999</v>
          </cell>
          <cell r="B1424" t="str">
            <v>SecNet 3.1 CD, Docs, 10 SvrLic</v>
          </cell>
          <cell r="C1424">
            <v>140000</v>
          </cell>
          <cell r="D1424" t="str">
            <v>B</v>
          </cell>
        </row>
        <row r="1425">
          <cell r="A1425" t="str">
            <v>SSNXS-200W9999</v>
          </cell>
          <cell r="B1425" t="str">
            <v>SEC. NET CD, DOCS, 10 SVR LIC</v>
          </cell>
          <cell r="C1425">
            <v>98000</v>
          </cell>
          <cell r="D1425" t="str">
            <v>B</v>
          </cell>
        </row>
        <row r="1426">
          <cell r="A1426" t="str">
            <v>SSP9S-320-SAB9</v>
          </cell>
          <cell r="B1426" t="str">
            <v>E10000 SSP SW 3.2, Web Release</v>
          </cell>
          <cell r="C1426">
            <v>0</v>
          </cell>
          <cell r="D1426" t="str">
            <v>D</v>
          </cell>
        </row>
        <row r="1427">
          <cell r="A1427" t="str">
            <v>SSP9S-320-SAM9</v>
          </cell>
          <cell r="B1427" t="str">
            <v>E10000 SSP SW 3.2, CD Release</v>
          </cell>
          <cell r="C1427">
            <v>0</v>
          </cell>
          <cell r="D1427" t="str">
            <v>D</v>
          </cell>
        </row>
        <row r="1428">
          <cell r="A1428" t="str">
            <v>SSP9S-330-SAB9</v>
          </cell>
          <cell r="B1428" t="str">
            <v>E10000 SSP SW 3.3, Web Release</v>
          </cell>
          <cell r="C1428">
            <v>0</v>
          </cell>
          <cell r="D1428" t="str">
            <v>D</v>
          </cell>
        </row>
        <row r="1429">
          <cell r="A1429" t="str">
            <v>SSP9S-330-SAM9</v>
          </cell>
          <cell r="B1429" t="str">
            <v>E10000 SSP SW 3.3, CD Release</v>
          </cell>
          <cell r="C1429">
            <v>0</v>
          </cell>
          <cell r="D1429" t="str">
            <v>D</v>
          </cell>
        </row>
        <row r="1430">
          <cell r="A1430" t="str">
            <v>STMM9-400-9999</v>
          </cell>
          <cell r="B1430" t="str">
            <v>STMN  4.0PRODUCT SET CD ONLY</v>
          </cell>
          <cell r="C1430">
            <v>130</v>
          </cell>
          <cell r="D1430" t="str">
            <v>D</v>
          </cell>
        </row>
        <row r="1431">
          <cell r="A1431" t="str">
            <v>STMN-1.0-D</v>
          </cell>
          <cell r="B1431" t="str">
            <v>SOLSTICE TMN AGENT 1.0 DOCS</v>
          </cell>
          <cell r="C1431">
            <v>195</v>
          </cell>
          <cell r="D1431" t="str">
            <v>D</v>
          </cell>
        </row>
        <row r="1432">
          <cell r="A1432" t="str">
            <v>STMN-1.0-P</v>
          </cell>
          <cell r="B1432" t="str">
            <v>SOLS. TMN AGENT 1.0, CD DOC LI</v>
          </cell>
          <cell r="C1432">
            <v>36335</v>
          </cell>
          <cell r="D1432" t="str">
            <v>B</v>
          </cell>
        </row>
        <row r="1433">
          <cell r="A1433" t="str">
            <v>STMN-PSET-CD</v>
          </cell>
          <cell r="B1433" t="str">
            <v>TMN PRODUCT SET CD ONLY</v>
          </cell>
          <cell r="C1433">
            <v>130</v>
          </cell>
          <cell r="D1433" t="str">
            <v>D</v>
          </cell>
        </row>
        <row r="1434">
          <cell r="A1434" t="str">
            <v>STVM9-130-9999</v>
          </cell>
          <cell r="B1434" t="str">
            <v>ShowMe TV 1.3, CD LI</v>
          </cell>
          <cell r="C1434">
            <v>35</v>
          </cell>
          <cell r="D1434" t="str">
            <v>B</v>
          </cell>
        </row>
        <row r="1435">
          <cell r="A1435" t="str">
            <v>SUNXTL-1.1-L1</v>
          </cell>
          <cell r="B1435" t="str">
            <v>SUNXTL 1.1, LIC</v>
          </cell>
          <cell r="C1435">
            <v>413</v>
          </cell>
          <cell r="D1435" t="str">
            <v>A</v>
          </cell>
        </row>
        <row r="1436">
          <cell r="A1436" t="str">
            <v>SUNXTL-1.1-P</v>
          </cell>
          <cell r="B1436" t="str">
            <v>SUNXTL 1.1, CD DOC LI</v>
          </cell>
          <cell r="C1436">
            <v>2093</v>
          </cell>
          <cell r="D1436" t="str">
            <v>A</v>
          </cell>
        </row>
        <row r="1437">
          <cell r="A1437" t="str">
            <v>SWITCH-1.0-B</v>
          </cell>
          <cell r="B1437" t="str">
            <v>SUNSWITCH MANAGER SOFTWARE</v>
          </cell>
          <cell r="C1437">
            <v>0</v>
          </cell>
          <cell r="D1437" t="str">
            <v>D</v>
          </cell>
        </row>
        <row r="1438">
          <cell r="A1438" t="str">
            <v>SWT-1.0.3-D</v>
          </cell>
          <cell r="B1438" t="str">
            <v>SPARCWORKS/TW 1.0.3 DOCS</v>
          </cell>
          <cell r="C1438">
            <v>195</v>
          </cell>
          <cell r="D1438" t="str">
            <v>B</v>
          </cell>
        </row>
        <row r="1439">
          <cell r="A1439" t="str">
            <v>SYMC9-210-D999</v>
          </cell>
          <cell r="B1439" t="str">
            <v>Sun MC 2.1 for 100 dsktp pack</v>
          </cell>
          <cell r="C1439">
            <v>12600</v>
          </cell>
          <cell r="D1439" t="str">
            <v>B</v>
          </cell>
        </row>
        <row r="1440">
          <cell r="A1440" t="str">
            <v>SYMC9-210-E999</v>
          </cell>
          <cell r="B1440" t="str">
            <v>Sun MC 2.1 for 100 Servers</v>
          </cell>
          <cell r="C1440">
            <v>70000</v>
          </cell>
          <cell r="D1440" t="str">
            <v>B</v>
          </cell>
        </row>
        <row r="1441">
          <cell r="A1441" t="str">
            <v>SYMC9-211-D999</v>
          </cell>
          <cell r="B1441" t="str">
            <v>Sun MC 2.1.1 for 100 dsktp pack</v>
          </cell>
          <cell r="C1441">
            <v>12600</v>
          </cell>
          <cell r="D1441" t="str">
            <v>B</v>
          </cell>
        </row>
        <row r="1442">
          <cell r="A1442" t="str">
            <v>SYMC9-211-E999</v>
          </cell>
          <cell r="B1442" t="str">
            <v>Sun MC 2.1.1 for 100 Servers</v>
          </cell>
          <cell r="C1442">
            <v>70000</v>
          </cell>
          <cell r="D1442" t="str">
            <v>B</v>
          </cell>
        </row>
        <row r="1443">
          <cell r="A1443" t="str">
            <v>SYME9-210-D999</v>
          </cell>
          <cell r="B1443" t="str">
            <v>Sun MC 2.1 for 250 dsktp pack</v>
          </cell>
          <cell r="C1443">
            <v>28000</v>
          </cell>
          <cell r="D1443" t="str">
            <v>B</v>
          </cell>
        </row>
        <row r="1444">
          <cell r="A1444" t="str">
            <v>SYME9-211-D999</v>
          </cell>
          <cell r="B1444" t="str">
            <v>Sun MC 2.1.1 for 250 dsktp pack</v>
          </cell>
          <cell r="C1444">
            <v>28000</v>
          </cell>
          <cell r="D1444" t="str">
            <v>B</v>
          </cell>
        </row>
        <row r="1445">
          <cell r="A1445" t="str">
            <v>SYMI9-210-E999</v>
          </cell>
          <cell r="B1445" t="str">
            <v>SunMC 2.1 2-Server Prod Env</v>
          </cell>
          <cell r="C1445">
            <v>3500</v>
          </cell>
          <cell r="D1445" t="str">
            <v>B</v>
          </cell>
        </row>
        <row r="1446">
          <cell r="A1446" t="str">
            <v>SYMI9-210-T999</v>
          </cell>
          <cell r="B1446" t="str">
            <v>SunMC 2.1 Single-User Dev Env</v>
          </cell>
          <cell r="C1446">
            <v>17500</v>
          </cell>
          <cell r="D1446" t="str">
            <v>B</v>
          </cell>
        </row>
        <row r="1447">
          <cell r="A1447" t="str">
            <v>SYMI9-211-E999</v>
          </cell>
          <cell r="B1447" t="str">
            <v>SunMC 2.1.1 2-Server Prod Env</v>
          </cell>
          <cell r="C1447">
            <v>3500</v>
          </cell>
          <cell r="D1447" t="str">
            <v>B</v>
          </cell>
        </row>
        <row r="1448">
          <cell r="A1448" t="str">
            <v>SYMI9-211-T999</v>
          </cell>
          <cell r="B1448" t="str">
            <v>SunMC 2.1.1 1-User Dev Env</v>
          </cell>
          <cell r="C1448">
            <v>17500</v>
          </cell>
          <cell r="D1448" t="str">
            <v>B</v>
          </cell>
        </row>
        <row r="1449">
          <cell r="A1449" t="str">
            <v>SYMM9-201-999M</v>
          </cell>
          <cell r="B1449" t="str">
            <v>SyMON 2.0.1 Media Kit</v>
          </cell>
          <cell r="C1449">
            <v>70</v>
          </cell>
          <cell r="D1449" t="str">
            <v>B</v>
          </cell>
        </row>
        <row r="1450">
          <cell r="A1450" t="str">
            <v>SYMM9-210-999M</v>
          </cell>
          <cell r="B1450" t="str">
            <v>Sun MC 2.1 Media Kit</v>
          </cell>
          <cell r="C1450">
            <v>70</v>
          </cell>
          <cell r="D1450" t="str">
            <v>B</v>
          </cell>
        </row>
        <row r="1451">
          <cell r="A1451" t="str">
            <v>SYMM9-211-999M</v>
          </cell>
          <cell r="B1451" t="str">
            <v>Sun MC 2.1.1 Media Kit</v>
          </cell>
          <cell r="C1451">
            <v>70</v>
          </cell>
          <cell r="D1451" t="str">
            <v>B</v>
          </cell>
        </row>
        <row r="1452">
          <cell r="A1452" t="str">
            <v>SYMV9-210-T999</v>
          </cell>
          <cell r="B1452" t="str">
            <v>SunMC 2.1 Five-User Dev Env</v>
          </cell>
          <cell r="C1452">
            <v>70000</v>
          </cell>
          <cell r="D1452" t="str">
            <v>B</v>
          </cell>
        </row>
        <row r="1453">
          <cell r="A1453" t="str">
            <v>SYMV9-211-T999</v>
          </cell>
          <cell r="B1453" t="str">
            <v>SunMC 2.1.1 Five-User Dev Env</v>
          </cell>
          <cell r="C1453">
            <v>70000</v>
          </cell>
          <cell r="D1453" t="str">
            <v>B</v>
          </cell>
        </row>
        <row r="1454">
          <cell r="A1454" t="str">
            <v>SYMX9-201-E999</v>
          </cell>
          <cell r="B1454" t="str">
            <v>SyMON 2.0.1 for 10 servers</v>
          </cell>
          <cell r="C1454">
            <v>14000</v>
          </cell>
          <cell r="D1454" t="str">
            <v>B</v>
          </cell>
        </row>
        <row r="1455">
          <cell r="A1455" t="str">
            <v>SYMX9-210-D999</v>
          </cell>
          <cell r="B1455" t="str">
            <v>Sun MC 2.1 for 10 dsktp pack</v>
          </cell>
          <cell r="C1455">
            <v>1400</v>
          </cell>
          <cell r="D1455" t="str">
            <v>B</v>
          </cell>
        </row>
        <row r="1456">
          <cell r="A1456" t="str">
            <v>SYMX9-210-E999</v>
          </cell>
          <cell r="B1456" t="str">
            <v>Sun MC 2.1 for 10 Servers</v>
          </cell>
          <cell r="C1456">
            <v>14000</v>
          </cell>
          <cell r="D1456" t="str">
            <v>B</v>
          </cell>
        </row>
        <row r="1457">
          <cell r="A1457" t="str">
            <v>SYMX9-211-D999</v>
          </cell>
          <cell r="B1457" t="str">
            <v>Sun MC 2.1.1 for 10 dsktp pack</v>
          </cell>
          <cell r="C1457">
            <v>1400</v>
          </cell>
          <cell r="D1457" t="str">
            <v>B</v>
          </cell>
        </row>
        <row r="1458">
          <cell r="A1458" t="str">
            <v>SYMX9-211-E999</v>
          </cell>
          <cell r="B1458" t="str">
            <v>Sun MC 2.1.1 for 10 Servers</v>
          </cell>
          <cell r="C1458">
            <v>14000</v>
          </cell>
          <cell r="D1458" t="str">
            <v>B</v>
          </cell>
        </row>
        <row r="1459">
          <cell r="A1459" t="str">
            <v>SYMY9-210-E999</v>
          </cell>
          <cell r="B1459" t="str">
            <v>Sun MC 2.1 for 25 Servers</v>
          </cell>
          <cell r="C1459">
            <v>26250</v>
          </cell>
          <cell r="D1459" t="str">
            <v>B</v>
          </cell>
        </row>
        <row r="1460">
          <cell r="A1460" t="str">
            <v>SYMY9-211-E999</v>
          </cell>
          <cell r="B1460" t="str">
            <v>Sun MC 2.1.1 for 25 Servers</v>
          </cell>
          <cell r="C1460">
            <v>26250</v>
          </cell>
          <cell r="D1460" t="str">
            <v>B</v>
          </cell>
        </row>
        <row r="1461">
          <cell r="A1461" t="str">
            <v>TAGD9-200-9999</v>
          </cell>
          <cell r="B1461" t="str">
            <v>TMN AGENT 2.0, DOC</v>
          </cell>
          <cell r="C1461">
            <v>195</v>
          </cell>
          <cell r="D1461" t="str">
            <v>D</v>
          </cell>
        </row>
        <row r="1462">
          <cell r="A1462" t="str">
            <v>TAGII-200-R999</v>
          </cell>
          <cell r="B1462" t="str">
            <v>TMN AGENT 2.0 INTEL RT, LIC</v>
          </cell>
          <cell r="C1462">
            <v>0</v>
          </cell>
          <cell r="D1462" t="str">
            <v>D</v>
          </cell>
        </row>
        <row r="1463">
          <cell r="A1463" t="str">
            <v>TAGIN-200-R999</v>
          </cell>
          <cell r="B1463" t="str">
            <v>TMN AGENT 2.0 NT RT, LIC</v>
          </cell>
          <cell r="C1463">
            <v>0</v>
          </cell>
          <cell r="D1463" t="str">
            <v>D</v>
          </cell>
        </row>
        <row r="1464">
          <cell r="A1464" t="str">
            <v>TAGIS-200-R999</v>
          </cell>
          <cell r="B1464" t="str">
            <v>TMN AGENT 2.0 SPARC RT  1 LIC</v>
          </cell>
          <cell r="C1464">
            <v>0</v>
          </cell>
          <cell r="D1464" t="str">
            <v>D</v>
          </cell>
        </row>
        <row r="1465">
          <cell r="A1465" t="str">
            <v>TAGIS-200-T999</v>
          </cell>
          <cell r="B1465" t="str">
            <v>TMN AGENT 2.0, LIC</v>
          </cell>
          <cell r="C1465">
            <v>54593</v>
          </cell>
          <cell r="D1465" t="str">
            <v>B</v>
          </cell>
        </row>
        <row r="1466">
          <cell r="A1466" t="str">
            <v>TAGIS-200-T9U9</v>
          </cell>
          <cell r="B1466" t="str">
            <v>UG TMN AGENT 2.0, LIC</v>
          </cell>
          <cell r="C1466">
            <v>20280</v>
          </cell>
          <cell r="D1466" t="str">
            <v>D</v>
          </cell>
        </row>
        <row r="1467">
          <cell r="A1467" t="str">
            <v>TAGVS-200-T999</v>
          </cell>
          <cell r="B1467" t="str">
            <v>TMN AGENT 2.0, 5 LIC</v>
          </cell>
          <cell r="C1467">
            <v>246085</v>
          </cell>
          <cell r="D1467" t="str">
            <v>B</v>
          </cell>
        </row>
        <row r="1468">
          <cell r="A1468" t="str">
            <v>TAGVS-200-T9U9</v>
          </cell>
          <cell r="B1468" t="str">
            <v>UG TMN AGENT 2.0, 5LIC</v>
          </cell>
          <cell r="C1468">
            <v>91403</v>
          </cell>
          <cell r="D1468" t="str">
            <v>D</v>
          </cell>
        </row>
        <row r="1469">
          <cell r="A1469" t="str">
            <v>TASC9-200-E999</v>
          </cell>
          <cell r="B1469" t="str">
            <v>SUNLINK PC(TAS 5.2) 100 ENT PK</v>
          </cell>
          <cell r="C1469">
            <v>11899</v>
          </cell>
          <cell r="D1469" t="str">
            <v>B</v>
          </cell>
        </row>
        <row r="1470">
          <cell r="A1470" t="str">
            <v>TASC9-200-E9U9</v>
          </cell>
          <cell r="B1470" t="str">
            <v>SUNLINK PC(TAS 5.2) 100 ENT UG</v>
          </cell>
          <cell r="C1470">
            <v>3570</v>
          </cell>
          <cell r="D1470" t="str">
            <v>B</v>
          </cell>
        </row>
        <row r="1471">
          <cell r="A1471" t="str">
            <v>TASD9-100-9999</v>
          </cell>
          <cell r="B1471" t="str">
            <v>TMN/SNMP Q-A 1.0 DOCS ONLY</v>
          </cell>
          <cell r="C1471">
            <v>195</v>
          </cell>
          <cell r="D1471" t="str">
            <v>D</v>
          </cell>
        </row>
        <row r="1472">
          <cell r="A1472" t="str">
            <v>TASF9-200-E999</v>
          </cell>
          <cell r="B1472" t="str">
            <v>SUNLINK PC(TAS 5.2) 500 ENT PK</v>
          </cell>
          <cell r="C1472">
            <v>39199</v>
          </cell>
          <cell r="D1472" t="str">
            <v>B</v>
          </cell>
        </row>
        <row r="1473">
          <cell r="A1473" t="str">
            <v>TASIS-100-R999</v>
          </cell>
          <cell r="B1473" t="str">
            <v>TMN/SNMP Q-A 1.0 1 LIC ONLY</v>
          </cell>
          <cell r="C1473">
            <v>8393</v>
          </cell>
          <cell r="D1473" t="str">
            <v>B</v>
          </cell>
        </row>
        <row r="1474">
          <cell r="A1474" t="str">
            <v>TASIS-100-T999</v>
          </cell>
          <cell r="B1474" t="str">
            <v>TMN/SNMP Q-A 1.0 TK, 1 LIC</v>
          </cell>
          <cell r="C1474">
            <v>20300</v>
          </cell>
          <cell r="D1474" t="str">
            <v>B</v>
          </cell>
        </row>
        <row r="1475">
          <cell r="A1475" t="str">
            <v>TASX9-200-E9U9</v>
          </cell>
          <cell r="B1475" t="str">
            <v>SUNLINK PC(TAS 5.2) 10 ENT UG</v>
          </cell>
          <cell r="C1475">
            <v>450</v>
          </cell>
          <cell r="D1475" t="str">
            <v>B</v>
          </cell>
        </row>
        <row r="1476">
          <cell r="A1476" t="str">
            <v>TASY9-200-E999</v>
          </cell>
          <cell r="B1476" t="str">
            <v>SUNLINK PC(TAS 5.2) 25 ENT PK</v>
          </cell>
          <cell r="C1476">
            <v>3359</v>
          </cell>
          <cell r="D1476" t="str">
            <v>B</v>
          </cell>
        </row>
        <row r="1477">
          <cell r="A1477" t="str">
            <v>TASY9-200-E9U9</v>
          </cell>
          <cell r="B1477" t="str">
            <v>SUNLINK PC(TAS 5.2) 25 ENT UG</v>
          </cell>
          <cell r="C1477">
            <v>1008</v>
          </cell>
          <cell r="D1477" t="str">
            <v>B</v>
          </cell>
        </row>
        <row r="1478">
          <cell r="A1478" t="str">
            <v>TASY9-200-W999</v>
          </cell>
          <cell r="B1478" t="str">
            <v>SUNLINK PC(TAS 5.2)WKGRP 25 PK</v>
          </cell>
          <cell r="C1478">
            <v>1400</v>
          </cell>
          <cell r="D1478" t="str">
            <v>B</v>
          </cell>
        </row>
        <row r="1479">
          <cell r="A1479" t="str">
            <v>TASY9-200-W9U9</v>
          </cell>
          <cell r="B1479" t="str">
            <v>SUNLINK PC(TAS 5.2)WKGRP 25 UG</v>
          </cell>
          <cell r="C1479">
            <v>450</v>
          </cell>
          <cell r="D1479" t="str">
            <v>B</v>
          </cell>
        </row>
        <row r="1480">
          <cell r="A1480" t="str">
            <v>TATD9-110-9999</v>
          </cell>
          <cell r="B1480" t="str">
            <v>TMN AGENT TESTER 1.1 DOC SET</v>
          </cell>
          <cell r="C1480">
            <v>195</v>
          </cell>
          <cell r="D1480" t="str">
            <v>D</v>
          </cell>
        </row>
        <row r="1481">
          <cell r="A1481" t="str">
            <v>TATIS-110-9999</v>
          </cell>
          <cell r="B1481" t="str">
            <v>TMN AGENT TESTER 1.1, LIC</v>
          </cell>
          <cell r="C1481">
            <v>20300</v>
          </cell>
          <cell r="D1481" t="str">
            <v>B</v>
          </cell>
        </row>
        <row r="1482">
          <cell r="A1482" t="str">
            <v>TATIS-110-99U9</v>
          </cell>
          <cell r="B1482" t="str">
            <v>UG TMN AGENT TESTER 1.1, LIC</v>
          </cell>
          <cell r="C1482">
            <v>7540</v>
          </cell>
          <cell r="D1482" t="str">
            <v>D</v>
          </cell>
        </row>
        <row r="1483">
          <cell r="A1483" t="str">
            <v>TMN-KIT-2.0-D</v>
          </cell>
          <cell r="B1483" t="str">
            <v>TMN AGENT 2.0, DOC</v>
          </cell>
          <cell r="C1483">
            <v>195</v>
          </cell>
          <cell r="D1483" t="str">
            <v>D</v>
          </cell>
        </row>
        <row r="1484">
          <cell r="A1484" t="str">
            <v>TMN-KIT-2.0-S</v>
          </cell>
          <cell r="B1484" t="str">
            <v>TMN AGENT 2.0, CD LIC</v>
          </cell>
          <cell r="C1484">
            <v>50694</v>
          </cell>
          <cell r="D1484" t="str">
            <v>B</v>
          </cell>
        </row>
        <row r="1485">
          <cell r="A1485" t="str">
            <v>TMN-KIT-2.0-S5</v>
          </cell>
          <cell r="B1485" t="str">
            <v>TMN AGENT 2.0, CD 5LIC</v>
          </cell>
          <cell r="C1485">
            <v>228508</v>
          </cell>
          <cell r="D1485" t="str">
            <v>B</v>
          </cell>
        </row>
        <row r="1486">
          <cell r="A1486" t="str">
            <v>TMN-KIT-2.0-S5U</v>
          </cell>
          <cell r="B1486" t="str">
            <v>UG TMN AGENT 2.0, CD 5LIC</v>
          </cell>
          <cell r="C1486">
            <v>91403</v>
          </cell>
          <cell r="D1486" t="str">
            <v>B</v>
          </cell>
        </row>
        <row r="1487">
          <cell r="A1487" t="str">
            <v>TMN-KIT-2.0-SU</v>
          </cell>
          <cell r="B1487" t="str">
            <v>UG TMN AGENT 2.0, CD LIC</v>
          </cell>
          <cell r="C1487">
            <v>20280</v>
          </cell>
          <cell r="D1487" t="str">
            <v>B</v>
          </cell>
        </row>
        <row r="1488">
          <cell r="A1488" t="str">
            <v>TMSD9-110-9999</v>
          </cell>
          <cell r="B1488" t="str">
            <v>TMN SCRIPT  1.1 DOC ONLY</v>
          </cell>
          <cell r="C1488">
            <v>195</v>
          </cell>
          <cell r="D1488" t="str">
            <v>D</v>
          </cell>
        </row>
        <row r="1489">
          <cell r="A1489" t="str">
            <v>TMSII-110-R999</v>
          </cell>
          <cell r="B1489" t="str">
            <v>TMN SCRIPT 1.1 INTEL RT, LIC</v>
          </cell>
          <cell r="C1489">
            <v>2793</v>
          </cell>
          <cell r="D1489" t="str">
            <v>B</v>
          </cell>
        </row>
        <row r="1490">
          <cell r="A1490" t="str">
            <v>TMSII-110-R9U9</v>
          </cell>
          <cell r="B1490" t="str">
            <v>TMN SCRIPT  1.1 INTEL RT UPG</v>
          </cell>
          <cell r="C1490">
            <v>1037</v>
          </cell>
          <cell r="D1490" t="str">
            <v>D</v>
          </cell>
        </row>
        <row r="1491">
          <cell r="A1491" t="str">
            <v>TMSIN-110-R999</v>
          </cell>
          <cell r="B1491" t="str">
            <v>TMN SCRIPT 1.1 NT RT, LIC</v>
          </cell>
          <cell r="C1491">
            <v>2793</v>
          </cell>
          <cell r="D1491" t="str">
            <v>B</v>
          </cell>
        </row>
        <row r="1492">
          <cell r="A1492" t="str">
            <v>TMSIS-110-R999</v>
          </cell>
          <cell r="B1492" t="str">
            <v>TMN SCRIPT  1.1 SPARC RT, LIC</v>
          </cell>
          <cell r="C1492">
            <v>2793</v>
          </cell>
          <cell r="D1492" t="str">
            <v>B</v>
          </cell>
        </row>
        <row r="1493">
          <cell r="A1493" t="str">
            <v>TMSIS-110-R9U9</v>
          </cell>
          <cell r="B1493" t="str">
            <v>UG TMN SCRIPT 1.1 SPARC RT</v>
          </cell>
          <cell r="C1493">
            <v>1037</v>
          </cell>
          <cell r="D1493" t="str">
            <v>D</v>
          </cell>
        </row>
        <row r="1494">
          <cell r="A1494" t="str">
            <v>TMSIS-110-T999</v>
          </cell>
          <cell r="B1494" t="str">
            <v>TMN SCRIPT TOOLKIT 1.1, LIC</v>
          </cell>
          <cell r="C1494">
            <v>20993</v>
          </cell>
          <cell r="D1494" t="str">
            <v>B</v>
          </cell>
        </row>
        <row r="1495">
          <cell r="A1495" t="str">
            <v>TMSIS-110-T9U9</v>
          </cell>
          <cell r="B1495" t="str">
            <v>UG TMN SCRIPT 1.1 TOOLKIT</v>
          </cell>
          <cell r="C1495">
            <v>7797</v>
          </cell>
          <cell r="D1495" t="str">
            <v>D</v>
          </cell>
        </row>
        <row r="1496">
          <cell r="A1496" t="str">
            <v>TRKIS-121-99N9</v>
          </cell>
          <cell r="B1496" t="str">
            <v>Sun Trunking Software v. 1.2.1</v>
          </cell>
          <cell r="C1496">
            <v>1393</v>
          </cell>
          <cell r="D1496" t="str">
            <v>A</v>
          </cell>
        </row>
        <row r="1497">
          <cell r="A1497" t="str">
            <v>TRUNK-1.2-P</v>
          </cell>
          <cell r="B1497" t="str">
            <v>Sun Trunking Software v. 1.2</v>
          </cell>
          <cell r="C1497">
            <v>1393</v>
          </cell>
          <cell r="D1497" t="str">
            <v>A</v>
          </cell>
        </row>
        <row r="1498">
          <cell r="A1498" t="str">
            <v>TS2BS-251-D999</v>
          </cell>
          <cell r="B1498" t="str">
            <v>TRUSTED SOLARIS 2.5.1 DESKTOP</v>
          </cell>
          <cell r="C1498">
            <v>1164</v>
          </cell>
          <cell r="D1498" t="str">
            <v>A</v>
          </cell>
        </row>
        <row r="1499">
          <cell r="A1499" t="str">
            <v>TS2BS-251-E999</v>
          </cell>
          <cell r="B1499" t="str">
            <v>TRUSTED SOLARIS 2.5.1 SERVER</v>
          </cell>
          <cell r="C1499">
            <v>6494</v>
          </cell>
          <cell r="D1499" t="str">
            <v>A</v>
          </cell>
        </row>
        <row r="1500">
          <cell r="A1500" t="str">
            <v>TS2DS-251-9999</v>
          </cell>
          <cell r="B1500" t="str">
            <v>TRUSTED SOLARIS 2.5.1 MANUALS</v>
          </cell>
          <cell r="C1500">
            <v>455</v>
          </cell>
          <cell r="D1500" t="str">
            <v>D</v>
          </cell>
        </row>
        <row r="1501">
          <cell r="A1501" t="str">
            <v>TS72I-007-99YH</v>
          </cell>
          <cell r="B1501" t="str">
            <v>Korean Intel Trusted Solaris 7</v>
          </cell>
          <cell r="C1501">
            <v>514</v>
          </cell>
          <cell r="D1501" t="str">
            <v>A</v>
          </cell>
        </row>
        <row r="1502">
          <cell r="A1502" t="str">
            <v>TS72S-007-99YH</v>
          </cell>
          <cell r="B1502" t="str">
            <v>Korean Trusted Solaris 7 Kit</v>
          </cell>
          <cell r="C1502">
            <v>514</v>
          </cell>
          <cell r="D1502" t="str">
            <v>A</v>
          </cell>
        </row>
        <row r="1503">
          <cell r="A1503" t="str">
            <v>TS799-007-99D9</v>
          </cell>
          <cell r="B1503" t="str">
            <v>Trusted Solaris 7 Documents</v>
          </cell>
          <cell r="C1503">
            <v>1944</v>
          </cell>
          <cell r="D1503" t="str">
            <v>B</v>
          </cell>
        </row>
        <row r="1504">
          <cell r="A1504" t="str">
            <v>TS7IS-007-D9P9</v>
          </cell>
          <cell r="B1504" t="str">
            <v>Trusted Solaris 7 Upgrade SUL</v>
          </cell>
          <cell r="C1504">
            <v>319</v>
          </cell>
          <cell r="D1504" t="str">
            <v>B</v>
          </cell>
        </row>
        <row r="1505">
          <cell r="A1505" t="str">
            <v>TS7SS-007-C9P9</v>
          </cell>
          <cell r="B1505" t="str">
            <v>Trusted Solaris 7 Upgrade Srvr</v>
          </cell>
          <cell r="C1505">
            <v>117000</v>
          </cell>
          <cell r="D1505" t="str">
            <v>B</v>
          </cell>
        </row>
        <row r="1506">
          <cell r="A1506" t="str">
            <v>TS7SS-007-G9P9</v>
          </cell>
          <cell r="B1506" t="str">
            <v>Trusted Solaris 7 Upgrade Srvr</v>
          </cell>
          <cell r="C1506">
            <v>3192</v>
          </cell>
          <cell r="D1506" t="str">
            <v>B</v>
          </cell>
        </row>
        <row r="1507">
          <cell r="A1507" t="str">
            <v>TS7SS-007-L9P9</v>
          </cell>
          <cell r="B1507" t="str">
            <v>Trusted Solaris 7 Upgrade Srvr</v>
          </cell>
          <cell r="C1507">
            <v>42120</v>
          </cell>
          <cell r="D1507" t="str">
            <v>B</v>
          </cell>
        </row>
        <row r="1508">
          <cell r="A1508" t="str">
            <v>TS7SS-007-X9P9</v>
          </cell>
          <cell r="B1508" t="str">
            <v>Trusted Solaris 7 Upgrade Srvr</v>
          </cell>
          <cell r="C1508">
            <v>4680</v>
          </cell>
          <cell r="D1508" t="str">
            <v>B</v>
          </cell>
        </row>
        <row r="1509">
          <cell r="A1509" t="str">
            <v>TS7SS-007-Y9P9</v>
          </cell>
          <cell r="B1509" t="str">
            <v>Trusted Solaris 7 Upgrade Srvr</v>
          </cell>
          <cell r="C1509">
            <v>16510</v>
          </cell>
          <cell r="D1509" t="str">
            <v>B</v>
          </cell>
        </row>
        <row r="1510">
          <cell r="A1510" t="str">
            <v>U11-N6-UKC1-100AT1</v>
          </cell>
          <cell r="B1510" t="str">
            <v>UG E1 Net t1AC,440MH,1GB,18B</v>
          </cell>
          <cell r="C1510">
            <v>16653</v>
          </cell>
          <cell r="D1510" t="str">
            <v>A</v>
          </cell>
        </row>
        <row r="1511">
          <cell r="A1511" t="str">
            <v>U11-N6-UKC1-512AT</v>
          </cell>
          <cell r="B1511" t="str">
            <v>UG E1 Net t1AC,440MH,512MB,18B</v>
          </cell>
          <cell r="C1511">
            <v>12733</v>
          </cell>
          <cell r="D1511" t="str">
            <v>A</v>
          </cell>
        </row>
        <row r="1512">
          <cell r="A1512" t="str">
            <v>U11-N7-UKC1-512AT</v>
          </cell>
          <cell r="B1512" t="str">
            <v>UG E1 N-t1 DC,440MH,512Mb,18Gb</v>
          </cell>
          <cell r="C1512">
            <v>12733</v>
          </cell>
          <cell r="D1512" t="str">
            <v>A</v>
          </cell>
        </row>
        <row r="1513">
          <cell r="A1513" t="str">
            <v>U11A25UJD19S-512CQ</v>
          </cell>
          <cell r="B1513" t="str">
            <v>UG E1-A25 400MH/512M/9G-10RPM</v>
          </cell>
          <cell r="C1513">
            <v>24960</v>
          </cell>
          <cell r="D1513" t="str">
            <v>H</v>
          </cell>
        </row>
        <row r="1514">
          <cell r="A1514" t="str">
            <v>U11A25UJD49S-004CX</v>
          </cell>
          <cell r="B1514" t="str">
            <v>UG E1-E450 4x400MHZ 4GB 4-18GB</v>
          </cell>
          <cell r="C1514">
            <v>75293</v>
          </cell>
          <cell r="D1514" t="str">
            <v>H</v>
          </cell>
        </row>
        <row r="1515">
          <cell r="A1515" t="str">
            <v>U11A26UJC29S-002CQ</v>
          </cell>
          <cell r="B1515" t="str">
            <v>UG E1-E250 2x400MHZ,2GB,2x9GB</v>
          </cell>
          <cell r="C1515">
            <v>25793</v>
          </cell>
          <cell r="D1515" t="str">
            <v>H</v>
          </cell>
        </row>
        <row r="1516">
          <cell r="A1516" t="str">
            <v>U11A33ULD19S-256CQ</v>
          </cell>
          <cell r="B1516" t="str">
            <v>UG E1-A33 450MH,256M,9G-10k</v>
          </cell>
          <cell r="C1516">
            <v>20293</v>
          </cell>
          <cell r="D1516" t="str">
            <v>H</v>
          </cell>
        </row>
        <row r="1517">
          <cell r="A1517" t="str">
            <v>U14-A33ULD4-004CQ</v>
          </cell>
          <cell r="B1517" t="str">
            <v>UG E2-450R/4 450MHz/4GB/2-9GB</v>
          </cell>
          <cell r="C1517">
            <v>65093</v>
          </cell>
          <cell r="D1517" t="str">
            <v>H</v>
          </cell>
        </row>
        <row r="1518">
          <cell r="A1518" t="str">
            <v>U14-A34ULD2-002CQ</v>
          </cell>
          <cell r="B1518" t="str">
            <v>UG E2-E220R/2 450MHz/2GB/2-9GB</v>
          </cell>
          <cell r="C1518">
            <v>30093</v>
          </cell>
          <cell r="D1518" t="str">
            <v>H</v>
          </cell>
        </row>
        <row r="1519">
          <cell r="A1519" t="str">
            <v>U14-N6-UKC1-100AT1</v>
          </cell>
          <cell r="B1519" t="str">
            <v>UG E2 Net t1AC,440MH,1-GB,18GB</v>
          </cell>
          <cell r="C1519">
            <v>16233</v>
          </cell>
          <cell r="D1519" t="str">
            <v>A</v>
          </cell>
        </row>
        <row r="1520">
          <cell r="A1520" t="str">
            <v>U14-N6-UKC1-512AT</v>
          </cell>
          <cell r="B1520" t="str">
            <v>UG E2 Net t1AC,440MH,512MB,18B</v>
          </cell>
          <cell r="C1520">
            <v>12313</v>
          </cell>
          <cell r="D1520" t="str">
            <v>A</v>
          </cell>
        </row>
        <row r="1521">
          <cell r="A1521" t="str">
            <v>U14-N7-UKC1-512AT</v>
          </cell>
          <cell r="B1521" t="str">
            <v>UG E2 N-t1 DC,440MH,512Mb,18Gb</v>
          </cell>
          <cell r="C1521">
            <v>12313</v>
          </cell>
          <cell r="D1521" t="str">
            <v>A</v>
          </cell>
        </row>
        <row r="1522">
          <cell r="A1522" t="str">
            <v>U14A25UJD19S-512CQ</v>
          </cell>
          <cell r="B1522" t="str">
            <v>UG E2-A25 400MH/512M/9G-10RPM</v>
          </cell>
          <cell r="C1522">
            <v>24210</v>
          </cell>
          <cell r="D1522" t="str">
            <v>H</v>
          </cell>
        </row>
        <row r="1523">
          <cell r="A1523" t="str">
            <v>U14A25UJD29S-002EJ</v>
          </cell>
          <cell r="B1523" t="str">
            <v>UG E2-A25 2x400MHZ 2GB 2-18GB</v>
          </cell>
          <cell r="C1523">
            <v>39818</v>
          </cell>
          <cell r="D1523" t="str">
            <v>H</v>
          </cell>
        </row>
        <row r="1524">
          <cell r="A1524" t="str">
            <v>U14A25UJD49S-004CX</v>
          </cell>
          <cell r="B1524" t="str">
            <v>UG E2-E450 4x400MHZ 4GB 4-18GB</v>
          </cell>
          <cell r="C1524">
            <v>74243</v>
          </cell>
          <cell r="D1524" t="str">
            <v>H</v>
          </cell>
        </row>
        <row r="1525">
          <cell r="A1525" t="str">
            <v>U14A26UJD29S-001EJ</v>
          </cell>
          <cell r="B1525" t="str">
            <v>UG E2-E250 2x400MHZ, 1GB, 2x18GB</v>
          </cell>
          <cell r="C1525">
            <v>18448</v>
          </cell>
          <cell r="D1525" t="str">
            <v>H</v>
          </cell>
        </row>
        <row r="1526">
          <cell r="A1526" t="str">
            <v>U14A26UJC29S-002CQ</v>
          </cell>
          <cell r="B1526" t="str">
            <v>UG E2-E250 2x400MHZ,2GB,2x9GB</v>
          </cell>
          <cell r="C1526">
            <v>24743</v>
          </cell>
          <cell r="D1526" t="str">
            <v>H</v>
          </cell>
        </row>
        <row r="1527">
          <cell r="A1527" t="str">
            <v>U14A26UJC29S-002FA</v>
          </cell>
          <cell r="B1527" t="str">
            <v>UG E1-E250 2x400MHZ,2GB,4x18GB</v>
          </cell>
          <cell r="C1527">
            <v>25913</v>
          </cell>
          <cell r="D1527" t="str">
            <v>H</v>
          </cell>
        </row>
        <row r="1528">
          <cell r="A1528" t="str">
            <v>U14A33ULD19S-256CQ</v>
          </cell>
          <cell r="B1528" t="str">
            <v>UG E2-A33 450MH,256M,9G-10k</v>
          </cell>
          <cell r="C1528">
            <v>18893</v>
          </cell>
          <cell r="D1528" t="str">
            <v>H</v>
          </cell>
        </row>
        <row r="1529">
          <cell r="A1529" t="str">
            <v>U14A33ULD29S-002EJ</v>
          </cell>
          <cell r="B1529" t="str">
            <v>UG E2-A33 2-450MH/2GB/2-18GB</v>
          </cell>
          <cell r="C1529">
            <v>35768</v>
          </cell>
          <cell r="D1529" t="str">
            <v>H</v>
          </cell>
        </row>
        <row r="1530">
          <cell r="A1530" t="str">
            <v>U14A33ULD49S-004EJ</v>
          </cell>
          <cell r="B1530" t="str">
            <v>UG E2-A33 4-450MH/4GB/2-18GB</v>
          </cell>
          <cell r="C1530">
            <v>60068</v>
          </cell>
          <cell r="D1530" t="str">
            <v>H</v>
          </cell>
        </row>
        <row r="1531">
          <cell r="A1531" t="str">
            <v>U14A34ULD19S-001EJ</v>
          </cell>
          <cell r="B1531" t="str">
            <v>UG E2-E220R/1-450MH/1GB/2-18GB</v>
          </cell>
          <cell r="C1531">
            <v>14708</v>
          </cell>
          <cell r="D1531" t="str">
            <v>H</v>
          </cell>
        </row>
        <row r="1532">
          <cell r="A1532" t="str">
            <v>U14A34ULD29S-002EJ</v>
          </cell>
          <cell r="B1532" t="str">
            <v>UG E2-E220R/2-450MH/2GB/2-18GB</v>
          </cell>
          <cell r="C1532">
            <v>27668</v>
          </cell>
          <cell r="D1532" t="str">
            <v>H</v>
          </cell>
        </row>
        <row r="1533">
          <cell r="A1533" t="str">
            <v>U20-N6-UKC1-100AT1</v>
          </cell>
          <cell r="B1533" t="str">
            <v>UGS20 Net t1AC,440MH,1-GB,18GB</v>
          </cell>
          <cell r="C1533">
            <v>17073</v>
          </cell>
          <cell r="D1533" t="str">
            <v>A</v>
          </cell>
        </row>
        <row r="1534">
          <cell r="A1534" t="str">
            <v>U20-N6-UKC1-512AT</v>
          </cell>
          <cell r="B1534" t="str">
            <v>UGS20 Net t1AC,440MH,512MB,18B</v>
          </cell>
          <cell r="C1534">
            <v>13153</v>
          </cell>
          <cell r="D1534" t="str">
            <v>A</v>
          </cell>
        </row>
        <row r="1535">
          <cell r="A1535" t="str">
            <v>U20-N7-UKC1-512AT</v>
          </cell>
          <cell r="B1535" t="str">
            <v>UG SS20-t1 DC,440MH,512Mb,18Gb</v>
          </cell>
          <cell r="C1535">
            <v>13153</v>
          </cell>
          <cell r="D1535" t="str">
            <v>A</v>
          </cell>
        </row>
        <row r="1536">
          <cell r="A1536" t="str">
            <v>U21-UGE1Z9S-C256CR</v>
          </cell>
          <cell r="B1536" t="str">
            <v>UG U5S 360MHz,256MB,8GB,32xCD</v>
          </cell>
          <cell r="C1536">
            <v>2761</v>
          </cell>
          <cell r="D1536" t="str">
            <v>H</v>
          </cell>
        </row>
        <row r="1537">
          <cell r="A1537" t="str">
            <v>U22-N6-UKC1-100AT1</v>
          </cell>
          <cell r="B1537" t="str">
            <v>UG U5 Net t1 AC,440MH,1-GB,18GB</v>
          </cell>
          <cell r="C1537">
            <v>16093</v>
          </cell>
          <cell r="D1537" t="str">
            <v>A</v>
          </cell>
        </row>
        <row r="1538">
          <cell r="A1538" t="str">
            <v>U22-N6-UKC1-512AT</v>
          </cell>
          <cell r="B1538" t="str">
            <v>UG U5 Net t1 AC,440MH,512MB,18B</v>
          </cell>
          <cell r="C1538">
            <v>12173</v>
          </cell>
          <cell r="D1538" t="str">
            <v>A</v>
          </cell>
        </row>
        <row r="1539">
          <cell r="A1539" t="str">
            <v>U22-N7-UKC1-512AT</v>
          </cell>
          <cell r="B1539" t="str">
            <v>UG U5s N-t1 DC,440MH,512Mb,18G</v>
          </cell>
          <cell r="C1539">
            <v>12173</v>
          </cell>
          <cell r="D1539" t="str">
            <v>A</v>
          </cell>
        </row>
        <row r="1540">
          <cell r="A1540" t="str">
            <v>U22-UKC1Z9S-C128CP</v>
          </cell>
          <cell r="B1540" t="str">
            <v>UG U10S 440Mz/2,128MB,9GB,CD</v>
          </cell>
          <cell r="C1540">
            <v>3976</v>
          </cell>
          <cell r="D1540" t="str">
            <v>H</v>
          </cell>
        </row>
        <row r="1541">
          <cell r="A1541" t="str">
            <v>U22-UKC1Z9S-C512CP</v>
          </cell>
          <cell r="B1541" t="str">
            <v>UG U10S,440Mz/2,512MB,9GB,CD</v>
          </cell>
          <cell r="C1541">
            <v>5326</v>
          </cell>
          <cell r="D1541" t="str">
            <v>H</v>
          </cell>
        </row>
        <row r="1542">
          <cell r="A1542" t="str">
            <v>U25A33ULD19S-256CQ</v>
          </cell>
          <cell r="B1542" t="str">
            <v>UG E450-A33 450MH,256M,9G-10k</v>
          </cell>
          <cell r="C1542">
            <v>16093</v>
          </cell>
          <cell r="D1542" t="str">
            <v>H</v>
          </cell>
        </row>
        <row r="1543">
          <cell r="A1543" t="str">
            <v>U25A33ULD29S-002EJ</v>
          </cell>
          <cell r="B1543" t="str">
            <v>UG A25-A33 2-450MH/2GB/2-18GB</v>
          </cell>
          <cell r="C1543">
            <v>31718</v>
          </cell>
          <cell r="D1543" t="str">
            <v>H</v>
          </cell>
        </row>
        <row r="1544">
          <cell r="A1544" t="str">
            <v>U25A33ULD49S-004EJ</v>
          </cell>
          <cell r="B1544" t="str">
            <v>UG A25-A33 4-450MH/4GB/2-18GB</v>
          </cell>
          <cell r="C1544">
            <v>52643</v>
          </cell>
          <cell r="D1544" t="str">
            <v>H</v>
          </cell>
        </row>
        <row r="1545">
          <cell r="A1545" t="str">
            <v>U26A25UJD19S-512CQ</v>
          </cell>
          <cell r="B1545" t="str">
            <v>UG E250-A25 400MH/512M/9G-10RP</v>
          </cell>
          <cell r="C1545">
            <v>23460</v>
          </cell>
          <cell r="D1545" t="str">
            <v>H</v>
          </cell>
        </row>
        <row r="1546">
          <cell r="A1546" t="str">
            <v>U26A25UJD49S-004CX</v>
          </cell>
          <cell r="B1546" t="str">
            <v>UG E250-E450 4x400MZ 4GB 4-18G</v>
          </cell>
          <cell r="C1546">
            <v>64118</v>
          </cell>
          <cell r="D1546" t="str">
            <v>H</v>
          </cell>
        </row>
        <row r="1547">
          <cell r="A1547" t="str">
            <v>U26A33ULD19S-256CQ</v>
          </cell>
          <cell r="B1547" t="str">
            <v>UG E250-A33 450MH,256M,9G-10k</v>
          </cell>
          <cell r="C1547">
            <v>17493</v>
          </cell>
          <cell r="D1547" t="str">
            <v>H</v>
          </cell>
        </row>
        <row r="1548">
          <cell r="A1548" t="str">
            <v>U26A33ULD29S-002EJ</v>
          </cell>
          <cell r="B1548" t="str">
            <v>UG A26-A33 2-450MH/2GB/2-18GB</v>
          </cell>
          <cell r="C1548">
            <v>33068</v>
          </cell>
          <cell r="D1548" t="str">
            <v>H</v>
          </cell>
        </row>
        <row r="1549">
          <cell r="A1549" t="str">
            <v>U26A33ULD49S-004EJ</v>
          </cell>
          <cell r="B1549" t="str">
            <v>UG A26-A33 4-450MH/4GB/2-18GB</v>
          </cell>
          <cell r="C1549">
            <v>57368</v>
          </cell>
          <cell r="D1549" t="str">
            <v>H</v>
          </cell>
        </row>
        <row r="1550">
          <cell r="A1550" t="str">
            <v>U26A34ULD29S002EJ</v>
          </cell>
          <cell r="B1550" t="str">
            <v>UG A26-E220R/2-450MH/2GB/2-18GB</v>
          </cell>
          <cell r="C1550">
            <v>26318</v>
          </cell>
          <cell r="D1550" t="str">
            <v>H</v>
          </cell>
        </row>
        <row r="1551">
          <cell r="A1551" t="str">
            <v>UES-1UGE1Z9P-C64AR</v>
          </cell>
          <cell r="B1551" t="str">
            <v>UG WS U5/360,PGX24, 64MB/8GB</v>
          </cell>
          <cell r="C1551">
            <v>2356</v>
          </cell>
          <cell r="D1551" t="str">
            <v>H</v>
          </cell>
        </row>
        <row r="1552">
          <cell r="A1552" t="str">
            <v>UES-1UGE1Z9PC128CR</v>
          </cell>
          <cell r="B1552" t="str">
            <v>UG WS U5/360,PGX24,128MB/8GB</v>
          </cell>
          <cell r="C1552">
            <v>2626</v>
          </cell>
          <cell r="D1552" t="str">
            <v>H</v>
          </cell>
        </row>
        <row r="1553">
          <cell r="A1553" t="str">
            <v>UES-1UJC1Z9PC128CP</v>
          </cell>
          <cell r="B1553" t="str">
            <v>UG WS U5/400,PGX24,128MB/9GB</v>
          </cell>
          <cell r="C1553">
            <v>3773</v>
          </cell>
          <cell r="D1553" t="str">
            <v>H</v>
          </cell>
        </row>
        <row r="1554">
          <cell r="A1554" t="str">
            <v>UES-1UJC1Z9PC256CP</v>
          </cell>
          <cell r="B1554" t="str">
            <v>UG WS U5/400,PGX24,128MB/9GB</v>
          </cell>
          <cell r="C1554">
            <v>4246</v>
          </cell>
          <cell r="D1554" t="str">
            <v>H</v>
          </cell>
        </row>
        <row r="1555">
          <cell r="A1555" t="str">
            <v>UES-2UKC1Z9LC128CP</v>
          </cell>
          <cell r="B1555" t="str">
            <v>UG WS U10/440,FFB2+,128MB/9G</v>
          </cell>
          <cell r="C1555">
            <v>5798</v>
          </cell>
          <cell r="D1555" t="str">
            <v>H</v>
          </cell>
        </row>
        <row r="1556">
          <cell r="A1556" t="str">
            <v>UES-2UKC1Z9LC512CP</v>
          </cell>
          <cell r="B1556" t="str">
            <v>UG WS U10/440,FFB2+,512MB/9G</v>
          </cell>
          <cell r="C1556">
            <v>7148</v>
          </cell>
          <cell r="D1556" t="str">
            <v>H</v>
          </cell>
        </row>
        <row r="1557">
          <cell r="A1557" t="str">
            <v>UES-2UKC1Z9MC256CP</v>
          </cell>
          <cell r="B1557" t="str">
            <v>UG WS U10/440,AFBM6,256MB/9G</v>
          </cell>
          <cell r="C1557">
            <v>8093</v>
          </cell>
          <cell r="D1557" t="str">
            <v>H</v>
          </cell>
        </row>
        <row r="1558">
          <cell r="A1558" t="str">
            <v>UES-2UKC1Z9PC128CP</v>
          </cell>
          <cell r="B1558" t="str">
            <v>UG WS U10/440,PGX24,128MB/9G</v>
          </cell>
          <cell r="C1558">
            <v>4853</v>
          </cell>
          <cell r="D1558" t="str">
            <v>H</v>
          </cell>
        </row>
        <row r="1559">
          <cell r="A1559" t="str">
            <v>UES-2UKC1Z9PC512CP</v>
          </cell>
          <cell r="B1559" t="str">
            <v>UG WS U10/440,PGX24,512MB/9G</v>
          </cell>
          <cell r="C1559">
            <v>6203</v>
          </cell>
          <cell r="D1559" t="str">
            <v>H</v>
          </cell>
        </row>
        <row r="1560">
          <cell r="A1560" t="str">
            <v>UES-2UKC1Z9QC256CP</v>
          </cell>
          <cell r="B1560" t="str">
            <v>UG WS U10/440,AFBM3,256MB/9G</v>
          </cell>
          <cell r="C1560">
            <v>7553</v>
          </cell>
          <cell r="D1560" t="str">
            <v>H</v>
          </cell>
        </row>
        <row r="1561">
          <cell r="A1561" t="str">
            <v>UES-2UKC1Z9YC256CP</v>
          </cell>
          <cell r="B1561" t="str">
            <v>UG WS U10/440,AFBM3,256MB/9G</v>
          </cell>
          <cell r="C1561">
            <v>7553</v>
          </cell>
          <cell r="D1561" t="str">
            <v>H</v>
          </cell>
        </row>
        <row r="1562">
          <cell r="A1562" t="str">
            <v>UES-2UKC1Z9ZC256CP</v>
          </cell>
          <cell r="B1562" t="str">
            <v>UG WS U10/440,AFBM6,256MB/9G</v>
          </cell>
          <cell r="C1562">
            <v>8093</v>
          </cell>
          <cell r="D1562" t="str">
            <v>H</v>
          </cell>
        </row>
        <row r="1563">
          <cell r="A1563" t="str">
            <v>UG-1044A-1141A</v>
          </cell>
          <cell r="B1563" t="str">
            <v>UG SUN GIGABITETHERNET/P 2.0</v>
          </cell>
          <cell r="C1563">
            <v>1294</v>
          </cell>
          <cell r="D1563" t="str">
            <v>A</v>
          </cell>
        </row>
        <row r="1564">
          <cell r="A1564" t="str">
            <v>UG-1045A-1140A</v>
          </cell>
          <cell r="B1564" t="str">
            <v>UG SUN GIGABITETHERNET/S 2.0</v>
          </cell>
          <cell r="C1564">
            <v>1294</v>
          </cell>
          <cell r="D1564" t="str">
            <v>A</v>
          </cell>
        </row>
        <row r="1565">
          <cell r="A1565" t="str">
            <v>UG-260X-2761-SB1</v>
          </cell>
          <cell r="B1565" t="str">
            <v>UG (1) 260X TO A 2761A SYS BD</v>
          </cell>
          <cell r="C1565">
            <v>88000</v>
          </cell>
          <cell r="D1565" t="str">
            <v>A</v>
          </cell>
        </row>
        <row r="1566">
          <cell r="A1566" t="str">
            <v>UG-260X-2761-SB2</v>
          </cell>
          <cell r="B1566" t="str">
            <v>UG (2) 260X TO A 2761A SYS BD</v>
          </cell>
          <cell r="C1566">
            <v>80000</v>
          </cell>
          <cell r="D1566" t="str">
            <v>A</v>
          </cell>
        </row>
        <row r="1567">
          <cell r="A1567" t="str">
            <v>UG-2760A-C2761A</v>
          </cell>
          <cell r="B1567" t="str">
            <v>2760A TO 2761A CTO BOARD UPGR</v>
          </cell>
          <cell r="C1567">
            <v>52000</v>
          </cell>
          <cell r="D1567" t="str">
            <v>A</v>
          </cell>
        </row>
        <row r="1568">
          <cell r="A1568" t="str">
            <v>UG-2DLT7-L11000</v>
          </cell>
          <cell r="B1568" t="str">
            <v>UPGRADE, DLT7000 TAPE DRS (2)</v>
          </cell>
          <cell r="C1568">
            <v>21000</v>
          </cell>
          <cell r="D1568" t="str">
            <v>A</v>
          </cell>
        </row>
        <row r="1569">
          <cell r="A1569" t="str">
            <v>UG-4/1000-4DR</v>
          </cell>
          <cell r="B1569" t="str">
            <v>UG 4 X DLT4000 - DLT7000</v>
          </cell>
          <cell r="C1569">
            <v>44800</v>
          </cell>
          <cell r="D1569" t="str">
            <v>A</v>
          </cell>
        </row>
        <row r="1570">
          <cell r="A1570" t="str">
            <v>UG-4/1000-L1000-1</v>
          </cell>
          <cell r="B1570" t="str">
            <v>UG TO L1000, ONE DRIVE</v>
          </cell>
          <cell r="C1570">
            <v>33750</v>
          </cell>
          <cell r="D1570" t="str">
            <v>A</v>
          </cell>
        </row>
        <row r="1571">
          <cell r="A1571" t="str">
            <v>UG-4/1000-L1000-SP</v>
          </cell>
          <cell r="B1571" t="str">
            <v>Upgrade to L1000 PROMO</v>
          </cell>
          <cell r="C1571">
            <v>69750</v>
          </cell>
          <cell r="D1571" t="str">
            <v>A</v>
          </cell>
        </row>
        <row r="1572">
          <cell r="A1572" t="str">
            <v>UG-4/1000-L1000-VP</v>
          </cell>
          <cell r="B1572" t="str">
            <v>Upgrade to L1000 PROMO</v>
          </cell>
          <cell r="C1572">
            <v>79380</v>
          </cell>
          <cell r="D1572" t="str">
            <v>A</v>
          </cell>
        </row>
        <row r="1573">
          <cell r="A1573" t="str">
            <v>UG-5/1-CLOCKBOARD</v>
          </cell>
          <cell r="B1573" t="str">
            <v>UG to 5:1 CLOCK BOARD - Field</v>
          </cell>
          <cell r="C1573">
            <v>1600</v>
          </cell>
          <cell r="D1573" t="str">
            <v>A</v>
          </cell>
        </row>
        <row r="1574">
          <cell r="A1574" t="str">
            <v>UG-8MM-TAPE-20G</v>
          </cell>
          <cell r="B1574" t="str">
            <v>UG TO 8MM UNIPACK TAPE, 20-40G</v>
          </cell>
          <cell r="C1574">
            <v>3308</v>
          </cell>
          <cell r="D1574" t="str">
            <v>H</v>
          </cell>
        </row>
        <row r="1575">
          <cell r="A1575" t="str">
            <v>UG-A1000-109G-10K</v>
          </cell>
          <cell r="B1575" t="str">
            <v>UPG, 109GB A1000(10K RPM)</v>
          </cell>
          <cell r="C1575">
            <v>19875</v>
          </cell>
          <cell r="D1575" t="str">
            <v>H</v>
          </cell>
        </row>
        <row r="1576">
          <cell r="A1576" t="str">
            <v>UG-A1000-36G-10K</v>
          </cell>
          <cell r="B1576" t="str">
            <v>UG, 36GB A1000 (10K RPM)</v>
          </cell>
          <cell r="C1576">
            <v>11250</v>
          </cell>
          <cell r="D1576" t="str">
            <v>H</v>
          </cell>
        </row>
        <row r="1577">
          <cell r="A1577" t="str">
            <v>UG-A1000-36G-RK-2</v>
          </cell>
          <cell r="B1577" t="str">
            <v>UPG, 36GB A1000, RACK(10K RPM)</v>
          </cell>
          <cell r="C1577">
            <v>11250</v>
          </cell>
          <cell r="D1577" t="str">
            <v>H</v>
          </cell>
        </row>
        <row r="1578">
          <cell r="A1578" t="str">
            <v>UG-A1000-CONTBD</v>
          </cell>
          <cell r="B1578" t="str">
            <v>CONTROLLER BOARD UPG FOR A1000</v>
          </cell>
          <cell r="C1578">
            <v>5600</v>
          </cell>
          <cell r="D1578" t="str">
            <v>H</v>
          </cell>
        </row>
        <row r="1579">
          <cell r="A1579" t="str">
            <v>UG-A1000-RACK</v>
          </cell>
          <cell r="B1579" t="str">
            <v>UPG, STOREDGE EXPANSION RACK</v>
          </cell>
          <cell r="C1579">
            <v>7000</v>
          </cell>
          <cell r="D1579" t="str">
            <v>A</v>
          </cell>
        </row>
        <row r="1580">
          <cell r="A1580" t="str">
            <v>UG-A1K-145G-36G10K</v>
          </cell>
          <cell r="B1580" t="str">
            <v>UPG A1000 145GB(4x36GB/10KRPM)</v>
          </cell>
          <cell r="C1580">
            <v>17963</v>
          </cell>
          <cell r="D1580" t="str">
            <v>H</v>
          </cell>
        </row>
        <row r="1581">
          <cell r="A1581" t="str">
            <v>UG-A1K-145G-RK</v>
          </cell>
          <cell r="B1581" t="str">
            <v>UPG A1000 145GB Rackmount tray</v>
          </cell>
          <cell r="C1581">
            <v>17963</v>
          </cell>
          <cell r="D1581" t="str">
            <v>H</v>
          </cell>
        </row>
        <row r="1582">
          <cell r="A1582" t="str">
            <v>UG-A1K-218G-18G10K</v>
          </cell>
          <cell r="B1582" t="str">
            <v>UPG A1000 218G(12x18GB/10KRPM)</v>
          </cell>
          <cell r="C1582">
            <v>25275</v>
          </cell>
          <cell r="D1582" t="str">
            <v>H</v>
          </cell>
        </row>
        <row r="1583">
          <cell r="A1583" t="str">
            <v>UG-A1K-291G-36G10K</v>
          </cell>
          <cell r="B1583" t="str">
            <v>UPG A1000 291G (8X36GB/10KRPM)</v>
          </cell>
          <cell r="C1583">
            <v>29250</v>
          </cell>
          <cell r="D1583" t="str">
            <v>H</v>
          </cell>
        </row>
        <row r="1584">
          <cell r="A1584" t="str">
            <v>UG-A1K-72G-18G-RK</v>
          </cell>
          <cell r="B1584" t="str">
            <v>UPG, A1000-72GB Rackmount tray</v>
          </cell>
          <cell r="C1584">
            <v>13763</v>
          </cell>
          <cell r="D1584" t="str">
            <v>H</v>
          </cell>
        </row>
        <row r="1585">
          <cell r="A1585" t="str">
            <v>UG-A1K-72G-18G10K</v>
          </cell>
          <cell r="B1585" t="str">
            <v>UPG A1000 72GB (4x18GB/10KRPM)</v>
          </cell>
          <cell r="C1585">
            <v>13463</v>
          </cell>
          <cell r="D1585" t="str">
            <v>H</v>
          </cell>
        </row>
        <row r="1586">
          <cell r="A1586" t="str">
            <v>UG-A3500-545G-10K</v>
          </cell>
          <cell r="B1586" t="str">
            <v>UPGRADE, 545G A3500 (10K RPM)</v>
          </cell>
          <cell r="C1586">
            <v>171000</v>
          </cell>
          <cell r="D1586" t="str">
            <v>A</v>
          </cell>
        </row>
        <row r="1587">
          <cell r="A1587" t="str">
            <v>UG-A3500-A3500FC</v>
          </cell>
          <cell r="B1587" t="str">
            <v>Upgrade to A3500 Fibre Channel</v>
          </cell>
          <cell r="C1587">
            <v>28500</v>
          </cell>
          <cell r="D1587" t="str">
            <v>A</v>
          </cell>
        </row>
        <row r="1588">
          <cell r="A1588" t="str">
            <v>UG-A3500-CTRL</v>
          </cell>
          <cell r="B1588" t="str">
            <v>UPGRADE, A3500 CONTROLLER</v>
          </cell>
          <cell r="C1588">
            <v>26600</v>
          </cell>
          <cell r="D1588" t="str">
            <v>A</v>
          </cell>
        </row>
        <row r="1589">
          <cell r="A1589" t="str">
            <v>UG-A3500-FC-1092G</v>
          </cell>
          <cell r="B1589" t="str">
            <v>Upgrade, 1092G A3500 w/ FC-AL</v>
          </cell>
          <cell r="C1589">
            <v>204750</v>
          </cell>
          <cell r="D1589" t="str">
            <v>A</v>
          </cell>
        </row>
        <row r="1590">
          <cell r="A1590" t="str">
            <v>UG-A3500-FC-545G</v>
          </cell>
          <cell r="B1590" t="str">
            <v>UPGRADE 545-GB A3500FC</v>
          </cell>
          <cell r="C1590">
            <v>184500</v>
          </cell>
          <cell r="D1590" t="str">
            <v>A</v>
          </cell>
        </row>
        <row r="1591">
          <cell r="A1591" t="str">
            <v>UG-A3500-LITE-72G</v>
          </cell>
          <cell r="B1591" t="str">
            <v>UPGRADE, A3500 LITE, 72GB</v>
          </cell>
          <cell r="C1591">
            <v>56000</v>
          </cell>
          <cell r="D1591" t="str">
            <v>A</v>
          </cell>
        </row>
        <row r="1592">
          <cell r="A1592" t="str">
            <v>UG-A3500FC-364-10K</v>
          </cell>
          <cell r="B1592" t="str">
            <v>Upgrade to 364-GB A3500</v>
          </cell>
          <cell r="C1592">
            <v>93750</v>
          </cell>
          <cell r="D1592" t="str">
            <v>A</v>
          </cell>
        </row>
        <row r="1593">
          <cell r="A1593" t="str">
            <v>UG-A3500FCAL-1456G</v>
          </cell>
          <cell r="B1593" t="str">
            <v>Upgrade, 1456G A3500 w/ FC-AL</v>
          </cell>
          <cell r="C1593">
            <v>231750</v>
          </cell>
          <cell r="D1593" t="str">
            <v>A</v>
          </cell>
        </row>
        <row r="1594">
          <cell r="A1594" t="str">
            <v>UG-A3500SCSI-1092G</v>
          </cell>
          <cell r="B1594" t="str">
            <v>Upgrade, 1092G A3500 w/ USCSI</v>
          </cell>
          <cell r="C1594">
            <v>191250</v>
          </cell>
          <cell r="D1594" t="str">
            <v>A</v>
          </cell>
        </row>
        <row r="1595">
          <cell r="A1595" t="str">
            <v>UG-A3500SCSI-1456G</v>
          </cell>
          <cell r="B1595" t="str">
            <v>UPGRADE, 1456G A3500 w/ USCSI</v>
          </cell>
          <cell r="C1595">
            <v>218250</v>
          </cell>
          <cell r="D1595" t="str">
            <v>A</v>
          </cell>
        </row>
        <row r="1596">
          <cell r="A1596" t="str">
            <v>UG-A3K-A3500FC</v>
          </cell>
          <cell r="B1596" t="str">
            <v>Upgrade, A3500 Fibre Channel</v>
          </cell>
          <cell r="C1596">
            <v>28500</v>
          </cell>
          <cell r="D1596" t="str">
            <v>A</v>
          </cell>
        </row>
        <row r="1597">
          <cell r="A1597" t="str">
            <v>UG-A5000-1200G</v>
          </cell>
          <cell r="B1597" t="str">
            <v>Upgrade, 1200G StorEdge A5000</v>
          </cell>
          <cell r="C1597">
            <v>700000</v>
          </cell>
          <cell r="D1597" t="str">
            <v>A</v>
          </cell>
        </row>
        <row r="1598">
          <cell r="A1598" t="str">
            <v>UG-A5000-200G</v>
          </cell>
          <cell r="B1598" t="str">
            <v>Upgrade to 200G StorEdge A5200</v>
          </cell>
          <cell r="C1598">
            <v>98000</v>
          </cell>
          <cell r="D1598" t="str">
            <v>A</v>
          </cell>
        </row>
        <row r="1599">
          <cell r="A1599" t="str">
            <v>UG-A5000-200GR5</v>
          </cell>
          <cell r="B1599" t="str">
            <v>UG, 200GB StorEdge A5200</v>
          </cell>
          <cell r="C1599">
            <v>98000</v>
          </cell>
          <cell r="D1599" t="str">
            <v>A</v>
          </cell>
        </row>
        <row r="1600">
          <cell r="A1600" t="str">
            <v>UG-A5000-400G</v>
          </cell>
          <cell r="B1600" t="str">
            <v>Upgrade to 400G StorEdge A5200</v>
          </cell>
          <cell r="C1600">
            <v>224000</v>
          </cell>
          <cell r="D1600" t="str">
            <v>A</v>
          </cell>
        </row>
        <row r="1601">
          <cell r="A1601" t="str">
            <v>UG-A5000-63G</v>
          </cell>
          <cell r="B1601" t="str">
            <v>Upgrade to 63G StorEdge A5200</v>
          </cell>
          <cell r="C1601">
            <v>54600</v>
          </cell>
          <cell r="D1601" t="str">
            <v>A</v>
          </cell>
        </row>
        <row r="1602">
          <cell r="A1602" t="str">
            <v>UG-A5000-9G-LP</v>
          </cell>
          <cell r="B1602" t="str">
            <v>UPGRADE TO FC-AL 9GB 1.6" DISK</v>
          </cell>
          <cell r="C1602">
            <v>2800</v>
          </cell>
          <cell r="D1602" t="str">
            <v>A</v>
          </cell>
        </row>
        <row r="1603">
          <cell r="A1603" t="str">
            <v>UG-A5100-DISK-36G</v>
          </cell>
          <cell r="B1603" t="str">
            <v>UPG FC-AL 36.4GB 10kRPM DISK</v>
          </cell>
          <cell r="C1603">
            <v>3900</v>
          </cell>
          <cell r="D1603" t="str">
            <v>A</v>
          </cell>
        </row>
        <row r="1604">
          <cell r="A1604" t="str">
            <v>UG-A5200-DISK-18G</v>
          </cell>
          <cell r="B1604" t="str">
            <v>UPG FC-AL 18.2GB 10kRPM DISK</v>
          </cell>
          <cell r="C1604">
            <v>3000</v>
          </cell>
          <cell r="D1604" t="str">
            <v>A</v>
          </cell>
        </row>
        <row r="1605">
          <cell r="A1605" t="str">
            <v>UG-AFBM3V-3678A</v>
          </cell>
          <cell r="B1605" t="str">
            <v>Upgrade to Expert3D Graphics</v>
          </cell>
          <cell r="C1605">
            <v>4178</v>
          </cell>
          <cell r="D1605" t="str">
            <v>H</v>
          </cell>
        </row>
        <row r="1606">
          <cell r="A1606" t="str">
            <v>UG-AFBM6V-3678A</v>
          </cell>
          <cell r="B1606" t="str">
            <v>Upgrade to Expert3D Graphics</v>
          </cell>
          <cell r="C1606">
            <v>4043</v>
          </cell>
          <cell r="D1606" t="str">
            <v>H</v>
          </cell>
        </row>
        <row r="1607">
          <cell r="A1607" t="str">
            <v>UG-AX000-DISK-18G</v>
          </cell>
          <cell r="B1607" t="str">
            <v>UPG TO 18.2GB 10KRPM USCSI, 1"</v>
          </cell>
          <cell r="C1607">
            <v>1500</v>
          </cell>
          <cell r="D1607" t="str">
            <v>H</v>
          </cell>
        </row>
        <row r="1608">
          <cell r="A1608" t="str">
            <v>UG-AX000-DISK-36G</v>
          </cell>
          <cell r="B1608" t="str">
            <v>UPG TO 36.4GB 10KRPM USCSI, 1"</v>
          </cell>
          <cell r="C1608">
            <v>2625</v>
          </cell>
          <cell r="D1608" t="str">
            <v>H</v>
          </cell>
        </row>
        <row r="1609">
          <cell r="A1609" t="str">
            <v>UG-AX000-DISK-9G-2</v>
          </cell>
          <cell r="B1609" t="str">
            <v>UPG, 9GB, 10000RPM, USCSI DR</v>
          </cell>
          <cell r="C1609">
            <v>1275</v>
          </cell>
          <cell r="D1609" t="str">
            <v>H</v>
          </cell>
        </row>
        <row r="1610">
          <cell r="A1610" t="str">
            <v>UG-CAB-543A-2400G</v>
          </cell>
          <cell r="B1610" t="str">
            <v>UPG to 2400GB StorEdge A5200</v>
          </cell>
          <cell r="C1610">
            <v>732000</v>
          </cell>
          <cell r="D1610" t="str">
            <v>A</v>
          </cell>
        </row>
        <row r="1611">
          <cell r="A1611" t="str">
            <v>UG-CAB-543A-800G</v>
          </cell>
          <cell r="B1611" t="str">
            <v>UPG 800GB StorEdge A5200 CAB</v>
          </cell>
          <cell r="C1611">
            <v>214500</v>
          </cell>
          <cell r="D1611" t="str">
            <v>A</v>
          </cell>
        </row>
        <row r="1612">
          <cell r="A1612" t="str">
            <v>UG-CAB-553A-1019G</v>
          </cell>
          <cell r="B1612" t="str">
            <v>UPGRADE TO 1019GB A5100 w/72"</v>
          </cell>
          <cell r="C1612">
            <v>157500</v>
          </cell>
          <cell r="D1612" t="str">
            <v>A</v>
          </cell>
        </row>
        <row r="1613">
          <cell r="A1613" t="str">
            <v>UG-CAB-553A-3057G</v>
          </cell>
          <cell r="B1613" t="str">
            <v>UPGRADE TO 3057GB A5100 W/ 72"</v>
          </cell>
          <cell r="C1613">
            <v>479978</v>
          </cell>
          <cell r="D1613" t="str">
            <v>A</v>
          </cell>
        </row>
        <row r="1614">
          <cell r="A1614" t="str">
            <v>UG-D1000-36G-10K</v>
          </cell>
          <cell r="B1614" t="str">
            <v>UPG, 36GB  D1000 (10K RPM)</v>
          </cell>
          <cell r="C1614">
            <v>9225</v>
          </cell>
          <cell r="D1614" t="str">
            <v>H</v>
          </cell>
        </row>
        <row r="1615">
          <cell r="A1615" t="str">
            <v>UG-D1000-36G-RK-2</v>
          </cell>
          <cell r="B1615" t="str">
            <v>UPG, 36GB D1000, RACK, 10K RPM</v>
          </cell>
          <cell r="C1615">
            <v>9225</v>
          </cell>
          <cell r="D1615" t="str">
            <v>H</v>
          </cell>
        </row>
        <row r="1616">
          <cell r="A1616" t="str">
            <v>UG-D1K-145G-36G10K</v>
          </cell>
          <cell r="B1616" t="str">
            <v>UPG D1000 145GB(4x36GB/10KRPM)</v>
          </cell>
          <cell r="C1616">
            <v>14925</v>
          </cell>
          <cell r="D1616" t="str">
            <v>H</v>
          </cell>
        </row>
        <row r="1617">
          <cell r="A1617" t="str">
            <v>UG-D1K-145G-RK</v>
          </cell>
          <cell r="B1617" t="str">
            <v>UPG D1000 145GB Rackmount tray</v>
          </cell>
          <cell r="C1617">
            <v>14925</v>
          </cell>
          <cell r="D1617" t="str">
            <v>H</v>
          </cell>
        </row>
        <row r="1618">
          <cell r="A1618" t="str">
            <v>UG-D1K-218G-18G10K</v>
          </cell>
          <cell r="B1618" t="str">
            <v>UPG D1000 218G(12x18GB/10KRPM)</v>
          </cell>
          <cell r="C1618">
            <v>22275</v>
          </cell>
          <cell r="D1618" t="str">
            <v>H</v>
          </cell>
        </row>
        <row r="1619">
          <cell r="A1619" t="str">
            <v>UG-D1K-291G-36G10K</v>
          </cell>
          <cell r="B1619" t="str">
            <v>UPG D1000 291G (8X36GB/10KRPM)</v>
          </cell>
          <cell r="C1619">
            <v>26250</v>
          </cell>
          <cell r="D1619" t="str">
            <v>H</v>
          </cell>
        </row>
        <row r="1620">
          <cell r="A1620" t="str">
            <v>UG-D1K-72G-18G-RK</v>
          </cell>
          <cell r="B1620" t="str">
            <v>UPG, D1000-72GB Rackmount tray</v>
          </cell>
          <cell r="C1620">
            <v>10463</v>
          </cell>
          <cell r="D1620" t="str">
            <v>H</v>
          </cell>
        </row>
        <row r="1621">
          <cell r="A1621" t="str">
            <v>UG-D1K-72G-18G10K</v>
          </cell>
          <cell r="B1621" t="str">
            <v>UPG D1000 72GB (4x18GB/10KRPM)</v>
          </cell>
          <cell r="C1621">
            <v>10463</v>
          </cell>
          <cell r="D1621" t="str">
            <v>H</v>
          </cell>
        </row>
        <row r="1622">
          <cell r="A1622" t="str">
            <v>UG-DDS3-XTAPDDS4</v>
          </cell>
          <cell r="B1622" t="str">
            <v>UG TO 20GB 4MM DDS-4 UniPack</v>
          </cell>
          <cell r="C1622">
            <v>1875</v>
          </cell>
          <cell r="D1622" t="str">
            <v>H</v>
          </cell>
        </row>
        <row r="1623">
          <cell r="A1623" t="str">
            <v>UG-DLT4700-TO-L280</v>
          </cell>
          <cell r="B1623" t="str">
            <v>UG TO L280 STOREDGE AUTOLOADER</v>
          </cell>
          <cell r="C1623">
            <v>12460</v>
          </cell>
          <cell r="D1623" t="str">
            <v>H</v>
          </cell>
        </row>
        <row r="1624">
          <cell r="A1624" t="str">
            <v>UG-DLT7000</v>
          </cell>
          <cell r="B1624" t="str">
            <v>UG TO DLT7000 35-70GB FLEXIPAK</v>
          </cell>
          <cell r="C1624">
            <v>8400</v>
          </cell>
          <cell r="D1624" t="str">
            <v>H</v>
          </cell>
        </row>
        <row r="1625">
          <cell r="A1625" t="str">
            <v>UG-DSK-18GB10K</v>
          </cell>
          <cell r="B1625" t="str">
            <v>UG TO 18.2GB/10,000 RPM DISK</v>
          </cell>
          <cell r="C1625">
            <v>1500</v>
          </cell>
          <cell r="D1625" t="str">
            <v>H</v>
          </cell>
        </row>
        <row r="1626">
          <cell r="A1626" t="str">
            <v>UG-DSK-9GB-2</v>
          </cell>
          <cell r="B1626" t="str">
            <v>UPG, 9GB, 10000RPM, USCSI DR</v>
          </cell>
          <cell r="C1626">
            <v>1295</v>
          </cell>
          <cell r="D1626" t="str">
            <v>H</v>
          </cell>
        </row>
        <row r="1627">
          <cell r="A1627" t="str">
            <v>UG-E10K-5/1CONTRLB</v>
          </cell>
          <cell r="B1627" t="str">
            <v>5:1 E10000 Control Board ONLY</v>
          </cell>
          <cell r="C1627">
            <v>16000</v>
          </cell>
          <cell r="D1627" t="str">
            <v>A</v>
          </cell>
        </row>
        <row r="1628">
          <cell r="A1628" t="str">
            <v>UG-E3000-E3501</v>
          </cell>
          <cell r="B1628" t="str">
            <v>UG E3000 TO E3500</v>
          </cell>
          <cell r="C1628">
            <v>15750</v>
          </cell>
          <cell r="D1628" t="str">
            <v>A</v>
          </cell>
        </row>
        <row r="1629">
          <cell r="A1629" t="str">
            <v>UG-E3000-E4501</v>
          </cell>
          <cell r="B1629" t="str">
            <v>UG E3000 TO E4500</v>
          </cell>
          <cell r="C1629">
            <v>42400</v>
          </cell>
          <cell r="D1629" t="str">
            <v>A</v>
          </cell>
        </row>
        <row r="1630">
          <cell r="A1630" t="str">
            <v>UG-E3000-E5501</v>
          </cell>
          <cell r="B1630" t="str">
            <v>UG E3000 TO E5500</v>
          </cell>
          <cell r="C1630">
            <v>63200</v>
          </cell>
          <cell r="D1630" t="str">
            <v>A</v>
          </cell>
        </row>
        <row r="1631">
          <cell r="A1631" t="str">
            <v>UG-E350X-E4501</v>
          </cell>
          <cell r="B1631" t="str">
            <v>UG E350x TO E4500</v>
          </cell>
          <cell r="C1631">
            <v>42400</v>
          </cell>
          <cell r="D1631" t="str">
            <v>A</v>
          </cell>
        </row>
        <row r="1632">
          <cell r="A1632" t="str">
            <v>UG-E350X-E5501</v>
          </cell>
          <cell r="B1632" t="str">
            <v>UG E350X TO E5500</v>
          </cell>
          <cell r="C1632">
            <v>63200</v>
          </cell>
          <cell r="D1632" t="str">
            <v>A</v>
          </cell>
        </row>
        <row r="1633">
          <cell r="A1633" t="str">
            <v>UG-E4000-5/1GIGPLN</v>
          </cell>
          <cell r="B1633" t="str">
            <v>UG E4000 to 5/1 Gigaplane</v>
          </cell>
          <cell r="C1633">
            <v>15200</v>
          </cell>
          <cell r="D1633" t="str">
            <v>A</v>
          </cell>
        </row>
        <row r="1634">
          <cell r="A1634" t="str">
            <v>UG-E4000-E4501</v>
          </cell>
          <cell r="B1634" t="str">
            <v>UG E4000 TO E4501</v>
          </cell>
          <cell r="C1634">
            <v>27200</v>
          </cell>
          <cell r="D1634" t="str">
            <v>A</v>
          </cell>
        </row>
        <row r="1635">
          <cell r="A1635" t="str">
            <v>UG-E4000-E6501</v>
          </cell>
          <cell r="B1635" t="str">
            <v>UG E4000 TO E6500</v>
          </cell>
          <cell r="C1635">
            <v>127200</v>
          </cell>
          <cell r="D1635" t="str">
            <v>A</v>
          </cell>
        </row>
        <row r="1636">
          <cell r="A1636" t="str">
            <v>UG-E450X-E6501</v>
          </cell>
          <cell r="B1636" t="str">
            <v>UG E450X TO E6500</v>
          </cell>
          <cell r="C1636">
            <v>127200</v>
          </cell>
          <cell r="D1636" t="str">
            <v>A</v>
          </cell>
        </row>
        <row r="1637">
          <cell r="A1637" t="str">
            <v>UG-E5000-5/1GIGPLN</v>
          </cell>
          <cell r="B1637" t="str">
            <v>UG E5000 to 5/1 Gigaplane</v>
          </cell>
          <cell r="C1637">
            <v>17600</v>
          </cell>
          <cell r="D1637" t="str">
            <v>A</v>
          </cell>
        </row>
        <row r="1638">
          <cell r="A1638" t="str">
            <v>UG-E5000-E5501</v>
          </cell>
          <cell r="B1638" t="str">
            <v>UG E5000 TO E5501</v>
          </cell>
          <cell r="C1638">
            <v>43200</v>
          </cell>
          <cell r="D1638" t="str">
            <v>A</v>
          </cell>
        </row>
        <row r="1639">
          <cell r="A1639" t="str">
            <v>UG-E5000-E6501</v>
          </cell>
          <cell r="B1639" t="str">
            <v>UG E5000 TO E6500</v>
          </cell>
          <cell r="C1639">
            <v>108000</v>
          </cell>
          <cell r="D1639" t="str">
            <v>A</v>
          </cell>
        </row>
        <row r="1640">
          <cell r="A1640" t="str">
            <v>UG-E550X-E6501</v>
          </cell>
          <cell r="B1640" t="str">
            <v>UG E550X TO E6500</v>
          </cell>
          <cell r="C1640">
            <v>108000</v>
          </cell>
          <cell r="D1640" t="str">
            <v>A</v>
          </cell>
        </row>
        <row r="1641">
          <cell r="A1641" t="str">
            <v>UG-E5X00-E10000-4</v>
          </cell>
          <cell r="B1641" t="str">
            <v>CHASSIS UPGRADE TO E10000-4</v>
          </cell>
          <cell r="C1641">
            <v>268800</v>
          </cell>
          <cell r="D1641" t="str">
            <v>A</v>
          </cell>
        </row>
        <row r="1642">
          <cell r="A1642" t="str">
            <v>UG-E6X00-E10000-4</v>
          </cell>
          <cell r="B1642" t="str">
            <v>CHASSIS UPGRADE TO E10000-4</v>
          </cell>
          <cell r="C1642">
            <v>212800</v>
          </cell>
          <cell r="D1642" t="str">
            <v>A</v>
          </cell>
        </row>
        <row r="1643">
          <cell r="A1643" t="str">
            <v>UG-E6X00-E10000-D</v>
          </cell>
          <cell r="B1643" t="str">
            <v>E6K UG TO E10K PWR EXPRSS CAB</v>
          </cell>
          <cell r="C1643">
            <v>212800</v>
          </cell>
          <cell r="D1643" t="str">
            <v>A</v>
          </cell>
        </row>
        <row r="1644">
          <cell r="A1644" t="str">
            <v>UG-FFB-AFB-M3-V</v>
          </cell>
          <cell r="B1644" t="str">
            <v>GPX UPG TO ELITE3D M3 VERTICAL</v>
          </cell>
          <cell r="C1644">
            <v>2153</v>
          </cell>
          <cell r="D1644" t="str">
            <v>H</v>
          </cell>
        </row>
        <row r="1645">
          <cell r="A1645" t="str">
            <v>UG-FFB-AFB-M6-H</v>
          </cell>
          <cell r="B1645" t="str">
            <v>GPX UPG TO ELITE3D M6 HORIZON</v>
          </cell>
          <cell r="C1645">
            <v>3503</v>
          </cell>
          <cell r="D1645" t="str">
            <v>H</v>
          </cell>
        </row>
        <row r="1646">
          <cell r="A1646" t="str">
            <v>UG-FFB-AFB-M6-V</v>
          </cell>
          <cell r="B1646" t="str">
            <v>GPX UPG TO ELITE3D M6 VERTICAL</v>
          </cell>
          <cell r="C1646">
            <v>3503</v>
          </cell>
          <cell r="D1646" t="str">
            <v>H</v>
          </cell>
        </row>
        <row r="1647">
          <cell r="A1647" t="str">
            <v>UG-FFB-AFB2-M3-V</v>
          </cell>
          <cell r="B1647" t="str">
            <v>GPX UPG TO ELITE3D M3 VERTICAL</v>
          </cell>
          <cell r="C1647">
            <v>1944</v>
          </cell>
          <cell r="D1647" t="str">
            <v>H</v>
          </cell>
        </row>
        <row r="1648">
          <cell r="A1648" t="str">
            <v>UG-FFB-AFB2-M6-H</v>
          </cell>
          <cell r="B1648" t="str">
            <v>GPX UPG TO ELITE3D M6 HORIZON</v>
          </cell>
          <cell r="C1648">
            <v>3374</v>
          </cell>
          <cell r="D1648" t="str">
            <v>H</v>
          </cell>
        </row>
        <row r="1649">
          <cell r="A1649" t="str">
            <v>UG-FFB-AFB2-M6-V</v>
          </cell>
          <cell r="B1649" t="str">
            <v>GPX UPG TO ELITE3D M6 VERTICAL</v>
          </cell>
          <cell r="C1649">
            <v>2334</v>
          </cell>
          <cell r="D1649" t="str">
            <v>H</v>
          </cell>
        </row>
        <row r="1650">
          <cell r="A1650" t="str">
            <v>UG-FFB-FFB3-DB-1-H</v>
          </cell>
          <cell r="B1650" t="str">
            <v>GPX UPG TO CREATOR3D SER 3 HOR</v>
          </cell>
          <cell r="C1650">
            <v>803</v>
          </cell>
          <cell r="D1650" t="str">
            <v>H</v>
          </cell>
        </row>
        <row r="1651">
          <cell r="A1651" t="str">
            <v>UG-FFB-FFB3-DB-1-V</v>
          </cell>
          <cell r="B1651" t="str">
            <v>GPX UPG TO CREATOR3D SER 3 VER</v>
          </cell>
          <cell r="C1651">
            <v>803</v>
          </cell>
          <cell r="D1651" t="str">
            <v>H</v>
          </cell>
        </row>
        <row r="1652">
          <cell r="A1652" t="str">
            <v>UG-FFBV-3678A</v>
          </cell>
          <cell r="B1652" t="str">
            <v>Upgrade to Expert3D Graphics</v>
          </cell>
          <cell r="C1652">
            <v>4313</v>
          </cell>
          <cell r="D1652" t="str">
            <v>H</v>
          </cell>
        </row>
        <row r="1653">
          <cell r="A1653" t="str">
            <v>UG-L11000</v>
          </cell>
          <cell r="B1653" t="str">
            <v>UPGRADE, L11000 TAPE LIBRARY</v>
          </cell>
          <cell r="C1653">
            <v>210000</v>
          </cell>
          <cell r="D1653" t="str">
            <v>A</v>
          </cell>
        </row>
        <row r="1654">
          <cell r="A1654" t="str">
            <v>UG-L11000-L700-4</v>
          </cell>
          <cell r="B1654" t="str">
            <v>UPGRADE to L700 w/4 DLT7000</v>
          </cell>
          <cell r="C1654">
            <v>172800</v>
          </cell>
          <cell r="D1654" t="str">
            <v>A</v>
          </cell>
        </row>
        <row r="1655">
          <cell r="A1655" t="str">
            <v>UG-L3500-2</v>
          </cell>
          <cell r="B1655" t="str">
            <v>UG TO L3500, TWO DRIVES</v>
          </cell>
          <cell r="C1655">
            <v>75600</v>
          </cell>
          <cell r="D1655" t="str">
            <v>A</v>
          </cell>
        </row>
        <row r="1656">
          <cell r="A1656" t="str">
            <v>UG-M11XX-M1194</v>
          </cell>
          <cell r="B1656" t="str">
            <v>UG 300 to 400MHz CPU Ent 250</v>
          </cell>
          <cell r="C1656">
            <v>5940</v>
          </cell>
          <cell r="D1656" t="str">
            <v>H</v>
          </cell>
        </row>
        <row r="1657">
          <cell r="A1657" t="str">
            <v>UG-M1XXX-M1300</v>
          </cell>
          <cell r="B1657" t="str">
            <v>UG TO U2 300MHZ MODULE</v>
          </cell>
          <cell r="C1657">
            <v>1799</v>
          </cell>
          <cell r="D1657" t="str">
            <v>H</v>
          </cell>
        </row>
        <row r="1658">
          <cell r="A1658" t="str">
            <v>UG-M1XXX-M1400</v>
          </cell>
          <cell r="B1658" t="str">
            <v>UG TO 400MHZ MODULE</v>
          </cell>
          <cell r="C1658">
            <v>5940</v>
          </cell>
          <cell r="D1658" t="str">
            <v>H</v>
          </cell>
        </row>
        <row r="1659">
          <cell r="A1659" t="str">
            <v>UG-M22XX-M2244</v>
          </cell>
          <cell r="B1659" t="str">
            <v>UG TO E450 400MHZ CPU MODULE</v>
          </cell>
          <cell r="C1659">
            <v>6885</v>
          </cell>
          <cell r="D1659" t="str">
            <v>H</v>
          </cell>
        </row>
        <row r="1660">
          <cell r="A1660" t="str">
            <v>UG-M2510-M2550</v>
          </cell>
          <cell r="B1660" t="str">
            <v>UG US 250MHZ/4MB</v>
          </cell>
          <cell r="C1660">
            <v>11250</v>
          </cell>
          <cell r="D1660" t="str">
            <v>A</v>
          </cell>
        </row>
        <row r="1661">
          <cell r="A1661" t="str">
            <v>UG-M2510-M2550E10K</v>
          </cell>
          <cell r="B1661" t="str">
            <v>UG US 250MHZ/4MB E10000</v>
          </cell>
          <cell r="C1661">
            <v>11250</v>
          </cell>
          <cell r="D1661" t="str">
            <v>A</v>
          </cell>
        </row>
        <row r="1662">
          <cell r="A1662" t="str">
            <v>UG-M2510-M2560</v>
          </cell>
          <cell r="B1662" t="str">
            <v>UG US 336MHZ/4MB</v>
          </cell>
          <cell r="C1662">
            <v>18750</v>
          </cell>
          <cell r="D1662" t="str">
            <v>A</v>
          </cell>
        </row>
        <row r="1663">
          <cell r="A1663" t="str">
            <v>UG-M2510-M2580</v>
          </cell>
          <cell r="B1663" t="str">
            <v>UG 167Mhz to 400MHz/8MB</v>
          </cell>
          <cell r="C1663">
            <v>18000</v>
          </cell>
          <cell r="D1663" t="str">
            <v>A</v>
          </cell>
        </row>
        <row r="1664">
          <cell r="A1664" t="str">
            <v>UG-M2530-M2560</v>
          </cell>
          <cell r="B1664" t="str">
            <v>UG US 336MHZ/4MB</v>
          </cell>
          <cell r="C1664">
            <v>14250</v>
          </cell>
          <cell r="D1664" t="str">
            <v>A</v>
          </cell>
        </row>
        <row r="1665">
          <cell r="A1665" t="str">
            <v>UG-M2550-M2580</v>
          </cell>
          <cell r="B1665" t="str">
            <v>UG 250Mhz to 400MHz/8MB-Field</v>
          </cell>
          <cell r="C1665">
            <v>15750</v>
          </cell>
          <cell r="D1665" t="str">
            <v>A</v>
          </cell>
        </row>
        <row r="1666">
          <cell r="A1666" t="str">
            <v>UG-M2560</v>
          </cell>
          <cell r="B1666" t="str">
            <v>UG US 336MHZ/4MB</v>
          </cell>
          <cell r="C1666">
            <v>24750</v>
          </cell>
          <cell r="D1666" t="str">
            <v>A</v>
          </cell>
        </row>
        <row r="1667">
          <cell r="A1667" t="str">
            <v>UG-M2560-M2570</v>
          </cell>
          <cell r="B1667" t="str">
            <v>UG 336MHZ TO 400MHZ/4MB-FIELD</v>
          </cell>
          <cell r="C1667">
            <v>11900</v>
          </cell>
          <cell r="D1667" t="str">
            <v>A</v>
          </cell>
        </row>
        <row r="1668">
          <cell r="A1668" t="str">
            <v>UG-M2560-M2580</v>
          </cell>
          <cell r="B1668" t="str">
            <v>UG 336/400 to 400MHz/8MB-Field</v>
          </cell>
          <cell r="C1668">
            <v>13500</v>
          </cell>
          <cell r="D1668" t="str">
            <v>A</v>
          </cell>
        </row>
        <row r="1669">
          <cell r="A1669" t="str">
            <v>UG-M2580</v>
          </cell>
          <cell r="B1669" t="str">
            <v>UG SunSPARC to 400MHz/8MB</v>
          </cell>
          <cell r="C1669">
            <v>22500</v>
          </cell>
          <cell r="D1669" t="str">
            <v>A</v>
          </cell>
        </row>
        <row r="1670">
          <cell r="A1670" t="str">
            <v>UG-M300-M360-U60</v>
          </cell>
          <cell r="B1670" t="str">
            <v>ULTRA 60 MODULE UPG TO 360MHZ</v>
          </cell>
          <cell r="C1670">
            <v>5188</v>
          </cell>
          <cell r="D1670" t="str">
            <v>H</v>
          </cell>
        </row>
        <row r="1671">
          <cell r="A1671" t="str">
            <v>UG-M300-M400</v>
          </cell>
          <cell r="B1671" t="str">
            <v>Upgr 300 to 400MHz/2Mb - E2/U2</v>
          </cell>
          <cell r="C1671">
            <v>5265</v>
          </cell>
          <cell r="D1671" t="str">
            <v>H</v>
          </cell>
        </row>
        <row r="1672">
          <cell r="A1672" t="str">
            <v>UG-M400-M450</v>
          </cell>
          <cell r="B1672" t="str">
            <v>CPU UPGRADE 400MHZ TO 450MHZ</v>
          </cell>
          <cell r="C1672">
            <v>6062</v>
          </cell>
          <cell r="D1672" t="str">
            <v>H</v>
          </cell>
        </row>
        <row r="1673">
          <cell r="A1673" t="str">
            <v>UG-MEM128-MEM512</v>
          </cell>
          <cell r="B1673" t="str">
            <v>UG TO 512MB (4X128MB) MEMORY</v>
          </cell>
          <cell r="C1673">
            <v>5405</v>
          </cell>
          <cell r="D1673" t="str">
            <v>H</v>
          </cell>
        </row>
        <row r="1674">
          <cell r="A1674" t="str">
            <v>UG-MEM256-MEM1GB</v>
          </cell>
          <cell r="B1674" t="str">
            <v>7022A TO 7023A MEM UPGRADE-1GB</v>
          </cell>
          <cell r="C1674">
            <v>12200</v>
          </cell>
          <cell r="D1674" t="str">
            <v>A</v>
          </cell>
        </row>
        <row r="1675">
          <cell r="A1675" t="str">
            <v>UG-MEM256MB-MEM1GB</v>
          </cell>
          <cell r="B1675" t="str">
            <v>UG TO 1GB (4x256MB) MEM FIELD</v>
          </cell>
          <cell r="C1675">
            <v>10400</v>
          </cell>
          <cell r="D1675" t="str">
            <v>H</v>
          </cell>
        </row>
        <row r="1676">
          <cell r="A1676" t="str">
            <v>UG-MEM512-MEM1GB</v>
          </cell>
          <cell r="B1676" t="str">
            <v>UG 512MB - 1GB MEM(4x256) FIELD</v>
          </cell>
          <cell r="C1676">
            <v>5535</v>
          </cell>
          <cell r="D1676" t="str">
            <v>H</v>
          </cell>
        </row>
        <row r="1677">
          <cell r="A1677" t="str">
            <v>UG-MON-FP</v>
          </cell>
          <cell r="B1677" t="str">
            <v>Upg to 18.1" TFT LCD Color Mon</v>
          </cell>
          <cell r="C1677">
            <v>3080</v>
          </cell>
          <cell r="D1677" t="str">
            <v>H</v>
          </cell>
        </row>
        <row r="1678">
          <cell r="A1678" t="str">
            <v>UG-MXXX-M1197</v>
          </cell>
          <cell r="B1678" t="str">
            <v>Upgrade CPU - Netra 440MHz CPU</v>
          </cell>
          <cell r="C1678">
            <v>5320</v>
          </cell>
          <cell r="D1678" t="str">
            <v>H</v>
          </cell>
        </row>
        <row r="1679">
          <cell r="A1679" t="str">
            <v>UG-MXXX-M300</v>
          </cell>
          <cell r="B1679" t="str">
            <v>UG US-I TO 300MHZ US-II MODULE</v>
          </cell>
          <cell r="C1679">
            <v>6075</v>
          </cell>
          <cell r="D1679" t="str">
            <v>H</v>
          </cell>
        </row>
        <row r="1680">
          <cell r="A1680" t="str">
            <v>UG-MXXX-M440</v>
          </cell>
          <cell r="B1680" t="str">
            <v>UG TO U10 440MHZ CPU MODULE</v>
          </cell>
          <cell r="C1680">
            <v>6150</v>
          </cell>
          <cell r="D1680" t="str">
            <v>H</v>
          </cell>
        </row>
        <row r="1681">
          <cell r="A1681" t="str">
            <v>UG-MXXX-M450</v>
          </cell>
          <cell r="B1681" t="str">
            <v>CPU MODULE UPG TO 450MHZ</v>
          </cell>
          <cell r="C1681">
            <v>6210</v>
          </cell>
          <cell r="D1681" t="str">
            <v>H</v>
          </cell>
        </row>
        <row r="1682">
          <cell r="A1682" t="str">
            <v>UG-MXXXX-M1194</v>
          </cell>
          <cell r="B1682" t="str">
            <v>UG 167/200/250 CPU to 400/2MHz</v>
          </cell>
          <cell r="C1682">
            <v>6757</v>
          </cell>
          <cell r="D1682" t="str">
            <v>H</v>
          </cell>
        </row>
        <row r="1683">
          <cell r="A1683" t="str">
            <v>UG-MXXXX-M2244</v>
          </cell>
          <cell r="B1683" t="str">
            <v>UG TO E450 400MHZ CPU MODULE</v>
          </cell>
          <cell r="C1683">
            <v>8775</v>
          </cell>
          <cell r="D1683" t="str">
            <v>H</v>
          </cell>
        </row>
        <row r="1684">
          <cell r="A1684" t="str">
            <v>UG-RM-541A-400G</v>
          </cell>
          <cell r="B1684" t="str">
            <v>UPG 400GB Sun StorEdge A5200</v>
          </cell>
          <cell r="C1684">
            <v>108750</v>
          </cell>
          <cell r="D1684" t="str">
            <v>A</v>
          </cell>
        </row>
        <row r="1685">
          <cell r="A1685" t="str">
            <v>UG-RM-551A-509G</v>
          </cell>
          <cell r="B1685" t="str">
            <v>UPG 509GB Sun StorEdge A5100</v>
          </cell>
          <cell r="C1685">
            <v>69000</v>
          </cell>
          <cell r="D1685" t="str">
            <v>A</v>
          </cell>
        </row>
        <row r="1686">
          <cell r="A1686" t="str">
            <v>UG-SBIO-DSBIO</v>
          </cell>
          <cell r="B1686" t="str">
            <v>UG E10000 I/O BOARD</v>
          </cell>
          <cell r="C1686">
            <v>9600</v>
          </cell>
          <cell r="D1686" t="str">
            <v>A</v>
          </cell>
        </row>
        <row r="1687">
          <cell r="A1687" t="str">
            <v>UG-SF-BEZEL-KIT</v>
          </cell>
          <cell r="B1687" t="str">
            <v>UG E5x00/E6x00 Bezel - Field</v>
          </cell>
          <cell r="C1687">
            <v>800</v>
          </cell>
          <cell r="D1687" t="str">
            <v>A</v>
          </cell>
        </row>
        <row r="1688">
          <cell r="A1688" t="str">
            <v>UG-SUNSV-E3501-C62</v>
          </cell>
          <cell r="B1688" t="str">
            <v>UG TO E3500 2x336MHZ/4MB</v>
          </cell>
          <cell r="C1688">
            <v>43200</v>
          </cell>
          <cell r="D1688" t="str">
            <v>A</v>
          </cell>
        </row>
        <row r="1689">
          <cell r="A1689" t="str">
            <v>UG-SUNSV-E3501-C82</v>
          </cell>
          <cell r="B1689" t="str">
            <v>UG TO E3500 2x400MHZ/8MB</v>
          </cell>
          <cell r="C1689">
            <v>53700</v>
          </cell>
          <cell r="D1689" t="str">
            <v>A</v>
          </cell>
        </row>
        <row r="1690">
          <cell r="A1690" t="str">
            <v>UG-SUNSV-E4501</v>
          </cell>
          <cell r="B1690" t="str">
            <v>UG TO E4500</v>
          </cell>
          <cell r="C1690">
            <v>55200</v>
          </cell>
          <cell r="D1690" t="str">
            <v>A</v>
          </cell>
        </row>
        <row r="1691">
          <cell r="A1691" t="str">
            <v>UG-SUNSV-E4501-R</v>
          </cell>
          <cell r="B1691" t="str">
            <v>Upgrade to E4500 Rackmounted</v>
          </cell>
          <cell r="C1691">
            <v>68400</v>
          </cell>
          <cell r="D1691" t="str">
            <v>A</v>
          </cell>
        </row>
        <row r="1692">
          <cell r="A1692" t="str">
            <v>UG-SUNSV-E5501</v>
          </cell>
          <cell r="B1692" t="str">
            <v>UG TO E5500</v>
          </cell>
          <cell r="C1692">
            <v>72800</v>
          </cell>
          <cell r="D1692" t="str">
            <v>A</v>
          </cell>
        </row>
        <row r="1693">
          <cell r="A1693" t="str">
            <v>UG-T3ES-RR-22-327G</v>
          </cell>
          <cell r="B1693" t="str">
            <v>UPGRADE TO T3ES 327GB RR</v>
          </cell>
          <cell r="C1693">
            <v>159000</v>
          </cell>
          <cell r="D1693" t="str">
            <v>A</v>
          </cell>
        </row>
        <row r="1694">
          <cell r="A1694" t="str">
            <v>UG-T3ES-RR-22-655G</v>
          </cell>
          <cell r="B1694" t="str">
            <v>UPGRADE TO T3ES 655GB RR</v>
          </cell>
          <cell r="C1694">
            <v>197000</v>
          </cell>
          <cell r="D1694" t="str">
            <v>A</v>
          </cell>
        </row>
        <row r="1695">
          <cell r="A1695" t="str">
            <v>UG-T3ES-TT-22-327G</v>
          </cell>
          <cell r="B1695" t="str">
            <v>UPGRADE TO T3ES 655GB TT</v>
          </cell>
          <cell r="C1695">
            <v>159000</v>
          </cell>
          <cell r="D1695" t="str">
            <v>A</v>
          </cell>
        </row>
        <row r="1696">
          <cell r="A1696" t="str">
            <v>UG-T3ES-TT-22-655G</v>
          </cell>
          <cell r="B1696" t="str">
            <v>UPGRADE TO T3ES 655GB TT</v>
          </cell>
          <cell r="C1696">
            <v>197000</v>
          </cell>
          <cell r="D1696" t="str">
            <v>A</v>
          </cell>
        </row>
        <row r="1697">
          <cell r="A1697" t="str">
            <v>UG-T3WG-RR-11-163G</v>
          </cell>
          <cell r="B1697" t="str">
            <v>UPG to StorEdge T3WG 163GB RR</v>
          </cell>
          <cell r="C1697">
            <v>52000</v>
          </cell>
          <cell r="D1697" t="str">
            <v>A</v>
          </cell>
        </row>
        <row r="1698">
          <cell r="A1698" t="str">
            <v>UG-T3WG-RR-11-327G</v>
          </cell>
          <cell r="B1698" t="str">
            <v>UPG to StorEdge T3WG 327GB RR</v>
          </cell>
          <cell r="C1698">
            <v>67000</v>
          </cell>
          <cell r="D1698" t="str">
            <v>A</v>
          </cell>
        </row>
        <row r="1699">
          <cell r="A1699" t="str">
            <v>UG-T3WG-TT-11-163G</v>
          </cell>
          <cell r="B1699" t="str">
            <v xml:space="preserve">UPG to StorEdge T3WG 163GB </v>
          </cell>
          <cell r="C1699">
            <v>52000</v>
          </cell>
          <cell r="D1699" t="str">
            <v>A</v>
          </cell>
        </row>
        <row r="1700">
          <cell r="A1700" t="str">
            <v>UG-T3WG-TT-11-327G</v>
          </cell>
          <cell r="B1700" t="str">
            <v xml:space="preserve">UPG to StorEdge T3WG 327GB </v>
          </cell>
          <cell r="C1700">
            <v>67000</v>
          </cell>
          <cell r="D1700" t="str">
            <v>A</v>
          </cell>
        </row>
        <row r="1701">
          <cell r="A1701" t="str">
            <v>UG-TAPE-SLR</v>
          </cell>
          <cell r="B1701" t="str">
            <v>UG TO EXT. 4GB SLR TAPE</v>
          </cell>
          <cell r="C1701">
            <v>945</v>
          </cell>
          <cell r="D1701" t="str">
            <v>H</v>
          </cell>
        </row>
        <row r="1702">
          <cell r="A1702" t="str">
            <v>UG-TT-540A-127G</v>
          </cell>
          <cell r="B1702" t="str">
            <v>UPG 127GB Sun StorEdge A5200</v>
          </cell>
          <cell r="C1702">
            <v>58500</v>
          </cell>
          <cell r="D1702" t="str">
            <v>A</v>
          </cell>
        </row>
        <row r="1703">
          <cell r="A1703" t="str">
            <v>UG-TT-540A-400G</v>
          </cell>
          <cell r="B1703" t="str">
            <v>UPG 400GB StorEdge A5200 TT</v>
          </cell>
          <cell r="C1703">
            <v>108750</v>
          </cell>
          <cell r="D1703" t="str">
            <v>A</v>
          </cell>
        </row>
        <row r="1704">
          <cell r="A1704" t="str">
            <v>UG-TT-550A-182G</v>
          </cell>
          <cell r="B1704" t="str">
            <v>UPGRADE TO 182GB A5100 (TT)</v>
          </cell>
          <cell r="C1704">
            <v>39000</v>
          </cell>
          <cell r="D1704" t="str">
            <v>A</v>
          </cell>
        </row>
        <row r="1705">
          <cell r="A1705" t="str">
            <v>UG-TT-550A-509G</v>
          </cell>
          <cell r="B1705" t="str">
            <v>UPGRADE TO 509GB A5100 (TT)</v>
          </cell>
          <cell r="C1705">
            <v>69000</v>
          </cell>
          <cell r="D1705" t="str">
            <v>A</v>
          </cell>
        </row>
        <row r="1706">
          <cell r="A1706" t="str">
            <v>UG-WRKGP-E3501-C62</v>
          </cell>
          <cell r="B1706" t="str">
            <v>UG Wkgrp SV TO E3500 2x336MHz</v>
          </cell>
          <cell r="C1706">
            <v>46800</v>
          </cell>
          <cell r="D1706" t="str">
            <v>A</v>
          </cell>
        </row>
        <row r="1707">
          <cell r="A1707" t="str">
            <v>UG-WRKGP-E3501-C82</v>
          </cell>
          <cell r="B1707" t="str">
            <v>UG Wkgrp SV TO E3500 2x400/8MB</v>
          </cell>
          <cell r="C1707">
            <v>57300</v>
          </cell>
          <cell r="D1707" t="str">
            <v>A</v>
          </cell>
        </row>
        <row r="1708">
          <cell r="A1708" t="str">
            <v>UG-X5239A</v>
          </cell>
          <cell r="B1708" t="str">
            <v>UPG NEBS L3 Disk 18.2GB/10K</v>
          </cell>
          <cell r="C1708">
            <v>1500</v>
          </cell>
          <cell r="D1708" t="str">
            <v>H</v>
          </cell>
        </row>
        <row r="1709">
          <cell r="A1709" t="str">
            <v>UG-XDSKD130-36GAC</v>
          </cell>
          <cell r="B1709" t="str">
            <v>UPG Netra st D130, 2x18GB, AC</v>
          </cell>
          <cell r="C1709">
            <v>5843</v>
          </cell>
          <cell r="D1709" t="str">
            <v>A</v>
          </cell>
        </row>
        <row r="1710">
          <cell r="A1710" t="str">
            <v>UG-XLIBDLT16-11TB4</v>
          </cell>
          <cell r="B1710" t="str">
            <v>Upgrade PACKAGE for L11000</v>
          </cell>
          <cell r="C1710">
            <v>450960</v>
          </cell>
          <cell r="D1710" t="str">
            <v>A</v>
          </cell>
        </row>
        <row r="1711">
          <cell r="A1711" t="str">
            <v>UG-XLIBDLT16-11TB5</v>
          </cell>
          <cell r="B1711" t="str">
            <v>Upgrade PACKAGE for L11000</v>
          </cell>
          <cell r="C1711">
            <v>435000</v>
          </cell>
          <cell r="D1711" t="str">
            <v>A</v>
          </cell>
        </row>
        <row r="1712">
          <cell r="A1712" t="str">
            <v>UG-XLIBDLT4-11TB6</v>
          </cell>
          <cell r="B1712" t="str">
            <v>Upgrade Package for L11000</v>
          </cell>
          <cell r="C1712">
            <v>227616</v>
          </cell>
          <cell r="D1712" t="str">
            <v>A</v>
          </cell>
        </row>
        <row r="1713">
          <cell r="A1713" t="str">
            <v>UG-XLIBDLT4-11TB7</v>
          </cell>
          <cell r="B1713" t="str">
            <v>Upgrade Package for L11000</v>
          </cell>
          <cell r="C1713">
            <v>240900</v>
          </cell>
          <cell r="D1713" t="str">
            <v>A</v>
          </cell>
        </row>
        <row r="1714">
          <cell r="A1714" t="str">
            <v>UG-XLIBL700-BASE4A</v>
          </cell>
          <cell r="B1714" t="str">
            <v>Upgrade Package for L700</v>
          </cell>
          <cell r="C1714">
            <v>543960</v>
          </cell>
          <cell r="D1714" t="str">
            <v>A</v>
          </cell>
        </row>
        <row r="1715">
          <cell r="A1715" t="str">
            <v>UG-XLIBL700-BASE4B</v>
          </cell>
          <cell r="B1715" t="str">
            <v>Upgrade Package for L700</v>
          </cell>
          <cell r="C1715">
            <v>625824</v>
          </cell>
          <cell r="D1715" t="str">
            <v>A</v>
          </cell>
        </row>
        <row r="1716">
          <cell r="A1716" t="str">
            <v>UG-XLIBL700-BASE5A</v>
          </cell>
          <cell r="B1716" t="str">
            <v>Upgrade Package for L700</v>
          </cell>
          <cell r="C1716">
            <v>558000</v>
          </cell>
          <cell r="D1716" t="str">
            <v>A</v>
          </cell>
        </row>
        <row r="1717">
          <cell r="A1717" t="str">
            <v>UG-XLIBL700-BASE5B</v>
          </cell>
          <cell r="B1717" t="str">
            <v>Upgrade Package for L700</v>
          </cell>
          <cell r="C1717">
            <v>639864</v>
          </cell>
          <cell r="D1717" t="str">
            <v>A</v>
          </cell>
        </row>
        <row r="1718">
          <cell r="A1718" t="str">
            <v>UG-XLIBL700-BASE6A</v>
          </cell>
          <cell r="B1718" t="str">
            <v>Upgrade Package for the L700</v>
          </cell>
          <cell r="C1718">
            <v>307968</v>
          </cell>
          <cell r="D1718" t="str">
            <v>A</v>
          </cell>
        </row>
        <row r="1719">
          <cell r="A1719" t="str">
            <v>UG-XLIBL700-BASE6B</v>
          </cell>
          <cell r="B1719" t="str">
            <v>Upgrade Package for the L700</v>
          </cell>
          <cell r="C1719">
            <v>366288</v>
          </cell>
          <cell r="D1719" t="str">
            <v>A</v>
          </cell>
        </row>
        <row r="1720">
          <cell r="A1720" t="str">
            <v>UG-XLIBL700-BASE7A</v>
          </cell>
          <cell r="B1720" t="str">
            <v>Upgrade Package for the L700</v>
          </cell>
          <cell r="C1720">
            <v>321240</v>
          </cell>
          <cell r="D1720" t="str">
            <v>A</v>
          </cell>
        </row>
        <row r="1721">
          <cell r="A1721" t="str">
            <v>UG-XLIBL700-BASE7B</v>
          </cell>
          <cell r="B1721" t="str">
            <v>Upgrade Package to the L700</v>
          </cell>
          <cell r="C1721">
            <v>379560</v>
          </cell>
          <cell r="D1721" t="str">
            <v>A</v>
          </cell>
        </row>
        <row r="1722">
          <cell r="A1722" t="str">
            <v>UG1-2UKC1Z9LC128CP</v>
          </cell>
          <cell r="B1722" t="str">
            <v>UG WS U10/440,FFB2+,128MB/9G</v>
          </cell>
          <cell r="C1722">
            <v>4583</v>
          </cell>
          <cell r="D1722" t="str">
            <v>H</v>
          </cell>
        </row>
        <row r="1723">
          <cell r="A1723" t="str">
            <v>UG1-2UKC1Z9LC512CP</v>
          </cell>
          <cell r="B1723" t="str">
            <v>UG WS U10/440,FFB2+,512MB/9G</v>
          </cell>
          <cell r="C1723">
            <v>5933</v>
          </cell>
          <cell r="D1723" t="str">
            <v>H</v>
          </cell>
        </row>
        <row r="1724">
          <cell r="A1724" t="str">
            <v>UG1-2UKC1Z9MC256CP</v>
          </cell>
          <cell r="B1724" t="str">
            <v>UG WS U10/440,AFBM6,256MB/9G</v>
          </cell>
          <cell r="C1724">
            <v>6878</v>
          </cell>
          <cell r="D1724" t="str">
            <v>H</v>
          </cell>
        </row>
        <row r="1725">
          <cell r="A1725" t="str">
            <v>UG1-2UKC1Z9MC512CP</v>
          </cell>
          <cell r="B1725" t="str">
            <v>UG WS U10/440,AFBM6,512MB/9G</v>
          </cell>
          <cell r="C1725">
            <v>7823</v>
          </cell>
          <cell r="D1725" t="str">
            <v>H</v>
          </cell>
        </row>
        <row r="1726">
          <cell r="A1726" t="str">
            <v>UG1-2UKC1Z9PC128CP</v>
          </cell>
          <cell r="B1726" t="str">
            <v>UG WS U10/440,PGX24,128MB/9G</v>
          </cell>
          <cell r="C1726">
            <v>3638</v>
          </cell>
          <cell r="D1726" t="str">
            <v>H</v>
          </cell>
        </row>
        <row r="1727">
          <cell r="A1727" t="str">
            <v>UG1-2UKC1Z9PC512CP</v>
          </cell>
          <cell r="B1727" t="str">
            <v>UG WS U10/440,PGX24,512MB/9G</v>
          </cell>
          <cell r="C1727">
            <v>4988</v>
          </cell>
          <cell r="D1727" t="str">
            <v>H</v>
          </cell>
        </row>
        <row r="1728">
          <cell r="A1728" t="str">
            <v>UG1-2UKC1Z9QC256CP</v>
          </cell>
          <cell r="B1728" t="str">
            <v>UG WS U10/440,AFBM3,256MB/9G</v>
          </cell>
          <cell r="C1728">
            <v>6338</v>
          </cell>
          <cell r="D1728" t="str">
            <v>H</v>
          </cell>
        </row>
        <row r="1729">
          <cell r="A1729" t="str">
            <v>UG1-2UKC1Z9QC512CP</v>
          </cell>
          <cell r="B1729" t="str">
            <v>UG WS U10/440,AFBM3,512MB/9G</v>
          </cell>
          <cell r="C1729">
            <v>7283</v>
          </cell>
          <cell r="D1729" t="str">
            <v>H</v>
          </cell>
        </row>
        <row r="1730">
          <cell r="A1730" t="str">
            <v>UG10-A25-BA</v>
          </cell>
          <cell r="B1730" t="str">
            <v>UG TO E450 400MHZ ENABLED BASE</v>
          </cell>
          <cell r="C1730">
            <v>10861</v>
          </cell>
          <cell r="D1730" t="str">
            <v>H</v>
          </cell>
        </row>
        <row r="1731">
          <cell r="A1731" t="str">
            <v>UG10-A26-AA</v>
          </cell>
          <cell r="B1731" t="str">
            <v>UG S10/SERVR TO E250 ZERO BASE</v>
          </cell>
          <cell r="C1731">
            <v>4158</v>
          </cell>
          <cell r="D1731" t="str">
            <v>H</v>
          </cell>
        </row>
        <row r="1732">
          <cell r="A1732" t="str">
            <v>UG10-A26-AA-R</v>
          </cell>
          <cell r="B1732" t="str">
            <v>UG S10 TO E250 RACK BASE</v>
          </cell>
          <cell r="C1732">
            <v>4158</v>
          </cell>
          <cell r="D1732" t="str">
            <v>H</v>
          </cell>
        </row>
        <row r="1733">
          <cell r="A1733" t="str">
            <v>UG10-N03-AA</v>
          </cell>
          <cell r="B1733" t="str">
            <v>UPG S10/20 to Netra t 1125 bas</v>
          </cell>
          <cell r="C1733">
            <v>8533</v>
          </cell>
          <cell r="D1733" t="str">
            <v>A</v>
          </cell>
        </row>
        <row r="1734">
          <cell r="A1734" t="str">
            <v>UG10-N04-AA</v>
          </cell>
          <cell r="B1734" t="str">
            <v>UPG S10/20 to Netra t 1120 bas</v>
          </cell>
          <cell r="C1734">
            <v>8533</v>
          </cell>
          <cell r="D1734" t="str">
            <v>A</v>
          </cell>
        </row>
        <row r="1735">
          <cell r="A1735" t="str">
            <v>UG11-A33-AA</v>
          </cell>
          <cell r="B1735" t="str">
            <v>UG Ent1 to E450R Server Base</v>
          </cell>
          <cell r="C1735">
            <v>6769</v>
          </cell>
          <cell r="D1735" t="str">
            <v>H</v>
          </cell>
        </row>
        <row r="1736">
          <cell r="A1736" t="str">
            <v>UG11-A34-AA</v>
          </cell>
          <cell r="B1736" t="str">
            <v>UG Ent1 to E220R server base</v>
          </cell>
          <cell r="C1736">
            <v>1491</v>
          </cell>
          <cell r="D1736" t="str">
            <v>H</v>
          </cell>
        </row>
        <row r="1737">
          <cell r="A1737" t="str">
            <v>UG14-3UGD19L-000AQ</v>
          </cell>
          <cell r="B1737" t="str">
            <v>CHASSIS UPG TO ULT 60, 360MHZ</v>
          </cell>
          <cell r="C1737">
            <v>9443</v>
          </cell>
          <cell r="D1737" t="str">
            <v>H</v>
          </cell>
        </row>
        <row r="1738">
          <cell r="A1738" t="str">
            <v>UG14-5UNC-9S-000NK</v>
          </cell>
          <cell r="B1738" t="str">
            <v>UG E2/300MHZ TO E450</v>
          </cell>
          <cell r="C1738">
            <v>13696</v>
          </cell>
          <cell r="D1738" t="str">
            <v>H</v>
          </cell>
        </row>
        <row r="1739">
          <cell r="A1739" t="str">
            <v>UG14-6UNC-9S-000NK</v>
          </cell>
          <cell r="B1739" t="str">
            <v>UG E2/300MHZ TO E250 BASE</v>
          </cell>
          <cell r="C1739">
            <v>5913</v>
          </cell>
          <cell r="D1739" t="str">
            <v>H</v>
          </cell>
        </row>
        <row r="1740">
          <cell r="A1740" t="str">
            <v>UG14-A25-9S-000-BA</v>
          </cell>
          <cell r="B1740" t="str">
            <v>UG SS20/UE1/UE2 TO E450 CHASSI</v>
          </cell>
          <cell r="C1740">
            <v>11536</v>
          </cell>
          <cell r="D1740" t="str">
            <v>H</v>
          </cell>
        </row>
        <row r="1741">
          <cell r="A1741" t="str">
            <v>UG14-A25-9S-000NK</v>
          </cell>
          <cell r="B1741" t="str">
            <v>UG E2-&gt;E450 400MH ENABLED BASE</v>
          </cell>
          <cell r="C1741">
            <v>12076</v>
          </cell>
          <cell r="D1741" t="str">
            <v>H</v>
          </cell>
        </row>
        <row r="1742">
          <cell r="A1742" t="str">
            <v>UG14-A26-9S-000-AA</v>
          </cell>
          <cell r="B1742" t="str">
            <v>UG E1/SS20-&gt;E250(CPU/DISK RQD)</v>
          </cell>
          <cell r="C1742">
            <v>3213</v>
          </cell>
          <cell r="D1742" t="str">
            <v>H</v>
          </cell>
        </row>
        <row r="1743">
          <cell r="A1743" t="str">
            <v>UG14-A26-9S-000NK</v>
          </cell>
          <cell r="B1743" t="str">
            <v>UG E1 OR E2 TO E250 (CPU REQD)</v>
          </cell>
          <cell r="C1743">
            <v>3888</v>
          </cell>
          <cell r="D1743" t="str">
            <v>H</v>
          </cell>
        </row>
        <row r="1744">
          <cell r="A1744" t="str">
            <v>UG14-A33-000-CX</v>
          </cell>
          <cell r="B1744" t="str">
            <v>UG Ent2 - E450R no mem 18GB dr</v>
          </cell>
          <cell r="C1744">
            <v>8869</v>
          </cell>
          <cell r="D1744" t="str">
            <v>H</v>
          </cell>
        </row>
        <row r="1745">
          <cell r="A1745" t="str">
            <v>UG14-A34-000-AA</v>
          </cell>
          <cell r="B1745" t="str">
            <v>UG E2-E220R BASE NO MEMORY</v>
          </cell>
          <cell r="C1745">
            <v>3186</v>
          </cell>
          <cell r="D1745" t="str">
            <v>H</v>
          </cell>
        </row>
        <row r="1746">
          <cell r="A1746" t="str">
            <v>UG14-A34-000-CQ</v>
          </cell>
          <cell r="B1746" t="str">
            <v>UG E2-E220R base/0MB/9GB 10k</v>
          </cell>
          <cell r="C1746">
            <v>3307</v>
          </cell>
          <cell r="D1746" t="str">
            <v>H</v>
          </cell>
        </row>
        <row r="1747">
          <cell r="A1747" t="str">
            <v>UG14-N03-AA</v>
          </cell>
          <cell r="B1747" t="str">
            <v>UP E1/E2/t1100 to Netra1125 ba</v>
          </cell>
          <cell r="C1747">
            <v>6293</v>
          </cell>
          <cell r="D1747" t="str">
            <v>A</v>
          </cell>
        </row>
        <row r="1748">
          <cell r="A1748" t="str">
            <v>UG14-N04-AA</v>
          </cell>
          <cell r="B1748" t="str">
            <v>UP E1/E2/t1100 to Netra1120 ba</v>
          </cell>
          <cell r="C1748">
            <v>6293</v>
          </cell>
          <cell r="D1748" t="str">
            <v>A</v>
          </cell>
        </row>
        <row r="1749">
          <cell r="A1749" t="str">
            <v>UG14-N14-AA</v>
          </cell>
          <cell r="B1749" t="str">
            <v>UG E1or2 - Netra t1405 AC Base</v>
          </cell>
          <cell r="C1749">
            <v>10493</v>
          </cell>
          <cell r="D1749" t="str">
            <v>A</v>
          </cell>
        </row>
        <row r="1750">
          <cell r="A1750" t="str">
            <v>UG14-N15-AA</v>
          </cell>
          <cell r="B1750" t="str">
            <v>UG E1or2 - Netra t1400 DC Base</v>
          </cell>
          <cell r="C1750">
            <v>10493</v>
          </cell>
          <cell r="D1750" t="str">
            <v>A</v>
          </cell>
        </row>
        <row r="1751">
          <cell r="A1751" t="str">
            <v>UG16-3UGD19L-512AQ</v>
          </cell>
          <cell r="B1751" t="str">
            <v>CHASSIS UPG TO ULT 60, 360MHZ</v>
          </cell>
          <cell r="C1751">
            <v>7418</v>
          </cell>
          <cell r="D1751" t="str">
            <v>H</v>
          </cell>
        </row>
        <row r="1752">
          <cell r="A1752" t="str">
            <v>UG16-3ULD19L-000AQ</v>
          </cell>
          <cell r="B1752" t="str">
            <v>CHASSIS UPG TO ULT 60, 450MHZ</v>
          </cell>
          <cell r="C1752">
            <v>8228</v>
          </cell>
          <cell r="D1752" t="str">
            <v>H</v>
          </cell>
        </row>
        <row r="1753">
          <cell r="A1753" t="str">
            <v>UG16-3ULD19L-512AQ</v>
          </cell>
          <cell r="B1753" t="str">
            <v>CHASSIS UPG TO ULT 60, 450MHZ</v>
          </cell>
          <cell r="C1753">
            <v>11468</v>
          </cell>
          <cell r="D1753" t="str">
            <v>H</v>
          </cell>
        </row>
        <row r="1754">
          <cell r="A1754" t="str">
            <v>UG16-3ULD19V-512AQ</v>
          </cell>
          <cell r="B1754" t="str">
            <v>CHASSIS UPG TO ULT 60, 450MHZ</v>
          </cell>
          <cell r="C1754">
            <v>15248</v>
          </cell>
          <cell r="D1754" t="str">
            <v>H</v>
          </cell>
        </row>
        <row r="1755">
          <cell r="A1755" t="str">
            <v>UG16-3ULD19Y-000AQ</v>
          </cell>
          <cell r="B1755" t="str">
            <v>CHASSIS UPG TO ULT 60, 450MHZ</v>
          </cell>
          <cell r="C1755">
            <v>9173</v>
          </cell>
          <cell r="D1755" t="str">
            <v>H</v>
          </cell>
        </row>
        <row r="1756">
          <cell r="A1756" t="str">
            <v>UG16-3ULD19Z-000AQ</v>
          </cell>
          <cell r="B1756" t="str">
            <v>CHASSIS UPG TO ULT 60, 450MHZ</v>
          </cell>
          <cell r="C1756">
            <v>9848</v>
          </cell>
          <cell r="D1756" t="str">
            <v>H</v>
          </cell>
        </row>
        <row r="1757">
          <cell r="A1757" t="str">
            <v>UG16-3ULD29V-512AQ</v>
          </cell>
          <cell r="B1757" t="str">
            <v>CHASSIS UPG TO ULT 60, 2x450MHZ</v>
          </cell>
          <cell r="C1757">
            <v>20648</v>
          </cell>
          <cell r="D1757" t="str">
            <v>H</v>
          </cell>
        </row>
        <row r="1758">
          <cell r="A1758" t="str">
            <v>UG16-3ULD29Y-000AQ</v>
          </cell>
          <cell r="B1758" t="str">
            <v>CHASSIS UPG TO U60, 2x450MHz</v>
          </cell>
          <cell r="C1758">
            <v>14573</v>
          </cell>
          <cell r="D1758" t="str">
            <v>H</v>
          </cell>
        </row>
        <row r="1759">
          <cell r="A1759" t="str">
            <v>UG16-3ULD29Z-000AQ</v>
          </cell>
          <cell r="B1759" t="str">
            <v>CHASSIS UPG TO U60, 2x450MHz</v>
          </cell>
          <cell r="C1759">
            <v>15248</v>
          </cell>
          <cell r="D1759" t="str">
            <v>H</v>
          </cell>
        </row>
        <row r="1760">
          <cell r="A1760" t="str">
            <v>UG16-7ULD19T1024AQ</v>
          </cell>
          <cell r="B1760" t="str">
            <v>Upg to U80/450, PGX32, 1024MB</v>
          </cell>
          <cell r="C1760">
            <v>18893</v>
          </cell>
          <cell r="D1760" t="str">
            <v>H</v>
          </cell>
        </row>
        <row r="1761">
          <cell r="A1761" t="str">
            <v>UG16-7ULD19V1024AQ</v>
          </cell>
          <cell r="B1761" t="str">
            <v>Upg to U80/450, Exp3D, 1GB</v>
          </cell>
          <cell r="C1761">
            <v>22673</v>
          </cell>
          <cell r="D1761" t="str">
            <v>H</v>
          </cell>
        </row>
        <row r="1762">
          <cell r="A1762" t="str">
            <v>UG16-7ULD19Z1024AQ</v>
          </cell>
          <cell r="B1762" t="str">
            <v>Upg to U80/450, AFBm6, 1024MB</v>
          </cell>
          <cell r="C1762">
            <v>20918</v>
          </cell>
          <cell r="D1762" t="str">
            <v>H</v>
          </cell>
        </row>
        <row r="1763">
          <cell r="A1763" t="str">
            <v>UG16-7ULD29T1024AQ</v>
          </cell>
          <cell r="B1763" t="str">
            <v>Upg to U80/2x450, PGX, 1024MB</v>
          </cell>
          <cell r="C1763">
            <v>24293</v>
          </cell>
          <cell r="D1763" t="str">
            <v>H</v>
          </cell>
        </row>
        <row r="1764">
          <cell r="A1764" t="str">
            <v>UG16-7ULD29V1024AQ</v>
          </cell>
          <cell r="B1764" t="str">
            <v>Upg to U80/2x450, Exp3D, 1GB</v>
          </cell>
          <cell r="C1764">
            <v>28073</v>
          </cell>
          <cell r="D1764" t="str">
            <v>H</v>
          </cell>
        </row>
        <row r="1765">
          <cell r="A1765" t="str">
            <v>UG16-7ULD29Z1024AQ</v>
          </cell>
          <cell r="B1765" t="str">
            <v>Upg to U80/2x450, AFBm6, 1024MB</v>
          </cell>
          <cell r="C1765">
            <v>26318</v>
          </cell>
          <cell r="D1765" t="str">
            <v>H</v>
          </cell>
        </row>
        <row r="1766">
          <cell r="A1766" t="str">
            <v>UG20-3UGD19L-512AQ</v>
          </cell>
          <cell r="B1766" t="str">
            <v>UPG TO ULT 60, 360MHZ, 512MB</v>
          </cell>
          <cell r="C1766">
            <v>7823</v>
          </cell>
          <cell r="D1766" t="str">
            <v>H</v>
          </cell>
        </row>
        <row r="1767">
          <cell r="A1767" t="str">
            <v>UG20-3ULD19L-512AQ</v>
          </cell>
          <cell r="B1767" t="str">
            <v>CHASSIS UPG TO ULT 60, 450MHZ</v>
          </cell>
          <cell r="C1767">
            <v>11873</v>
          </cell>
          <cell r="D1767" t="str">
            <v>H</v>
          </cell>
        </row>
        <row r="1768">
          <cell r="A1768" t="str">
            <v>UG20-3ULD19V-512AQ</v>
          </cell>
          <cell r="B1768" t="str">
            <v>CHASSIS UPG TO ULT 60, 450MHZ</v>
          </cell>
          <cell r="C1768">
            <v>15653</v>
          </cell>
          <cell r="D1768" t="str">
            <v>H</v>
          </cell>
        </row>
        <row r="1769">
          <cell r="A1769" t="str">
            <v>UG20-3ULD19Y-512AQ</v>
          </cell>
          <cell r="B1769" t="str">
            <v>CHASSIS UPG TO ULT 60, 450MHZ</v>
          </cell>
          <cell r="C1769">
            <v>13223</v>
          </cell>
          <cell r="D1769" t="str">
            <v>H</v>
          </cell>
        </row>
        <row r="1770">
          <cell r="A1770" t="str">
            <v>UG20-3ULD19Z-512AQ</v>
          </cell>
          <cell r="B1770" t="str">
            <v>CHASSIS UPG TO ULT 60, 450MHZ</v>
          </cell>
          <cell r="C1770">
            <v>13898</v>
          </cell>
          <cell r="D1770" t="str">
            <v>H</v>
          </cell>
        </row>
        <row r="1771">
          <cell r="A1771" t="str">
            <v>UG20-3ULD29V-512AQ</v>
          </cell>
          <cell r="B1771" t="str">
            <v>CHASSIS UPG TO ULT 60, 2x450MHZ</v>
          </cell>
          <cell r="C1771">
            <v>21053</v>
          </cell>
          <cell r="D1771" t="str">
            <v>H</v>
          </cell>
        </row>
        <row r="1772">
          <cell r="A1772" t="str">
            <v>UG20-3ULD29Y-512AQ</v>
          </cell>
          <cell r="B1772" t="str">
            <v>CHASSIS UPG TO ULT 60, 450MHZ</v>
          </cell>
          <cell r="C1772">
            <v>18623</v>
          </cell>
          <cell r="D1772" t="str">
            <v>H</v>
          </cell>
        </row>
        <row r="1773">
          <cell r="A1773" t="str">
            <v>UG20-3ULD29Z-512AQ</v>
          </cell>
          <cell r="B1773" t="str">
            <v>CHASSIS UPG TO ULT 60, 2x450MHZ</v>
          </cell>
          <cell r="C1773">
            <v>19298</v>
          </cell>
          <cell r="D1773" t="str">
            <v>H</v>
          </cell>
        </row>
        <row r="1774">
          <cell r="A1774" t="str">
            <v>UG20-7ULD19M1024AQ</v>
          </cell>
          <cell r="B1774" t="str">
            <v>Upg to U80/450, AFB, 1024MB</v>
          </cell>
          <cell r="C1774">
            <v>25542</v>
          </cell>
          <cell r="D1774" t="str">
            <v>H</v>
          </cell>
        </row>
        <row r="1775">
          <cell r="A1775" t="str">
            <v>UG20-7ULD19T-256AQ</v>
          </cell>
          <cell r="B1775" t="str">
            <v>Upg to U80/450, PGX32, 256MB</v>
          </cell>
          <cell r="C1775">
            <v>18407</v>
          </cell>
          <cell r="D1775" t="str">
            <v>H</v>
          </cell>
        </row>
        <row r="1776">
          <cell r="A1776" t="str">
            <v>UG20-7ULD19T1024AQ</v>
          </cell>
          <cell r="B1776" t="str">
            <v>Upg to U80/450, PGX32, 1024MB</v>
          </cell>
          <cell r="C1776">
            <v>19568</v>
          </cell>
          <cell r="D1776" t="str">
            <v>H</v>
          </cell>
        </row>
        <row r="1777">
          <cell r="A1777" t="str">
            <v>UG20-7ULD19V1024AQ</v>
          </cell>
          <cell r="B1777" t="str">
            <v>Upg to U80/450, Exp3D, 1024MB</v>
          </cell>
          <cell r="C1777">
            <v>23348</v>
          </cell>
          <cell r="D1777" t="str">
            <v>H</v>
          </cell>
        </row>
        <row r="1778">
          <cell r="A1778" t="str">
            <v>UG20-7ULD19Z1024AQ</v>
          </cell>
          <cell r="B1778" t="str">
            <v>Upg to U80/450, AFBm6, 1024MB</v>
          </cell>
          <cell r="C1778">
            <v>21593</v>
          </cell>
          <cell r="D1778" t="str">
            <v>H</v>
          </cell>
        </row>
        <row r="1779">
          <cell r="A1779" t="str">
            <v>UG20-7ULD29T1024AQ</v>
          </cell>
          <cell r="B1779" t="str">
            <v>Upg to U80/2x450, PGX32, 1024MB</v>
          </cell>
          <cell r="C1779">
            <v>24968</v>
          </cell>
          <cell r="D1779" t="str">
            <v>H</v>
          </cell>
        </row>
        <row r="1780">
          <cell r="A1780" t="str">
            <v>UG20-7ULD29V1024AQ</v>
          </cell>
          <cell r="B1780" t="str">
            <v>Upg to U80/2x450, Exp3D, 1024MB</v>
          </cell>
          <cell r="C1780">
            <v>28748</v>
          </cell>
          <cell r="D1780" t="str">
            <v>H</v>
          </cell>
        </row>
        <row r="1781">
          <cell r="A1781" t="str">
            <v>UG20-7ULD29Z1024AQ</v>
          </cell>
          <cell r="B1781" t="str">
            <v>Upg to U80/2x450, AFBm6, 1024MB</v>
          </cell>
          <cell r="C1781">
            <v>26993</v>
          </cell>
          <cell r="D1781" t="str">
            <v>H</v>
          </cell>
        </row>
        <row r="1782">
          <cell r="A1782" t="str">
            <v>UG20-A33-AA</v>
          </cell>
          <cell r="B1782" t="str">
            <v>UG SS20 to E450R Server Base</v>
          </cell>
          <cell r="C1782">
            <v>9009</v>
          </cell>
          <cell r="D1782" t="str">
            <v>H</v>
          </cell>
        </row>
        <row r="1783">
          <cell r="A1783" t="str">
            <v>UG20-A34-AA</v>
          </cell>
          <cell r="B1783" t="str">
            <v>UG SS20 to E220R server base</v>
          </cell>
          <cell r="C1783">
            <v>3731</v>
          </cell>
          <cell r="D1783" t="str">
            <v>H</v>
          </cell>
        </row>
        <row r="1784">
          <cell r="A1784" t="str">
            <v>UG20-N14-AA</v>
          </cell>
          <cell r="B1784" t="str">
            <v>UG SS20 - Netra t1405 AC Base</v>
          </cell>
          <cell r="C1784">
            <v>12733</v>
          </cell>
          <cell r="D1784" t="str">
            <v>A</v>
          </cell>
        </row>
        <row r="1785">
          <cell r="A1785" t="str">
            <v>UG20-N15-AA</v>
          </cell>
          <cell r="B1785" t="str">
            <v>UG SS20 - Netra t1400 DC Base</v>
          </cell>
          <cell r="C1785">
            <v>12733</v>
          </cell>
          <cell r="D1785" t="str">
            <v>A</v>
          </cell>
        </row>
        <row r="1786">
          <cell r="A1786" t="str">
            <v>UG23-7ULD19M1024AQ</v>
          </cell>
          <cell r="B1786" t="str">
            <v>UPG to U80/450, AFBm6, 1GB Mem</v>
          </cell>
          <cell r="C1786">
            <v>23517</v>
          </cell>
          <cell r="D1786" t="str">
            <v>H</v>
          </cell>
        </row>
        <row r="1787">
          <cell r="A1787" t="str">
            <v>UG23-7ULD19N1024AQ</v>
          </cell>
          <cell r="B1787" t="str">
            <v>UPG to U80/450, 1GB Memory</v>
          </cell>
          <cell r="C1787">
            <v>17132</v>
          </cell>
          <cell r="D1787" t="str">
            <v>H</v>
          </cell>
        </row>
        <row r="1788">
          <cell r="A1788" t="str">
            <v>UG23-7ULD19T-000AQ</v>
          </cell>
          <cell r="B1788" t="str">
            <v>UPG to U80/450, PGX32, No Mem</v>
          </cell>
          <cell r="C1788">
            <v>9443</v>
          </cell>
          <cell r="D1788" t="str">
            <v>H</v>
          </cell>
        </row>
        <row r="1789">
          <cell r="A1789" t="str">
            <v>UG23-7ULD19T-256AQ</v>
          </cell>
          <cell r="B1789" t="str">
            <v>UPG to U80/450, PGX32, 256MB</v>
          </cell>
          <cell r="C1789">
            <v>16382</v>
          </cell>
          <cell r="D1789" t="str">
            <v>H</v>
          </cell>
        </row>
        <row r="1790">
          <cell r="A1790" t="str">
            <v>UG23-7ULD19T1024AQ</v>
          </cell>
          <cell r="B1790" t="str">
            <v>UPG to U80/450, PGX32, 1GB Mem</v>
          </cell>
          <cell r="C1790">
            <v>17543</v>
          </cell>
          <cell r="D1790" t="str">
            <v>H</v>
          </cell>
        </row>
        <row r="1791">
          <cell r="A1791" t="str">
            <v>UG23-7ULD19V1024AQ</v>
          </cell>
          <cell r="B1791" t="str">
            <v>UPG to U80/450, Exp3D, 1GB Mem</v>
          </cell>
          <cell r="C1791">
            <v>21323</v>
          </cell>
          <cell r="D1791" t="str">
            <v>H</v>
          </cell>
        </row>
        <row r="1792">
          <cell r="A1792" t="str">
            <v>UG23-7ULD19Z1024AQ</v>
          </cell>
          <cell r="B1792" t="str">
            <v>UPG to U80/450, AFBm6, 1GB Mem</v>
          </cell>
          <cell r="C1792">
            <v>19568</v>
          </cell>
          <cell r="D1792" t="str">
            <v>H</v>
          </cell>
        </row>
        <row r="1793">
          <cell r="A1793" t="str">
            <v>UG23-7ULD29M1024AQ</v>
          </cell>
          <cell r="B1793" t="str">
            <v>UPG to U80/2x450, AFBm6,1GB Mem</v>
          </cell>
          <cell r="C1793">
            <v>31077</v>
          </cell>
          <cell r="D1793" t="str">
            <v>H</v>
          </cell>
        </row>
        <row r="1794">
          <cell r="A1794" t="str">
            <v>UG23-7ULD29N1024AQ</v>
          </cell>
          <cell r="B1794" t="str">
            <v>UPG to U80/2x450, 1GB Memory</v>
          </cell>
          <cell r="C1794">
            <v>22532</v>
          </cell>
          <cell r="D1794" t="str">
            <v>H</v>
          </cell>
        </row>
        <row r="1795">
          <cell r="A1795" t="str">
            <v>UG23-7ULD29T1024AQ</v>
          </cell>
          <cell r="B1795" t="str">
            <v>UPG to U80/2x450, PGX32,1GB Mem</v>
          </cell>
          <cell r="C1795">
            <v>22943</v>
          </cell>
          <cell r="D1795" t="str">
            <v>H</v>
          </cell>
        </row>
        <row r="1796">
          <cell r="A1796" t="str">
            <v>UG23-7ULD29V1024AQ</v>
          </cell>
          <cell r="B1796" t="str">
            <v xml:space="preserve">UPG to U80/2x450, Exp3D,1GB </v>
          </cell>
          <cell r="C1796">
            <v>26723</v>
          </cell>
          <cell r="D1796" t="str">
            <v>H</v>
          </cell>
        </row>
        <row r="1797">
          <cell r="A1797" t="str">
            <v>UG23-7ULD29Z1024AQ</v>
          </cell>
          <cell r="B1797" t="str">
            <v>UPG to U80/2x450, AFBm6,1GB Mem</v>
          </cell>
          <cell r="C1797">
            <v>24968</v>
          </cell>
          <cell r="D1797" t="str">
            <v>H</v>
          </cell>
        </row>
        <row r="1798">
          <cell r="A1798" t="str">
            <v>UG25-A33-000-NK</v>
          </cell>
          <cell r="B1798" t="str">
            <v>UG Ent450 - E450R no mem/drive</v>
          </cell>
          <cell r="C1798">
            <v>3969</v>
          </cell>
          <cell r="D1798" t="str">
            <v>H</v>
          </cell>
        </row>
        <row r="1799">
          <cell r="A1799" t="str">
            <v>UG25-N14-AA</v>
          </cell>
          <cell r="B1799" t="str">
            <v>UG E450 - Netra t1405 AC Base</v>
          </cell>
          <cell r="C1799">
            <v>7693</v>
          </cell>
          <cell r="D1799" t="str">
            <v>A</v>
          </cell>
        </row>
        <row r="1800">
          <cell r="A1800" t="str">
            <v>UG25-N15-AA</v>
          </cell>
          <cell r="B1800" t="str">
            <v>UG E450 - Netra t1400 DC Base</v>
          </cell>
          <cell r="C1800">
            <v>7693</v>
          </cell>
          <cell r="D1800" t="str">
            <v>A</v>
          </cell>
        </row>
        <row r="1801">
          <cell r="A1801" t="str">
            <v>UG26-A33-000-NK</v>
          </cell>
          <cell r="B1801" t="str">
            <v>UG Ent250 - E450R no mem/drive</v>
          </cell>
          <cell r="C1801">
            <v>5369</v>
          </cell>
          <cell r="D1801" t="str">
            <v>H</v>
          </cell>
        </row>
        <row r="1802">
          <cell r="A1802" t="str">
            <v>UG26-N03-AA</v>
          </cell>
          <cell r="B1802" t="str">
            <v>UP Ent 250 to Netra1125 base</v>
          </cell>
          <cell r="C1802">
            <v>4893</v>
          </cell>
          <cell r="D1802" t="str">
            <v>A</v>
          </cell>
        </row>
        <row r="1803">
          <cell r="A1803" t="str">
            <v>UG26-N04-AA</v>
          </cell>
          <cell r="B1803" t="str">
            <v>UP Ent 250 to Netra1120 base</v>
          </cell>
          <cell r="C1803">
            <v>4893</v>
          </cell>
          <cell r="D1803" t="str">
            <v>A</v>
          </cell>
        </row>
        <row r="1804">
          <cell r="A1804" t="str">
            <v>UG26-N14-AA</v>
          </cell>
          <cell r="B1804" t="str">
            <v>UG E250 - Netra t1405 AC Base</v>
          </cell>
          <cell r="C1804">
            <v>9093</v>
          </cell>
          <cell r="D1804" t="str">
            <v>A</v>
          </cell>
        </row>
        <row r="1805">
          <cell r="A1805" t="str">
            <v>UG26-N15-AA</v>
          </cell>
          <cell r="B1805" t="str">
            <v>UG E250 - Netra t1400 DC Base</v>
          </cell>
          <cell r="C1805">
            <v>9093</v>
          </cell>
          <cell r="D1805" t="str">
            <v>A</v>
          </cell>
        </row>
        <row r="1806">
          <cell r="A1806" t="str">
            <v>UGES-3UGD19L-512AQ</v>
          </cell>
          <cell r="B1806" t="str">
            <v>UG TO U60 360 512MB/18GB</v>
          </cell>
          <cell r="C1806">
            <v>8093</v>
          </cell>
          <cell r="D1806" t="str">
            <v>H</v>
          </cell>
        </row>
        <row r="1807">
          <cell r="A1807" t="str">
            <v>UGES-3ULD19L-512AQ</v>
          </cell>
          <cell r="B1807" t="str">
            <v>CHASSIS UPG TO ULT 60, 450MHz</v>
          </cell>
          <cell r="C1807">
            <v>12143</v>
          </cell>
          <cell r="D1807" t="str">
            <v>H</v>
          </cell>
        </row>
        <row r="1808">
          <cell r="A1808" t="str">
            <v>UGES-3ULD19V-512AQ</v>
          </cell>
          <cell r="B1808" t="str">
            <v>CHASSIS UPG TO U60, 450MHz</v>
          </cell>
          <cell r="C1808">
            <v>15923</v>
          </cell>
          <cell r="D1808" t="str">
            <v>H</v>
          </cell>
        </row>
        <row r="1809">
          <cell r="A1809" t="str">
            <v>UGES-3ULD19Y-512AQ</v>
          </cell>
          <cell r="B1809" t="str">
            <v>CHASSIS UPG TO U60, 450MHz</v>
          </cell>
          <cell r="C1809">
            <v>13493</v>
          </cell>
          <cell r="D1809" t="str">
            <v>H</v>
          </cell>
        </row>
        <row r="1810">
          <cell r="A1810" t="str">
            <v>UGES-3ULD19Z-512AQ</v>
          </cell>
          <cell r="B1810" t="str">
            <v>CHASSIS UPG TO U60, 450MHz</v>
          </cell>
          <cell r="C1810">
            <v>14168</v>
          </cell>
          <cell r="D1810" t="str">
            <v>H</v>
          </cell>
        </row>
        <row r="1811">
          <cell r="A1811" t="str">
            <v>UGES-3ULD29V-512AQ</v>
          </cell>
          <cell r="B1811" t="str">
            <v>CHASSIS UPG TO U60, 2x450MHz</v>
          </cell>
          <cell r="C1811">
            <v>21323</v>
          </cell>
          <cell r="D1811" t="str">
            <v>H</v>
          </cell>
        </row>
        <row r="1812">
          <cell r="A1812" t="str">
            <v>UGES-3ULD29Y-512AQ</v>
          </cell>
          <cell r="B1812" t="str">
            <v>CHASSIS UPG TO U60, 450MHz</v>
          </cell>
          <cell r="C1812">
            <v>18893</v>
          </cell>
          <cell r="D1812" t="str">
            <v>H</v>
          </cell>
        </row>
        <row r="1813">
          <cell r="A1813" t="str">
            <v>UGES-3ULD29Z-512AQ</v>
          </cell>
          <cell r="B1813" t="str">
            <v>CHASSIS UPG TO U60, 2x450MHz</v>
          </cell>
          <cell r="C1813">
            <v>19568</v>
          </cell>
          <cell r="D1813" t="str">
            <v>H</v>
          </cell>
        </row>
        <row r="1814">
          <cell r="A1814" t="str">
            <v>UGES-7ULD19M1024AQ</v>
          </cell>
          <cell r="B1814" t="str">
            <v>Upg to U80/450, AFB, 1024MB</v>
          </cell>
          <cell r="C1814">
            <v>26892</v>
          </cell>
          <cell r="D1814" t="str">
            <v>H</v>
          </cell>
        </row>
        <row r="1815">
          <cell r="A1815" t="str">
            <v>UGES-7ULD19T-256AQ</v>
          </cell>
          <cell r="B1815" t="str">
            <v>Upg to U80/450, PGX32, 256MB</v>
          </cell>
          <cell r="C1815">
            <v>19757</v>
          </cell>
          <cell r="D1815" t="str">
            <v>H</v>
          </cell>
        </row>
        <row r="1816">
          <cell r="A1816" t="str">
            <v>UGES-7ULD19T1024AQ</v>
          </cell>
          <cell r="B1816" t="str">
            <v>Upg to U80/450, PGX32, 1024MB</v>
          </cell>
          <cell r="C1816">
            <v>20243</v>
          </cell>
          <cell r="D1816" t="str">
            <v>H</v>
          </cell>
        </row>
        <row r="1817">
          <cell r="A1817" t="str">
            <v>UGES-7ULD19V1024AQ</v>
          </cell>
          <cell r="B1817" t="str">
            <v>Upg to U80/450, Exp3D, 1GB</v>
          </cell>
          <cell r="C1817">
            <v>24023</v>
          </cell>
          <cell r="D1817" t="str">
            <v>H</v>
          </cell>
        </row>
        <row r="1818">
          <cell r="A1818" t="str">
            <v>UGES-7ULD19Z1024AQ</v>
          </cell>
          <cell r="B1818" t="str">
            <v>Upg to U80/450, AFBm6, 1GB</v>
          </cell>
          <cell r="C1818">
            <v>22268</v>
          </cell>
          <cell r="D1818" t="str">
            <v>H</v>
          </cell>
        </row>
        <row r="1819">
          <cell r="A1819" t="str">
            <v>UGES-7ULD29M1024AQ</v>
          </cell>
          <cell r="B1819" t="str">
            <v>Upg to U80/2x450, AFB, 1024MB</v>
          </cell>
          <cell r="C1819">
            <v>34452</v>
          </cell>
          <cell r="D1819" t="str">
            <v>H</v>
          </cell>
        </row>
        <row r="1820">
          <cell r="A1820" t="str">
            <v>UGES-7ULD29T1024AQ</v>
          </cell>
          <cell r="B1820" t="str">
            <v>Upg to U80/2x450, PGX32, 1024MB</v>
          </cell>
          <cell r="C1820">
            <v>25643</v>
          </cell>
          <cell r="D1820" t="str">
            <v>H</v>
          </cell>
        </row>
        <row r="1821">
          <cell r="A1821" t="str">
            <v>UGES-7ULD29V1024AQ</v>
          </cell>
          <cell r="B1821" t="str">
            <v>Upg to U80/2x450, Exp3D, 1GB</v>
          </cell>
          <cell r="C1821">
            <v>29423</v>
          </cell>
          <cell r="D1821" t="str">
            <v>H</v>
          </cell>
        </row>
        <row r="1822">
          <cell r="A1822" t="str">
            <v>UGES-7ULD29Z1024AQ</v>
          </cell>
          <cell r="B1822" t="str">
            <v>Upg to U80/2x450, AFBm6, 1024MB</v>
          </cell>
          <cell r="C1822">
            <v>27668</v>
          </cell>
          <cell r="D1822" t="str">
            <v>H</v>
          </cell>
        </row>
        <row r="1823">
          <cell r="A1823" t="str">
            <v>UGFA-147A-36GR4</v>
          </cell>
          <cell r="B1823" t="str">
            <v>UPGRADE, 36GB D1000 (FACTORY)</v>
          </cell>
          <cell r="C1823">
            <v>9225</v>
          </cell>
          <cell r="D1823" t="str">
            <v>H</v>
          </cell>
        </row>
        <row r="1824">
          <cell r="A1824" t="str">
            <v>UGFA-147A-36GR5</v>
          </cell>
          <cell r="B1824" t="str">
            <v>UPGRADE, 36GB D1000 (FACTORY)</v>
          </cell>
          <cell r="C1824">
            <v>9225</v>
          </cell>
          <cell r="D1824" t="str">
            <v>H</v>
          </cell>
        </row>
        <row r="1825">
          <cell r="A1825" t="str">
            <v>UGFA-162A-145GR5</v>
          </cell>
          <cell r="B1825" t="str">
            <v>UPG A1000 145GB (FACTORY)</v>
          </cell>
          <cell r="C1825">
            <v>17963</v>
          </cell>
          <cell r="D1825" t="str">
            <v>H</v>
          </cell>
        </row>
        <row r="1826">
          <cell r="A1826" t="str">
            <v>UGFA-164A-145GR5</v>
          </cell>
          <cell r="B1826" t="str">
            <v>UPG D1000 145GB (FACTORY)</v>
          </cell>
          <cell r="C1826">
            <v>14925</v>
          </cell>
          <cell r="D1826" t="str">
            <v>H</v>
          </cell>
        </row>
        <row r="1827">
          <cell r="A1827" t="str">
            <v>UGFA-366A-72GR5</v>
          </cell>
          <cell r="B1827" t="str">
            <v>UPG A3500 LITE 72GB (FACTORY)</v>
          </cell>
          <cell r="C1827">
            <v>60000</v>
          </cell>
          <cell r="D1827" t="str">
            <v>A</v>
          </cell>
        </row>
        <row r="1828">
          <cell r="A1828" t="str">
            <v>UGFA-522A-200GR4</v>
          </cell>
          <cell r="B1828" t="str">
            <v>UG, 200GB StorEdge A5200 (FAC)</v>
          </cell>
          <cell r="C1828">
            <v>84750</v>
          </cell>
          <cell r="D1828" t="str">
            <v>A</v>
          </cell>
        </row>
        <row r="1829">
          <cell r="A1829" t="str">
            <v>UGFA-542A-400GR4</v>
          </cell>
          <cell r="B1829" t="str">
            <v>UPG 400GB StorEdge A5200 (FAC)</v>
          </cell>
          <cell r="C1829">
            <v>108750</v>
          </cell>
          <cell r="D1829" t="str">
            <v>A</v>
          </cell>
        </row>
        <row r="1830">
          <cell r="A1830" t="str">
            <v>UGFA-552A-509GR4</v>
          </cell>
          <cell r="B1830" t="str">
            <v>UPGRADE to 509GB A5100 (FAC)</v>
          </cell>
          <cell r="C1830">
            <v>69000</v>
          </cell>
          <cell r="D1830" t="str">
            <v>A</v>
          </cell>
        </row>
        <row r="1831">
          <cell r="A1831" t="str">
            <v>UGFA-A3500-1092G</v>
          </cell>
          <cell r="B1831" t="str">
            <v>Upgrade to 1092GB A3500 (FAC)</v>
          </cell>
          <cell r="C1831">
            <v>248250</v>
          </cell>
          <cell r="D1831" t="str">
            <v>A</v>
          </cell>
        </row>
        <row r="1832">
          <cell r="A1832" t="str">
            <v>UGFA-A3500-182G</v>
          </cell>
          <cell r="B1832" t="str">
            <v>UPG 182-GB A3500 (FACTORY)</v>
          </cell>
          <cell r="C1832">
            <v>87750</v>
          </cell>
          <cell r="D1832" t="str">
            <v>A</v>
          </cell>
        </row>
        <row r="1833">
          <cell r="A1833" t="str">
            <v>UGFA-A3500-273G</v>
          </cell>
          <cell r="B1833" t="str">
            <v>UPG 273-GB A3500  (FACTORY)</v>
          </cell>
          <cell r="C1833">
            <v>191400</v>
          </cell>
          <cell r="D1833" t="str">
            <v>A</v>
          </cell>
        </row>
        <row r="1834">
          <cell r="A1834" t="str">
            <v>UGFA-A3500-364G</v>
          </cell>
          <cell r="B1834" t="str">
            <v>Upgrade to 364-GB A3500 (FAC)</v>
          </cell>
          <cell r="C1834">
            <v>89250</v>
          </cell>
          <cell r="D1834" t="str">
            <v>A</v>
          </cell>
        </row>
        <row r="1835">
          <cell r="A1835" t="str">
            <v>UGFA-A3500-728G</v>
          </cell>
          <cell r="B1835" t="str">
            <v>Upgrade to 728GB A3500 (FAC)</v>
          </cell>
          <cell r="C1835">
            <v>137250</v>
          </cell>
          <cell r="D1835" t="str">
            <v>A</v>
          </cell>
        </row>
        <row r="1836">
          <cell r="A1836" t="str">
            <v>UGFA-A3500-91G</v>
          </cell>
          <cell r="B1836" t="str">
            <v>UPGRADE 91-GB A3500 (1x5x9-GB)</v>
          </cell>
          <cell r="C1836">
            <v>61050</v>
          </cell>
          <cell r="D1836" t="str">
            <v>A</v>
          </cell>
        </row>
        <row r="1837">
          <cell r="A1837" t="str">
            <v>UGFA-A3500-CTRL</v>
          </cell>
          <cell r="B1837" t="str">
            <v>UPG A3500 CONTROLLER (FACTORY)</v>
          </cell>
          <cell r="C1837">
            <v>23850</v>
          </cell>
          <cell r="D1837" t="str">
            <v>A</v>
          </cell>
        </row>
        <row r="1838">
          <cell r="A1838" t="str">
            <v>UGFA-A3500-FCAL</v>
          </cell>
          <cell r="B1838" t="str">
            <v>UPGRADE A3500FC CTRL (FACTORY)</v>
          </cell>
          <cell r="C1838">
            <v>37350</v>
          </cell>
          <cell r="D1838" t="str">
            <v>A</v>
          </cell>
        </row>
        <row r="1839">
          <cell r="A1839" t="str">
            <v>UGFA-A5200-200G</v>
          </cell>
          <cell r="B1839" t="str">
            <v>Upg, 200G A5200 Direct Connect</v>
          </cell>
          <cell r="C1839">
            <v>121575</v>
          </cell>
          <cell r="D1839" t="str">
            <v>A</v>
          </cell>
        </row>
        <row r="1840">
          <cell r="A1840" t="str">
            <v>UGFA-A5200-DSK-18G</v>
          </cell>
          <cell r="B1840" t="str">
            <v>UPG FC-AL 18.2GB DISK (FAC)</v>
          </cell>
          <cell r="C1840">
            <v>3000</v>
          </cell>
          <cell r="D1840" t="str">
            <v>A</v>
          </cell>
        </row>
        <row r="1841">
          <cell r="A1841" t="str">
            <v>UGFA-AX000-DSK-18G</v>
          </cell>
          <cell r="B1841" t="str">
            <v>UPGRADE 18GB 10KRPM (FACTORY)</v>
          </cell>
          <cell r="C1841">
            <v>1500</v>
          </cell>
          <cell r="D1841" t="str">
            <v>H</v>
          </cell>
        </row>
        <row r="1842">
          <cell r="A1842" t="str">
            <v>UGFA-AX000-DSK-36G</v>
          </cell>
          <cell r="B1842" t="str">
            <v>UPGRADE 36GB 10KRPM (FACTORY)</v>
          </cell>
          <cell r="C1842">
            <v>2625</v>
          </cell>
          <cell r="D1842" t="str">
            <v>H</v>
          </cell>
        </row>
        <row r="1843">
          <cell r="A1843" t="str">
            <v>UGFA-CAB-543A-400G</v>
          </cell>
          <cell r="B1843" t="str">
            <v>UPG 400GB StorEdge A5200 72"</v>
          </cell>
          <cell r="C1843">
            <v>118575</v>
          </cell>
          <cell r="D1843" t="str">
            <v>A</v>
          </cell>
        </row>
        <row r="1844">
          <cell r="A1844" t="str">
            <v>UGFA-CAB-553A-509G</v>
          </cell>
          <cell r="B1844" t="str">
            <v>UPGRADE TO 509GB A5100 (FAC)</v>
          </cell>
          <cell r="C1844">
            <v>82500</v>
          </cell>
          <cell r="D1844" t="str">
            <v>A</v>
          </cell>
        </row>
        <row r="1845">
          <cell r="A1845" t="str">
            <v>UGFA-M11XX-M1194</v>
          </cell>
          <cell r="B1845" t="str">
            <v>UG 300 to 400MHz CPU E250 FACT</v>
          </cell>
          <cell r="C1845">
            <v>5940</v>
          </cell>
          <cell r="D1845" t="str">
            <v>H</v>
          </cell>
        </row>
        <row r="1846">
          <cell r="A1846" t="str">
            <v>UGFA-M22XX-M2244</v>
          </cell>
          <cell r="B1846" t="str">
            <v>UG To E450 400Mhz CPU FACTY IN</v>
          </cell>
          <cell r="C1846">
            <v>5940</v>
          </cell>
          <cell r="D1846" t="str">
            <v>H</v>
          </cell>
        </row>
        <row r="1847">
          <cell r="A1847" t="str">
            <v>UGFA-M2510-M2560</v>
          </cell>
          <cell r="B1847" t="str">
            <v>UG FACTORY INSTALL 336MHZ/4MB</v>
          </cell>
          <cell r="C1847">
            <v>14250</v>
          </cell>
          <cell r="D1847" t="str">
            <v>A</v>
          </cell>
        </row>
        <row r="1848">
          <cell r="A1848" t="str">
            <v>UGFA-M2510-M2580</v>
          </cell>
          <cell r="B1848" t="str">
            <v>UG 167Mhz to 400MHz/8MB-Factry</v>
          </cell>
          <cell r="C1848">
            <v>18000</v>
          </cell>
          <cell r="D1848" t="str">
            <v>A</v>
          </cell>
        </row>
        <row r="1849">
          <cell r="A1849" t="str">
            <v>UGFA-M2530-M2560</v>
          </cell>
          <cell r="B1849" t="str">
            <v>UG FACTORY INSTALL 336MHZ/4MB</v>
          </cell>
          <cell r="C1849">
            <v>11250</v>
          </cell>
          <cell r="D1849" t="str">
            <v>A</v>
          </cell>
        </row>
        <row r="1850">
          <cell r="A1850" t="str">
            <v>UGFA-M2550-M2580</v>
          </cell>
          <cell r="B1850" t="str">
            <v>UG 250Mhz to 400MHz/8MB-FACTY</v>
          </cell>
          <cell r="C1850">
            <v>15750</v>
          </cell>
          <cell r="D1850" t="str">
            <v>A</v>
          </cell>
        </row>
        <row r="1851">
          <cell r="A1851" t="str">
            <v>UGFA-M2560-M2580</v>
          </cell>
          <cell r="B1851" t="str">
            <v>UG 336/400 to 400MHz/8MB-Facty</v>
          </cell>
          <cell r="C1851">
            <v>13500</v>
          </cell>
          <cell r="D1851" t="str">
            <v>A</v>
          </cell>
        </row>
        <row r="1852">
          <cell r="A1852" t="str">
            <v>UGFA-M400-M450</v>
          </cell>
          <cell r="B1852" t="str">
            <v>CPU UPGRADE 400 to 450MHZ Fact</v>
          </cell>
          <cell r="C1852">
            <v>6062</v>
          </cell>
          <cell r="D1852" t="str">
            <v>H</v>
          </cell>
        </row>
        <row r="1853">
          <cell r="A1853" t="str">
            <v>UGFA-MEM128-MEM512</v>
          </cell>
          <cell r="B1853" t="str">
            <v>UG TO 512MB (4X128MB) MEM FACT</v>
          </cell>
          <cell r="C1853">
            <v>5405</v>
          </cell>
          <cell r="D1853" t="str">
            <v>A</v>
          </cell>
        </row>
        <row r="1854">
          <cell r="A1854" t="str">
            <v>UGFA-MEM256-MEM1GB</v>
          </cell>
          <cell r="B1854" t="str">
            <v>7022A TO 7023A MEM UPGRADE-1GB</v>
          </cell>
          <cell r="C1854">
            <v>17990</v>
          </cell>
          <cell r="D1854" t="str">
            <v>A</v>
          </cell>
        </row>
        <row r="1855">
          <cell r="A1855" t="str">
            <v>UGFA-MXXX-M1197</v>
          </cell>
          <cell r="B1855" t="str">
            <v>Upgrade CPU - Netra 440MHz CPU</v>
          </cell>
          <cell r="C1855">
            <v>5320</v>
          </cell>
          <cell r="D1855" t="str">
            <v>H</v>
          </cell>
        </row>
        <row r="1856">
          <cell r="A1856" t="str">
            <v>UGFA-MXXX-M450</v>
          </cell>
          <cell r="B1856" t="str">
            <v>CPU Upgrade TO 450MHz Factory</v>
          </cell>
          <cell r="C1856">
            <v>6440</v>
          </cell>
          <cell r="D1856" t="str">
            <v>H</v>
          </cell>
        </row>
        <row r="1857">
          <cell r="A1857" t="str">
            <v>UGFA-MXXXX-M1194</v>
          </cell>
          <cell r="B1857" t="str">
            <v>UG 167/200/250 CPU to 400/2MHz</v>
          </cell>
          <cell r="C1857">
            <v>6757</v>
          </cell>
          <cell r="D1857" t="str">
            <v>H</v>
          </cell>
        </row>
        <row r="1858">
          <cell r="A1858" t="str">
            <v>UGFA-MXXXX-M2244</v>
          </cell>
          <cell r="B1858" t="str">
            <v>UG 167/200/250MHz to 400/4 FAC</v>
          </cell>
          <cell r="C1858">
            <v>6757</v>
          </cell>
          <cell r="D1858" t="str">
            <v>H</v>
          </cell>
        </row>
        <row r="1859">
          <cell r="A1859" t="str">
            <v>UGFA-RM-327GR4</v>
          </cell>
          <cell r="B1859" t="str">
            <v>UPGRADE TO T3ES 327GB RR (FAC)</v>
          </cell>
          <cell r="C1859">
            <v>159000</v>
          </cell>
          <cell r="D1859" t="str">
            <v>A</v>
          </cell>
        </row>
        <row r="1860">
          <cell r="A1860" t="str">
            <v>UGFA-RM-655GR4</v>
          </cell>
          <cell r="B1860" t="str">
            <v>UPGRADE TO T3ES 655GB RR (FAC)</v>
          </cell>
          <cell r="C1860">
            <v>197000</v>
          </cell>
          <cell r="D1860" t="str">
            <v>A</v>
          </cell>
        </row>
        <row r="1861">
          <cell r="A1861" t="str">
            <v>UGFA-RM541A-400GR5</v>
          </cell>
          <cell r="B1861" t="str">
            <v>UPG 400GB StorEdge A5200 (FAC)</v>
          </cell>
          <cell r="C1861">
            <v>108750</v>
          </cell>
          <cell r="D1861" t="str">
            <v>A</v>
          </cell>
        </row>
        <row r="1862">
          <cell r="A1862" t="str">
            <v>UGFA-RM551A-509GR5</v>
          </cell>
          <cell r="B1862" t="str">
            <v>UPGRADE to 509GB A5100 (FAC)</v>
          </cell>
          <cell r="C1862">
            <v>69000</v>
          </cell>
          <cell r="D1862" t="str">
            <v>A</v>
          </cell>
        </row>
        <row r="1863">
          <cell r="A1863" t="str">
            <v>UGFA-SB261X-2612</v>
          </cell>
          <cell r="B1863" t="str">
            <v>UG 261X TO 2612 I/O BD W/FC-AL</v>
          </cell>
          <cell r="C1863">
            <v>4900</v>
          </cell>
          <cell r="D1863" t="str">
            <v>A</v>
          </cell>
        </row>
        <row r="1864">
          <cell r="A1864" t="str">
            <v>UGFA-SB262X-2622</v>
          </cell>
          <cell r="B1864" t="str">
            <v>UG 262X TO 2622 G I/O BD:FC-AL</v>
          </cell>
          <cell r="C1864">
            <v>5600</v>
          </cell>
          <cell r="D1864" t="str">
            <v>A</v>
          </cell>
        </row>
        <row r="1865">
          <cell r="A1865" t="str">
            <v>UGFA-SB263X-2632</v>
          </cell>
          <cell r="B1865" t="str">
            <v>UG 263X TO 2632 PCI I/O BD</v>
          </cell>
          <cell r="C1865">
            <v>7000</v>
          </cell>
          <cell r="D1865" t="str">
            <v>A</v>
          </cell>
        </row>
        <row r="1866">
          <cell r="A1866" t="str">
            <v>UGFA-T3ESRR-327GR4</v>
          </cell>
          <cell r="B1866" t="str">
            <v>UPGRADE TO T3ES 327GB RR (FAC)</v>
          </cell>
          <cell r="C1866">
            <v>159000</v>
          </cell>
          <cell r="D1866" t="str">
            <v>A</v>
          </cell>
        </row>
        <row r="1867">
          <cell r="A1867" t="str">
            <v>UGFA-T3ESRR-655GR4</v>
          </cell>
          <cell r="B1867" t="str">
            <v>UPGRADE TO T3ES 655GB RR (FAC)</v>
          </cell>
          <cell r="C1867">
            <v>197000</v>
          </cell>
          <cell r="D1867" t="str">
            <v>A</v>
          </cell>
        </row>
        <row r="1868">
          <cell r="A1868" t="str">
            <v>UGMB-A25AA-A25BA</v>
          </cell>
          <cell r="B1868" t="str">
            <v>UG E450 250/300 Board to 400MHz</v>
          </cell>
          <cell r="C1868">
            <v>4590</v>
          </cell>
          <cell r="D1868" t="str">
            <v>H</v>
          </cell>
        </row>
        <row r="1869">
          <cell r="A1869" t="str">
            <v>UGMB-A25XA-A25CA</v>
          </cell>
          <cell r="B1869" t="str">
            <v xml:space="preserve">UG E450 BOARD TO 480MHz </v>
          </cell>
          <cell r="C1869">
            <v>4590</v>
          </cell>
          <cell r="D1869" t="str">
            <v>H</v>
          </cell>
        </row>
        <row r="1870">
          <cell r="A1870" t="str">
            <v>UGN6XXN-I-3.1-1145</v>
          </cell>
          <cell r="B1870" t="str">
            <v>UPG. TO SUN NETRA ULTRA1,143MH</v>
          </cell>
          <cell r="C1870">
            <v>15253</v>
          </cell>
          <cell r="D1870" t="str">
            <v>A</v>
          </cell>
        </row>
        <row r="1871">
          <cell r="A1871" t="str">
            <v>UGN6XXN-I-3.1-1170</v>
          </cell>
          <cell r="B1871" t="str">
            <v>UPG. TO SUN NETRA ULTRA1,167MH</v>
          </cell>
          <cell r="C1871">
            <v>25053</v>
          </cell>
          <cell r="D1871" t="str">
            <v>A</v>
          </cell>
        </row>
        <row r="1872">
          <cell r="A1872" t="str">
            <v>UGS2000-E6501</v>
          </cell>
          <cell r="B1872" t="str">
            <v>UG TO E6500</v>
          </cell>
          <cell r="C1872">
            <v>125600</v>
          </cell>
          <cell r="D1872" t="str">
            <v>A</v>
          </cell>
        </row>
        <row r="1873">
          <cell r="A1873" t="str">
            <v>UGSB1000-X-256M-C</v>
          </cell>
          <cell r="B1873" t="str">
            <v>UG SS1000 TO 2602CPU/MEM+256MB</v>
          </cell>
          <cell r="C1873">
            <v>14250</v>
          </cell>
          <cell r="D1873" t="str">
            <v>A</v>
          </cell>
        </row>
        <row r="1874">
          <cell r="A1874" t="str">
            <v>UGSB2000-X-0M-C</v>
          </cell>
          <cell r="B1874" t="str">
            <v>UG 1000/2000 BD TO2602 CPU/MEM</v>
          </cell>
          <cell r="C1874">
            <v>9000</v>
          </cell>
          <cell r="D1874" t="str">
            <v>A</v>
          </cell>
        </row>
        <row r="1875">
          <cell r="A1875" t="str">
            <v>UGSB2000-X-256M-C</v>
          </cell>
          <cell r="B1875" t="str">
            <v>UG SC2000 TO 2602CPU/MEM+256MB</v>
          </cell>
          <cell r="C1875">
            <v>13500</v>
          </cell>
          <cell r="D1875" t="str">
            <v>A</v>
          </cell>
        </row>
        <row r="1876">
          <cell r="A1876" t="str">
            <v>UGSB260X-2602</v>
          </cell>
          <cell r="B1876" t="str">
            <v>UG 260X TO 2602 CPU/MEM BOARD</v>
          </cell>
          <cell r="C1876">
            <v>6750</v>
          </cell>
          <cell r="D1876" t="str">
            <v>A</v>
          </cell>
        </row>
        <row r="1877">
          <cell r="A1877" t="str">
            <v>UGSB260X-C2602</v>
          </cell>
          <cell r="B1877" t="str">
            <v>UG 260X to CTO 2602 CPU Brd</v>
          </cell>
          <cell r="C1877">
            <v>6750</v>
          </cell>
          <cell r="D1877" t="str">
            <v>A</v>
          </cell>
        </row>
        <row r="1878">
          <cell r="A1878" t="str">
            <v>UGSB261X-2612</v>
          </cell>
          <cell r="B1878" t="str">
            <v>UG 261X TO 2612 I/O BD W/FC-AL</v>
          </cell>
          <cell r="C1878">
            <v>4900</v>
          </cell>
          <cell r="D1878" t="str">
            <v>A</v>
          </cell>
        </row>
        <row r="1879">
          <cell r="A1879" t="str">
            <v>UGSB261X-2632</v>
          </cell>
          <cell r="B1879" t="str">
            <v>UG 261X SBus to 2632 PCI I/O B</v>
          </cell>
          <cell r="C1879">
            <v>7700</v>
          </cell>
          <cell r="D1879" t="str">
            <v>A</v>
          </cell>
        </row>
        <row r="1880">
          <cell r="A1880" t="str">
            <v>UGSB262X-2622</v>
          </cell>
          <cell r="B1880" t="str">
            <v>UG 262X to 2622 G I/O Bd:FC-AL</v>
          </cell>
          <cell r="C1880">
            <v>5600</v>
          </cell>
          <cell r="D1880" t="str">
            <v>A</v>
          </cell>
        </row>
        <row r="1881">
          <cell r="A1881" t="str">
            <v>UGSB263X-2632</v>
          </cell>
          <cell r="B1881" t="str">
            <v>UG 263X TO 2632 PCI I/O BD</v>
          </cell>
          <cell r="C1881">
            <v>7000</v>
          </cell>
          <cell r="D1881" t="str">
            <v>A</v>
          </cell>
        </row>
        <row r="1882">
          <cell r="A1882" t="str">
            <v>UGSS2UHC1Z9PB128CP</v>
          </cell>
          <cell r="B1882" t="str">
            <v>UG WS U5/333,PGX24,128/9GB/CD</v>
          </cell>
          <cell r="C1882">
            <v>4043</v>
          </cell>
          <cell r="D1882" t="str">
            <v>H</v>
          </cell>
        </row>
        <row r="1883">
          <cell r="A1883" t="str">
            <v>UGSS2UHC1Z9PB256CP</v>
          </cell>
          <cell r="B1883" t="str">
            <v>UG WS U5/333,PGX24,256/9GB/CD</v>
          </cell>
          <cell r="C1883">
            <v>4448</v>
          </cell>
          <cell r="D1883" t="str">
            <v>H</v>
          </cell>
        </row>
        <row r="1884">
          <cell r="A1884" t="str">
            <v>US20A25UJD19S512CQ</v>
          </cell>
          <cell r="B1884" t="str">
            <v>UG S20-A25 400MH/512M/9G-10RPM</v>
          </cell>
          <cell r="C1884">
            <v>25260</v>
          </cell>
          <cell r="D1884" t="str">
            <v>H</v>
          </cell>
        </row>
        <row r="1885">
          <cell r="A1885" t="str">
            <v>US20A25UJD29S002EJ</v>
          </cell>
          <cell r="B1885" t="str">
            <v>UG S20-A25 2x400MH 2GB 2-18GB</v>
          </cell>
          <cell r="C1885">
            <v>41843</v>
          </cell>
          <cell r="D1885" t="str">
            <v>H</v>
          </cell>
        </row>
        <row r="1886">
          <cell r="A1886" t="str">
            <v>US20A26UJC29S001EJ</v>
          </cell>
          <cell r="B1886" t="str">
            <v>UG S20-E250 2x400MH 1GB 2-18GB</v>
          </cell>
          <cell r="C1886">
            <v>20473</v>
          </cell>
          <cell r="D1886" t="str">
            <v>H</v>
          </cell>
        </row>
        <row r="1887">
          <cell r="A1887" t="str">
            <v>US20A26UJC29S002FA</v>
          </cell>
          <cell r="B1887" t="str">
            <v>UG S20-E250 2x400MH/2GB/4-18GB</v>
          </cell>
          <cell r="C1887">
            <v>27938</v>
          </cell>
          <cell r="D1887" t="str">
            <v>H</v>
          </cell>
        </row>
        <row r="1888">
          <cell r="A1888" t="str">
            <v>US20A33ULD19S256CQ</v>
          </cell>
          <cell r="B1888" t="str">
            <v>UG S20-A33 450MH,256M,9G-10k</v>
          </cell>
          <cell r="C1888">
            <v>20993</v>
          </cell>
          <cell r="D1888" t="str">
            <v>H</v>
          </cell>
        </row>
        <row r="1889">
          <cell r="A1889" t="str">
            <v>US20A33ULD29S002EJ</v>
          </cell>
          <cell r="B1889" t="str">
            <v>UG S20-A33 2-450MH/2GB/2-18GB</v>
          </cell>
          <cell r="C1889">
            <v>38468</v>
          </cell>
          <cell r="D1889" t="str">
            <v>H</v>
          </cell>
        </row>
        <row r="1890">
          <cell r="A1890" t="str">
            <v>US20A33ULD49S004EJ</v>
          </cell>
          <cell r="B1890" t="str">
            <v>UG S20-A33 4-450MH/4GB/2-18GB</v>
          </cell>
          <cell r="C1890">
            <v>62768</v>
          </cell>
          <cell r="D1890" t="str">
            <v>H</v>
          </cell>
        </row>
        <row r="1891">
          <cell r="A1891" t="str">
            <v>US20A34ULD19S001EJ</v>
          </cell>
          <cell r="B1891" t="str">
            <v>UG S20-E220R/1-450MH/1GB/2-18GB</v>
          </cell>
          <cell r="C1891">
            <v>17138</v>
          </cell>
          <cell r="D1891" t="str">
            <v>H</v>
          </cell>
        </row>
        <row r="1892">
          <cell r="A1892" t="str">
            <v>US20A34ULD29S002EJ</v>
          </cell>
          <cell r="B1892" t="str">
            <v>UG S20-E220R/2-450MH/2GB/2-18GB</v>
          </cell>
          <cell r="C1892">
            <v>30368</v>
          </cell>
          <cell r="D1892" t="str">
            <v>H</v>
          </cell>
        </row>
        <row r="1893">
          <cell r="A1893" t="str">
            <v>US5-1UGE1Z9PC256CR</v>
          </cell>
          <cell r="B1893" t="str">
            <v>UG WS U5/360,PGX24,256MB/8GB</v>
          </cell>
          <cell r="C1893">
            <v>2761</v>
          </cell>
          <cell r="D1893" t="str">
            <v>H</v>
          </cell>
        </row>
        <row r="1894">
          <cell r="A1894" t="str">
            <v>US5-1UJC1Z9PC128CP</v>
          </cell>
          <cell r="B1894" t="str">
            <v>UG WS U5/400,PGX24,128MB/9GB</v>
          </cell>
          <cell r="C1894">
            <v>3503</v>
          </cell>
          <cell r="D1894" t="str">
            <v>H</v>
          </cell>
        </row>
        <row r="1895">
          <cell r="A1895" t="str">
            <v>US5-1UJC1Z9PC256CP</v>
          </cell>
          <cell r="B1895" t="str">
            <v>UG WS U5/400,PGX24,256MB/9GB</v>
          </cell>
          <cell r="C1895">
            <v>3976</v>
          </cell>
          <cell r="D1895" t="str">
            <v>H</v>
          </cell>
        </row>
        <row r="1896">
          <cell r="A1896" t="str">
            <v>US5-2UKC1Z9LC128CP</v>
          </cell>
          <cell r="B1896" t="str">
            <v>UG WS U10/440,Creator,128MB/9G</v>
          </cell>
          <cell r="C1896">
            <v>5258</v>
          </cell>
          <cell r="D1896" t="str">
            <v>H</v>
          </cell>
        </row>
        <row r="1897">
          <cell r="A1897" t="str">
            <v>US5-2UKC1Z9LC512CP</v>
          </cell>
          <cell r="B1897" t="str">
            <v>UG WS U10/440,Creator,512MB/9G</v>
          </cell>
          <cell r="C1897">
            <v>6608</v>
          </cell>
          <cell r="D1897" t="str">
            <v>H</v>
          </cell>
        </row>
        <row r="1898">
          <cell r="A1898" t="str">
            <v>US5-2UKC1Z9PC128CP</v>
          </cell>
          <cell r="B1898" t="str">
            <v>UG WS U10/440,PGX24,128MB/9GB</v>
          </cell>
          <cell r="C1898">
            <v>4313</v>
          </cell>
          <cell r="D1898" t="str">
            <v>H</v>
          </cell>
        </row>
        <row r="1899">
          <cell r="A1899" t="str">
            <v>US5-2UKC1Z9PC512CP</v>
          </cell>
          <cell r="B1899" t="str">
            <v>UG WS U10/440,PGX24,512MB/9GB</v>
          </cell>
          <cell r="C1899">
            <v>5663</v>
          </cell>
          <cell r="D1899" t="str">
            <v>H</v>
          </cell>
        </row>
        <row r="1900">
          <cell r="A1900" t="str">
            <v>US5-2UKC1Z9YC128CP</v>
          </cell>
          <cell r="B1900" t="str">
            <v>UG WS U10/440,AFBM3,128MB/9G</v>
          </cell>
          <cell r="C1900">
            <v>6608</v>
          </cell>
          <cell r="D1900" t="str">
            <v>H</v>
          </cell>
        </row>
        <row r="1901">
          <cell r="A1901" t="str">
            <v>US5-2UKC1Z9YC256CP</v>
          </cell>
          <cell r="B1901" t="str">
            <v>UG WS U10/440,AFBM3,256MB/9G</v>
          </cell>
          <cell r="C1901">
            <v>7013</v>
          </cell>
          <cell r="D1901" t="str">
            <v>H</v>
          </cell>
        </row>
        <row r="1902">
          <cell r="A1902" t="str">
            <v>US5-2UKC1Z9ZC256CP</v>
          </cell>
          <cell r="B1902" t="str">
            <v>UG WS U10/440,AFBM6,256MB/9G</v>
          </cell>
          <cell r="C1902">
            <v>7553</v>
          </cell>
          <cell r="D1902" t="str">
            <v>H</v>
          </cell>
        </row>
        <row r="1903">
          <cell r="A1903" t="str">
            <v>USS-2UKC1Z9LC128CP</v>
          </cell>
          <cell r="B1903" t="str">
            <v>UG WS U10/440,FFB2+,128MB/9G</v>
          </cell>
          <cell r="C1903">
            <v>4853</v>
          </cell>
          <cell r="D1903" t="str">
            <v>H</v>
          </cell>
        </row>
        <row r="1904">
          <cell r="A1904" t="str">
            <v>USS-2UKC1Z9LC512CP</v>
          </cell>
          <cell r="B1904" t="str">
            <v>UG WS U10/440,FFB2+,512MB/9G</v>
          </cell>
          <cell r="C1904">
            <v>6203</v>
          </cell>
          <cell r="D1904" t="str">
            <v>H</v>
          </cell>
        </row>
        <row r="1905">
          <cell r="A1905" t="str">
            <v>USS-2UKC1Z9MC256CP</v>
          </cell>
          <cell r="B1905" t="str">
            <v>UG WS U10/440,AFBM6,256MB/9G</v>
          </cell>
          <cell r="C1905">
            <v>7148</v>
          </cell>
          <cell r="D1905" t="str">
            <v>H</v>
          </cell>
        </row>
        <row r="1906">
          <cell r="A1906" t="str">
            <v>USS-2UKC1Z9MC512CP</v>
          </cell>
          <cell r="B1906" t="str">
            <v>UG WS U10/440,AFBM6,512MB/9G</v>
          </cell>
          <cell r="C1906">
            <v>8093</v>
          </cell>
          <cell r="D1906" t="str">
            <v>H</v>
          </cell>
        </row>
        <row r="1907">
          <cell r="A1907" t="str">
            <v>USS-2UKC1Z9PC128CP</v>
          </cell>
          <cell r="B1907" t="str">
            <v>UG WS U10/440,PGX24,128MB/9G</v>
          </cell>
          <cell r="C1907">
            <v>3908</v>
          </cell>
          <cell r="D1907" t="str">
            <v>H</v>
          </cell>
        </row>
        <row r="1908">
          <cell r="A1908" t="str">
            <v>USS-2UKC1Z9PC512CP</v>
          </cell>
          <cell r="B1908" t="str">
            <v>UG WS U10/440,PGX24,512MB/9G</v>
          </cell>
          <cell r="C1908">
            <v>5258</v>
          </cell>
          <cell r="D1908" t="str">
            <v>H</v>
          </cell>
        </row>
        <row r="1909">
          <cell r="A1909" t="str">
            <v>USS-2UKC1ZYQC256CP</v>
          </cell>
          <cell r="B1909" t="str">
            <v>UG WS U10/440,AFBM3,256MB/9G</v>
          </cell>
          <cell r="C1909">
            <v>6608</v>
          </cell>
          <cell r="D1909" t="str">
            <v>H</v>
          </cell>
        </row>
        <row r="1910">
          <cell r="A1910" t="str">
            <v>USS-2UKC1Z9YC512CP</v>
          </cell>
          <cell r="B1910" t="str">
            <v>UG WS U10/440,AFBM3,512MB/9G</v>
          </cell>
          <cell r="C1910">
            <v>7553</v>
          </cell>
          <cell r="D1910" t="str">
            <v>H</v>
          </cell>
        </row>
        <row r="1911">
          <cell r="A1911" t="str">
            <v>USS-2UKC1Z9ZC256CP</v>
          </cell>
          <cell r="B1911" t="str">
            <v>UG WS U10/440,AFBM6,256MB/9G</v>
          </cell>
          <cell r="C1911">
            <v>7148</v>
          </cell>
          <cell r="D1911" t="str">
            <v>H</v>
          </cell>
        </row>
        <row r="1912">
          <cell r="A1912" t="str">
            <v>USS-2UKC1Z9ZC512CP</v>
          </cell>
          <cell r="B1912" t="str">
            <v>UG WS U10/440,AFBM6,512MB/9G</v>
          </cell>
          <cell r="C1912">
            <v>8093</v>
          </cell>
          <cell r="D1912" t="str">
            <v>H</v>
          </cell>
        </row>
        <row r="1913">
          <cell r="A1913" t="str">
            <v>USS2-3ULD19L-256AQ</v>
          </cell>
          <cell r="B1913" t="str">
            <v>CHASSIS UPG TO ULT 60, 450MHZ</v>
          </cell>
          <cell r="C1913">
            <v>13493</v>
          </cell>
          <cell r="D1913" t="str">
            <v>H</v>
          </cell>
        </row>
        <row r="1914">
          <cell r="A1914" t="str">
            <v>USS2-3ULD19Q-256AQ</v>
          </cell>
          <cell r="B1914" t="str">
            <v>CHASSIS UPG TO ULT 60, 450MHZ</v>
          </cell>
          <cell r="C1914">
            <v>14843</v>
          </cell>
          <cell r="D1914" t="str">
            <v>H</v>
          </cell>
        </row>
        <row r="1915">
          <cell r="A1915" t="str">
            <v>USS2-3ULD29L-256AQ</v>
          </cell>
          <cell r="B1915" t="str">
            <v>CHASSIS UPG TO U60, 2x450MHZ</v>
          </cell>
          <cell r="C1915">
            <v>19703</v>
          </cell>
          <cell r="D1915" t="str">
            <v>H</v>
          </cell>
        </row>
        <row r="1916">
          <cell r="A1916" t="str">
            <v>VBCLP-999-9999</v>
          </cell>
          <cell r="B1916" t="str">
            <v>NBU BS Client Expansion Pack</v>
          </cell>
          <cell r="C1916">
            <v>1813</v>
          </cell>
          <cell r="D1916" t="str">
            <v>B</v>
          </cell>
        </row>
        <row r="1917">
          <cell r="A1917" t="str">
            <v>VBEDS-999-9999</v>
          </cell>
          <cell r="B1917" t="str">
            <v>NBU BS 56-bit Encryption</v>
          </cell>
          <cell r="C1917">
            <v>973</v>
          </cell>
          <cell r="D1917" t="str">
            <v>B</v>
          </cell>
        </row>
        <row r="1918">
          <cell r="A1918" t="str">
            <v>VBEIS-999-9999</v>
          </cell>
          <cell r="B1918" t="str">
            <v>NBU BS 40-bit Encryption</v>
          </cell>
          <cell r="C1918">
            <v>973</v>
          </cell>
          <cell r="D1918" t="str">
            <v>B</v>
          </cell>
        </row>
        <row r="1919">
          <cell r="A1919" t="str">
            <v>VBIDR-999-9999</v>
          </cell>
          <cell r="B1919" t="str">
            <v>NBU BS IDR Option License</v>
          </cell>
          <cell r="C1919">
            <v>973</v>
          </cell>
          <cell r="D1919" t="str">
            <v>B</v>
          </cell>
        </row>
        <row r="1920">
          <cell r="A1920" t="str">
            <v>VBNAS-999-9999</v>
          </cell>
          <cell r="B1920" t="str">
            <v>NBU BS NDMP Option License</v>
          </cell>
          <cell r="C1920">
            <v>1813</v>
          </cell>
          <cell r="D1920" t="str">
            <v>B</v>
          </cell>
        </row>
        <row r="1921">
          <cell r="A1921" t="str">
            <v>VBOTM-999-9999</v>
          </cell>
          <cell r="B1921" t="str">
            <v>NBU BS OTM Option License</v>
          </cell>
          <cell r="C1921">
            <v>973</v>
          </cell>
          <cell r="D1921" t="str">
            <v>B</v>
          </cell>
        </row>
        <row r="1922">
          <cell r="A1922" t="str">
            <v>VBRTS-999-9999</v>
          </cell>
          <cell r="B1922" t="str">
            <v>NBU BS 2nd. Tape Drive License</v>
          </cell>
          <cell r="C1922">
            <v>2793</v>
          </cell>
          <cell r="D1922" t="str">
            <v>B</v>
          </cell>
        </row>
        <row r="1923">
          <cell r="A1923" t="str">
            <v>VBSNN-999-9999</v>
          </cell>
          <cell r="B1923" t="str">
            <v>NBU BS on Win NT/2000</v>
          </cell>
          <cell r="C1923">
            <v>2793</v>
          </cell>
          <cell r="D1923" t="str">
            <v>B</v>
          </cell>
        </row>
        <row r="1924">
          <cell r="A1924" t="str">
            <v>VBSNS-999-9999</v>
          </cell>
          <cell r="B1924" t="str">
            <v>NBU BusinesServer on Solaris</v>
          </cell>
          <cell r="C1924">
            <v>5593</v>
          </cell>
          <cell r="D1924" t="str">
            <v>B</v>
          </cell>
        </row>
        <row r="1925">
          <cell r="A1925" t="str">
            <v>VDARS-999-9999</v>
          </cell>
          <cell r="B1925" t="str">
            <v>NBU DC Advanced Reporter</v>
          </cell>
          <cell r="C1925">
            <v>21000</v>
          </cell>
          <cell r="D1925" t="str">
            <v>B</v>
          </cell>
        </row>
        <row r="1926">
          <cell r="A1926" t="str">
            <v>VDCLP-999-P999</v>
          </cell>
          <cell r="B1926" t="str">
            <v>NBU DC PC Client Pack Lic</v>
          </cell>
          <cell r="C1926">
            <v>700</v>
          </cell>
          <cell r="D1926" t="str">
            <v>B</v>
          </cell>
        </row>
        <row r="1927">
          <cell r="A1927" t="str">
            <v>VDCLS-999-D999</v>
          </cell>
          <cell r="B1927" t="str">
            <v>DC Single Client - Server</v>
          </cell>
          <cell r="C1927">
            <v>1120</v>
          </cell>
          <cell r="D1927" t="str">
            <v>B</v>
          </cell>
        </row>
        <row r="1928">
          <cell r="A1928" t="str">
            <v>VDCLS-999-W999</v>
          </cell>
          <cell r="B1928" t="str">
            <v>DC Single Client - Wrkstn</v>
          </cell>
          <cell r="C1928">
            <v>280</v>
          </cell>
          <cell r="D1928" t="str">
            <v>B</v>
          </cell>
        </row>
        <row r="1929">
          <cell r="A1929" t="str">
            <v>VDDBN-999-D999</v>
          </cell>
          <cell r="B1929" t="str">
            <v>DC NT/2000 DB Agent DB2-DEP</v>
          </cell>
          <cell r="C1929">
            <v>2373</v>
          </cell>
          <cell r="D1929" t="str">
            <v>B</v>
          </cell>
        </row>
        <row r="1930">
          <cell r="A1930" t="str">
            <v>VDDBN-999-E999</v>
          </cell>
          <cell r="B1930" t="str">
            <v>DC NT/2000 DB Agent DB2-ENT</v>
          </cell>
          <cell r="C1930">
            <v>3073</v>
          </cell>
          <cell r="D1930" t="str">
            <v>B</v>
          </cell>
        </row>
        <row r="1931">
          <cell r="A1931" t="str">
            <v>VDDBN-999-S999</v>
          </cell>
          <cell r="B1931" t="str">
            <v>DC NT/2000 DB Agent DB2-E10K</v>
          </cell>
          <cell r="C1931">
            <v>4613</v>
          </cell>
          <cell r="D1931" t="str">
            <v>B</v>
          </cell>
        </row>
        <row r="1932">
          <cell r="A1932" t="str">
            <v>VDDBN-999-W999</v>
          </cell>
          <cell r="B1932" t="str">
            <v>DC NT/2000 DB Agent DB2-WRK</v>
          </cell>
          <cell r="C1932">
            <v>1813</v>
          </cell>
          <cell r="D1932" t="str">
            <v>B</v>
          </cell>
        </row>
        <row r="1933">
          <cell r="A1933" t="str">
            <v>VDDBU-999-D999</v>
          </cell>
          <cell r="B1933" t="str">
            <v>DC UNIX DB Agent DB2-DEP</v>
          </cell>
          <cell r="C1933">
            <v>11200</v>
          </cell>
          <cell r="D1933" t="str">
            <v>B</v>
          </cell>
        </row>
        <row r="1934">
          <cell r="A1934" t="str">
            <v>VDDBU-999-E999</v>
          </cell>
          <cell r="B1934" t="str">
            <v>DC UNIX DB Agent DB2-ENT</v>
          </cell>
          <cell r="C1934">
            <v>14000</v>
          </cell>
          <cell r="D1934" t="str">
            <v>B</v>
          </cell>
        </row>
        <row r="1935">
          <cell r="A1935" t="str">
            <v>VDDBU-999-S999</v>
          </cell>
          <cell r="B1935" t="str">
            <v>DC UNIX DB Agent DB2-E10K</v>
          </cell>
          <cell r="C1935">
            <v>21000</v>
          </cell>
          <cell r="D1935" t="str">
            <v>B</v>
          </cell>
        </row>
        <row r="1936">
          <cell r="A1936" t="str">
            <v>VDDBU-999-W999</v>
          </cell>
          <cell r="B1936" t="str">
            <v>DC UNIX DB Agent DB2-WRK</v>
          </cell>
          <cell r="C1936">
            <v>9100</v>
          </cell>
          <cell r="D1936" t="str">
            <v>B</v>
          </cell>
        </row>
        <row r="1937">
          <cell r="A1937" t="str">
            <v>VDEDS-999-D999</v>
          </cell>
          <cell r="B1937" t="str">
            <v>DC 56-bit - Server</v>
          </cell>
          <cell r="C1937">
            <v>1120</v>
          </cell>
          <cell r="D1937" t="str">
            <v>B</v>
          </cell>
        </row>
        <row r="1938">
          <cell r="A1938" t="str">
            <v>VDEDS-999-W999</v>
          </cell>
          <cell r="B1938" t="str">
            <v>DC 56-bit - Wrkstn</v>
          </cell>
          <cell r="C1938">
            <v>280</v>
          </cell>
          <cell r="D1938" t="str">
            <v>B</v>
          </cell>
        </row>
        <row r="1939">
          <cell r="A1939" t="str">
            <v>VDEIS-999-D999</v>
          </cell>
          <cell r="B1939" t="str">
            <v>DC 40-bit - Server</v>
          </cell>
          <cell r="C1939">
            <v>1120</v>
          </cell>
          <cell r="D1939" t="str">
            <v>B</v>
          </cell>
        </row>
        <row r="1940">
          <cell r="A1940" t="str">
            <v>VDEIS-999-W999</v>
          </cell>
          <cell r="B1940" t="str">
            <v>DC 40-bit - Wrkstn</v>
          </cell>
          <cell r="C1940">
            <v>280</v>
          </cell>
          <cell r="D1940" t="str">
            <v>B</v>
          </cell>
        </row>
        <row r="1941">
          <cell r="A1941" t="str">
            <v>VDEXN-999-D999</v>
          </cell>
          <cell r="B1941" t="str">
            <v>DC NT/2000 DB Agent Exchge-DEP</v>
          </cell>
          <cell r="C1941">
            <v>2373</v>
          </cell>
          <cell r="D1941" t="str">
            <v>B</v>
          </cell>
        </row>
        <row r="1942">
          <cell r="A1942" t="str">
            <v>VDEXN-999-E999</v>
          </cell>
          <cell r="B1942" t="str">
            <v>DC NT/2000 DB Agent Exchge-ENT</v>
          </cell>
          <cell r="C1942">
            <v>3073</v>
          </cell>
          <cell r="D1942" t="str">
            <v>B</v>
          </cell>
        </row>
        <row r="1943">
          <cell r="A1943" t="str">
            <v>VDEXN-999-S999</v>
          </cell>
          <cell r="B1943" t="str">
            <v>DC NT DB Agent Exchge-E10K</v>
          </cell>
          <cell r="C1943">
            <v>4613</v>
          </cell>
          <cell r="D1943" t="str">
            <v>B</v>
          </cell>
        </row>
        <row r="1944">
          <cell r="A1944" t="str">
            <v>VDEXN-999-W999</v>
          </cell>
          <cell r="B1944" t="str">
            <v>DC NT/2000 DB Agent Exchge-WRK</v>
          </cell>
          <cell r="C1944">
            <v>1813</v>
          </cell>
          <cell r="D1944" t="str">
            <v>B</v>
          </cell>
        </row>
        <row r="1945">
          <cell r="A1945" t="str">
            <v>VDFBS-999-D999</v>
          </cell>
          <cell r="B1945" t="str">
            <v>NBU DC FlashBackup License</v>
          </cell>
          <cell r="C1945">
            <v>11200</v>
          </cell>
          <cell r="D1945" t="str">
            <v>B</v>
          </cell>
        </row>
        <row r="1946">
          <cell r="A1946" t="str">
            <v>VDFBS-999-E999</v>
          </cell>
          <cell r="B1946" t="str">
            <v>NBU DC FlashBackup License</v>
          </cell>
          <cell r="C1946">
            <v>14000</v>
          </cell>
          <cell r="D1946" t="str">
            <v>B</v>
          </cell>
        </row>
        <row r="1947">
          <cell r="A1947" t="str">
            <v>VDFBS-999-S999</v>
          </cell>
          <cell r="B1947" t="str">
            <v>NBU DC FlashBackup License</v>
          </cell>
          <cell r="C1947">
            <v>21000</v>
          </cell>
          <cell r="D1947" t="str">
            <v>B</v>
          </cell>
        </row>
        <row r="1948">
          <cell r="A1948" t="str">
            <v>VDFBS-999-W999</v>
          </cell>
          <cell r="B1948" t="str">
            <v>NBU DC FlashBackup License</v>
          </cell>
          <cell r="C1948">
            <v>9100</v>
          </cell>
          <cell r="D1948" t="str">
            <v>B</v>
          </cell>
        </row>
        <row r="1949">
          <cell r="A1949" t="str">
            <v>VDINU-999-D999</v>
          </cell>
          <cell r="B1949" t="str">
            <v>DC UNIX DB Agent Infrmx-DEP</v>
          </cell>
          <cell r="C1949">
            <v>11200</v>
          </cell>
          <cell r="D1949" t="str">
            <v>B</v>
          </cell>
        </row>
        <row r="1950">
          <cell r="A1950" t="str">
            <v>VDINU-999-E999</v>
          </cell>
          <cell r="B1950" t="str">
            <v>DC UNIX DB Agent Infrmx-ENT</v>
          </cell>
          <cell r="C1950">
            <v>14000</v>
          </cell>
          <cell r="D1950" t="str">
            <v>B</v>
          </cell>
        </row>
        <row r="1951">
          <cell r="A1951" t="str">
            <v>VDINU-999-S999</v>
          </cell>
          <cell r="B1951" t="str">
            <v>DC UNIX DB Agent Infrmx-E10K</v>
          </cell>
          <cell r="C1951">
            <v>21000</v>
          </cell>
          <cell r="D1951" t="str">
            <v>B</v>
          </cell>
        </row>
        <row r="1952">
          <cell r="A1952" t="str">
            <v>VDINU-999-W999</v>
          </cell>
          <cell r="B1952" t="str">
            <v>DC UNIX DB Agent Infrmx-WRK</v>
          </cell>
          <cell r="C1952">
            <v>9100</v>
          </cell>
          <cell r="D1952" t="str">
            <v>B</v>
          </cell>
        </row>
        <row r="1953">
          <cell r="A1953" t="str">
            <v>VDLNN-999-D999</v>
          </cell>
          <cell r="B1953" t="str">
            <v>DC NT/2000 DB Agent Notes-DEP</v>
          </cell>
          <cell r="C1953">
            <v>2373</v>
          </cell>
          <cell r="D1953" t="str">
            <v>B</v>
          </cell>
        </row>
        <row r="1954">
          <cell r="A1954" t="str">
            <v>VDLNN-999-E999</v>
          </cell>
          <cell r="B1954" t="str">
            <v>DC NT/2000 DB Agent Notes-ENT</v>
          </cell>
          <cell r="C1954">
            <v>3073</v>
          </cell>
          <cell r="D1954" t="str">
            <v>B</v>
          </cell>
        </row>
        <row r="1955">
          <cell r="A1955" t="str">
            <v>VDLNN-999-S999</v>
          </cell>
          <cell r="B1955" t="str">
            <v>DC NT/2000 DB Agent Notes-E10K</v>
          </cell>
          <cell r="C1955">
            <v>4613</v>
          </cell>
          <cell r="D1955" t="str">
            <v>B</v>
          </cell>
        </row>
        <row r="1956">
          <cell r="A1956" t="str">
            <v>VDLNN-999-W999</v>
          </cell>
          <cell r="B1956" t="str">
            <v>DC NT/2000 DB Agent Notes-WRK</v>
          </cell>
          <cell r="C1956">
            <v>1813</v>
          </cell>
          <cell r="D1956" t="str">
            <v>B</v>
          </cell>
        </row>
        <row r="1957">
          <cell r="A1957" t="str">
            <v>VDLNU-999-D999</v>
          </cell>
          <cell r="B1957" t="str">
            <v>DC UNIX DB Agent Notes-DEP</v>
          </cell>
          <cell r="C1957">
            <v>11200</v>
          </cell>
          <cell r="D1957" t="str">
            <v>B</v>
          </cell>
        </row>
        <row r="1958">
          <cell r="A1958" t="str">
            <v>VDLNU-999-E999</v>
          </cell>
          <cell r="B1958" t="str">
            <v>DC UNIX DB Agent Notes-ENT</v>
          </cell>
          <cell r="C1958">
            <v>14000</v>
          </cell>
          <cell r="D1958" t="str">
            <v>B</v>
          </cell>
        </row>
        <row r="1959">
          <cell r="A1959" t="str">
            <v>VDLNU-999-S999</v>
          </cell>
          <cell r="B1959" t="str">
            <v>DC UNIX DB Agent Notes-E10K</v>
          </cell>
          <cell r="C1959">
            <v>21000</v>
          </cell>
          <cell r="D1959" t="str">
            <v>B</v>
          </cell>
        </row>
        <row r="1960">
          <cell r="A1960" t="str">
            <v>VDLNU-999-W999</v>
          </cell>
          <cell r="B1960" t="str">
            <v>DC UNIX DB Agent Notes-WRK</v>
          </cell>
          <cell r="C1960">
            <v>9100</v>
          </cell>
          <cell r="D1960" t="str">
            <v>B</v>
          </cell>
        </row>
        <row r="1961">
          <cell r="A1961" t="str">
            <v>VDNAS-999-9999</v>
          </cell>
          <cell r="B1961" t="str">
            <v>NBU DC NDMP Option License</v>
          </cell>
          <cell r="C1961">
            <v>11900</v>
          </cell>
          <cell r="D1961" t="str">
            <v>B</v>
          </cell>
        </row>
        <row r="1962">
          <cell r="A1962" t="str">
            <v>VDNWS-999-D999</v>
          </cell>
          <cell r="B1962" t="str">
            <v>DC Single Client Netware</v>
          </cell>
          <cell r="C1962">
            <v>1120</v>
          </cell>
          <cell r="D1962" t="str">
            <v>B</v>
          </cell>
        </row>
        <row r="1963">
          <cell r="A1963" t="str">
            <v>VDOBL-999-D999</v>
          </cell>
          <cell r="B1963" t="str">
            <v>DC DB Agent Oracle BLI-DEP</v>
          </cell>
          <cell r="C1963">
            <v>15680</v>
          </cell>
          <cell r="D1963" t="str">
            <v>B</v>
          </cell>
        </row>
        <row r="1964">
          <cell r="A1964" t="str">
            <v>VDOBL-999-E999</v>
          </cell>
          <cell r="B1964" t="str">
            <v>DC DB Agent Oracle BLI-ENT</v>
          </cell>
          <cell r="C1964">
            <v>19600</v>
          </cell>
          <cell r="D1964" t="str">
            <v>B</v>
          </cell>
        </row>
        <row r="1965">
          <cell r="A1965" t="str">
            <v>VDOBL-999-S999</v>
          </cell>
          <cell r="B1965" t="str">
            <v>DC DB Agent Oracle BLI-E10K</v>
          </cell>
          <cell r="C1965">
            <v>29400</v>
          </cell>
          <cell r="D1965" t="str">
            <v>B</v>
          </cell>
        </row>
        <row r="1966">
          <cell r="A1966" t="str">
            <v>VDOBL-999-W999</v>
          </cell>
          <cell r="B1966" t="str">
            <v>DC DB Agent Oracle BLI-WRK</v>
          </cell>
          <cell r="C1966">
            <v>12600</v>
          </cell>
          <cell r="D1966" t="str">
            <v>B</v>
          </cell>
        </row>
        <row r="1967">
          <cell r="A1967" t="str">
            <v>VDOCN-340-9999</v>
          </cell>
          <cell r="B1967" t="str">
            <v>NBU BS 3.4 Sup NT/2000 Docs</v>
          </cell>
          <cell r="C1967">
            <v>280</v>
          </cell>
          <cell r="D1967" t="str">
            <v>D</v>
          </cell>
        </row>
        <row r="1968">
          <cell r="A1968" t="str">
            <v>VDOCU-340-9999</v>
          </cell>
          <cell r="B1968" t="str">
            <v>NBU BS 3.4 Sup NT Docs</v>
          </cell>
          <cell r="C1968">
            <v>280</v>
          </cell>
          <cell r="D1968" t="str">
            <v>D</v>
          </cell>
        </row>
        <row r="1969">
          <cell r="A1969" t="str">
            <v>VDORN-999-D999</v>
          </cell>
          <cell r="B1969" t="str">
            <v>DC NT/2000 DB Agent Oracle-DEP</v>
          </cell>
          <cell r="C1969">
            <v>2373</v>
          </cell>
          <cell r="D1969" t="str">
            <v>B</v>
          </cell>
        </row>
        <row r="1970">
          <cell r="A1970" t="str">
            <v>VDORN-999-E999</v>
          </cell>
          <cell r="B1970" t="str">
            <v>DC NT/2000 DB Agent Oracle-ENT</v>
          </cell>
          <cell r="C1970">
            <v>3073</v>
          </cell>
          <cell r="D1970" t="str">
            <v>B</v>
          </cell>
        </row>
        <row r="1971">
          <cell r="A1971" t="str">
            <v>VDORN-999-S999</v>
          </cell>
          <cell r="B1971" t="str">
            <v>DC NT DB Agent Oracle-E10</v>
          </cell>
          <cell r="C1971">
            <v>4613</v>
          </cell>
          <cell r="D1971" t="str">
            <v>B</v>
          </cell>
        </row>
        <row r="1972">
          <cell r="A1972" t="str">
            <v>VDORN-999-W999</v>
          </cell>
          <cell r="B1972" t="str">
            <v>DC NT/2000 DB Agent Oracle-WRK</v>
          </cell>
          <cell r="C1972">
            <v>1813</v>
          </cell>
          <cell r="D1972" t="str">
            <v>B</v>
          </cell>
        </row>
        <row r="1973">
          <cell r="A1973" t="str">
            <v>VDORU-999-D999</v>
          </cell>
          <cell r="B1973" t="str">
            <v>DC UNIX DB Agent Oracle-DEP</v>
          </cell>
          <cell r="C1973">
            <v>11200</v>
          </cell>
          <cell r="D1973" t="str">
            <v>B</v>
          </cell>
        </row>
        <row r="1974">
          <cell r="A1974" t="str">
            <v>VDORU-999-E999</v>
          </cell>
          <cell r="B1974" t="str">
            <v>DC UNIX DB Agent Oracle-ENT</v>
          </cell>
          <cell r="C1974">
            <v>14000</v>
          </cell>
          <cell r="D1974" t="str">
            <v>B</v>
          </cell>
        </row>
        <row r="1975">
          <cell r="A1975" t="str">
            <v>VDORU-999-S999</v>
          </cell>
          <cell r="B1975" t="str">
            <v>DC UNIX DB Agent Oracle-E10K</v>
          </cell>
          <cell r="C1975">
            <v>21000</v>
          </cell>
          <cell r="D1975" t="str">
            <v>B</v>
          </cell>
        </row>
        <row r="1976">
          <cell r="A1976" t="str">
            <v>VDORU-999-W999</v>
          </cell>
          <cell r="B1976" t="str">
            <v>DC UNIX DB Agent Oracle-WRK</v>
          </cell>
          <cell r="C1976">
            <v>9100</v>
          </cell>
          <cell r="D1976" t="str">
            <v>B</v>
          </cell>
        </row>
        <row r="1977">
          <cell r="A1977" t="str">
            <v>VDSDS-999-9999</v>
          </cell>
          <cell r="B1977" t="str">
            <v>NBU DC Shared Storage Option</v>
          </cell>
          <cell r="C1977">
            <v>2800</v>
          </cell>
          <cell r="D1977" t="str">
            <v>B</v>
          </cell>
        </row>
        <row r="1978">
          <cell r="A1978" t="str">
            <v>VDSPN-999-D999</v>
          </cell>
          <cell r="B1978" t="str">
            <v>DC NT/2000 DB Agent SAP-DEP</v>
          </cell>
          <cell r="C1978">
            <v>4753</v>
          </cell>
          <cell r="D1978" t="str">
            <v>B</v>
          </cell>
        </row>
        <row r="1979">
          <cell r="A1979" t="str">
            <v>VDSPN-999-E999</v>
          </cell>
          <cell r="B1979" t="str">
            <v>DC NT/2000 DB Agent SAP-ENT</v>
          </cell>
          <cell r="C1979">
            <v>6153</v>
          </cell>
          <cell r="D1979" t="str">
            <v>B</v>
          </cell>
        </row>
        <row r="1980">
          <cell r="A1980" t="str">
            <v>VDSPN-999-S999</v>
          </cell>
          <cell r="B1980" t="str">
            <v>DC NT/2000 DB Agent SAP-E10K</v>
          </cell>
          <cell r="C1980">
            <v>9233</v>
          </cell>
          <cell r="D1980" t="str">
            <v>B</v>
          </cell>
        </row>
        <row r="1981">
          <cell r="A1981" t="str">
            <v>VDSPN-999-W999</v>
          </cell>
          <cell r="B1981" t="str">
            <v>DC NT/2000 DB Agent SAP-WRK</v>
          </cell>
          <cell r="C1981">
            <v>3633</v>
          </cell>
          <cell r="D1981" t="str">
            <v>B</v>
          </cell>
        </row>
        <row r="1982">
          <cell r="A1982" t="str">
            <v>VDSRU-999-D999</v>
          </cell>
          <cell r="B1982" t="str">
            <v>DC UNIX DB Agent SAP-DEP</v>
          </cell>
          <cell r="C1982">
            <v>22400</v>
          </cell>
          <cell r="D1982" t="str">
            <v>B</v>
          </cell>
        </row>
        <row r="1983">
          <cell r="A1983" t="str">
            <v>VDSRU-999-E999</v>
          </cell>
          <cell r="B1983" t="str">
            <v>DC UNIX DB Agent SAP-ENT</v>
          </cell>
          <cell r="C1983">
            <v>28000</v>
          </cell>
          <cell r="D1983" t="str">
            <v>B</v>
          </cell>
        </row>
        <row r="1984">
          <cell r="A1984" t="str">
            <v>VDSRU-999-S999</v>
          </cell>
          <cell r="B1984" t="str">
            <v>DC UNIX DB Agent SAP-E10K</v>
          </cell>
          <cell r="C1984">
            <v>45000</v>
          </cell>
          <cell r="D1984" t="str">
            <v>B</v>
          </cell>
        </row>
        <row r="1985">
          <cell r="A1985" t="str">
            <v>VDSRU-999-W999</v>
          </cell>
          <cell r="B1985" t="str">
            <v>DC UNIX DB Agent SAP-WRK</v>
          </cell>
          <cell r="C1985">
            <v>18200</v>
          </cell>
          <cell r="D1985" t="str">
            <v>B</v>
          </cell>
        </row>
        <row r="1986">
          <cell r="A1986" t="str">
            <v>VDSQN-999-D999</v>
          </cell>
          <cell r="B1986" t="str">
            <v>DC NT/2000 DB Agent SAP-DEP</v>
          </cell>
          <cell r="C1986">
            <v>2373</v>
          </cell>
          <cell r="D1986" t="str">
            <v>B</v>
          </cell>
        </row>
        <row r="1987">
          <cell r="A1987" t="str">
            <v>VDSQN-999-E999</v>
          </cell>
          <cell r="B1987" t="str">
            <v>DC NT/2000 DB Agent SAP-ENT</v>
          </cell>
          <cell r="C1987">
            <v>3073</v>
          </cell>
          <cell r="D1987" t="str">
            <v>B</v>
          </cell>
        </row>
        <row r="1988">
          <cell r="A1988" t="str">
            <v>VDSQN-999-S999</v>
          </cell>
          <cell r="B1988" t="str">
            <v>DC NT/2000 DB Agent SAP-E10K</v>
          </cell>
          <cell r="C1988">
            <v>4613</v>
          </cell>
          <cell r="D1988" t="str">
            <v>B</v>
          </cell>
        </row>
        <row r="1989">
          <cell r="A1989" t="str">
            <v>VDSQN-999-W999</v>
          </cell>
          <cell r="B1989" t="str">
            <v>DC NT/2000 DB Agent SAP-WRK</v>
          </cell>
          <cell r="C1989">
            <v>1813</v>
          </cell>
          <cell r="D1989" t="str">
            <v>B</v>
          </cell>
        </row>
        <row r="1990">
          <cell r="A1990" t="str">
            <v>VDSYU-999-D999</v>
          </cell>
          <cell r="B1990" t="str">
            <v>DC UNIX DB Agent Sybase-DEP</v>
          </cell>
          <cell r="C1990">
            <v>11200</v>
          </cell>
          <cell r="D1990" t="str">
            <v>B</v>
          </cell>
        </row>
        <row r="1991">
          <cell r="A1991" t="str">
            <v>VDSYU-999-E999</v>
          </cell>
          <cell r="B1991" t="str">
            <v>DC UNIX DB Agent Sybase-ENT</v>
          </cell>
          <cell r="C1991">
            <v>14000</v>
          </cell>
          <cell r="D1991" t="str">
            <v>B</v>
          </cell>
        </row>
        <row r="1992">
          <cell r="A1992" t="str">
            <v>VDSYU-999-S999</v>
          </cell>
          <cell r="B1992" t="str">
            <v>DC UNIX DB Agent Sybase-E10K</v>
          </cell>
          <cell r="C1992">
            <v>21000</v>
          </cell>
          <cell r="D1992" t="str">
            <v>B</v>
          </cell>
        </row>
        <row r="1993">
          <cell r="A1993" t="str">
            <v>VDSYU-999-W999</v>
          </cell>
          <cell r="B1993" t="str">
            <v>DC UNIX DB Agent Sybase-WRK</v>
          </cell>
          <cell r="C1993">
            <v>9100</v>
          </cell>
          <cell r="D1993" t="str">
            <v>B</v>
          </cell>
        </row>
        <row r="1994">
          <cell r="A1994" t="str">
            <v>VFS-3.2-B</v>
          </cell>
          <cell r="B1994" t="str">
            <v>VERITAS FS 3.2, CD DOC</v>
          </cell>
          <cell r="C1994">
            <v>140</v>
          </cell>
          <cell r="D1994" t="str">
            <v>D</v>
          </cell>
        </row>
        <row r="1995">
          <cell r="A1995" t="str">
            <v>VFSSS-999-D999</v>
          </cell>
          <cell r="B1995" t="str">
            <v>VERITAS FS DEPARTMENTAL LIC</v>
          </cell>
          <cell r="C1995">
            <v>9793</v>
          </cell>
          <cell r="D1995" t="str">
            <v>B</v>
          </cell>
        </row>
        <row r="1996">
          <cell r="A1996" t="str">
            <v>VFSSS-999-DEU9</v>
          </cell>
          <cell r="B1996" t="str">
            <v>VERITAS FS Upgrade Dep-Entprse</v>
          </cell>
          <cell r="C1996">
            <v>8400</v>
          </cell>
          <cell r="D1996" t="str">
            <v>B</v>
          </cell>
        </row>
        <row r="1997">
          <cell r="A1997" t="str">
            <v>VFSSS-999-E999</v>
          </cell>
          <cell r="B1997" t="str">
            <v>VERITAS FS ENTERPRISE LIC</v>
          </cell>
          <cell r="C1997">
            <v>18193</v>
          </cell>
          <cell r="D1997" t="str">
            <v>B</v>
          </cell>
        </row>
        <row r="1998">
          <cell r="A1998" t="str">
            <v>VFSSS-999-ESU9</v>
          </cell>
          <cell r="B1998" t="str">
            <v>VERITAS FS Ugrade Enterps-E10K</v>
          </cell>
          <cell r="C1998">
            <v>45000</v>
          </cell>
          <cell r="D1998" t="str">
            <v>B</v>
          </cell>
        </row>
        <row r="1999">
          <cell r="A1999" t="str">
            <v>VFSSS-999-S999</v>
          </cell>
          <cell r="B1999" t="str">
            <v>VERITAS FS E10000 LIC</v>
          </cell>
          <cell r="C1999">
            <v>60193</v>
          </cell>
          <cell r="D1999" t="str">
            <v>B</v>
          </cell>
        </row>
        <row r="2000">
          <cell r="A2000" t="str">
            <v>VFSSS-999-W999</v>
          </cell>
          <cell r="B2000" t="str">
            <v>VERITAS FS WORKGROUP LIC</v>
          </cell>
          <cell r="C2000">
            <v>4193</v>
          </cell>
          <cell r="D2000" t="str">
            <v>B</v>
          </cell>
        </row>
        <row r="2001">
          <cell r="A2001" t="str">
            <v>VFSSS-999-WDU9</v>
          </cell>
          <cell r="B2001" t="str">
            <v>VERITAS FS Upgrade Wkgrp-Dep</v>
          </cell>
          <cell r="C2001">
            <v>5600</v>
          </cell>
          <cell r="D2001" t="str">
            <v>B</v>
          </cell>
        </row>
        <row r="2002">
          <cell r="A2002" t="str">
            <v>VFSTS-303-9999</v>
          </cell>
          <cell r="B2002" t="str">
            <v>Veritas VM 3.0.3 Media &amp; Docs</v>
          </cell>
          <cell r="C2002">
            <v>210</v>
          </cell>
          <cell r="D2002" t="str">
            <v>D</v>
          </cell>
        </row>
        <row r="2003">
          <cell r="A2003" t="str">
            <v>VFSTS-304-9999</v>
          </cell>
          <cell r="B2003" t="str">
            <v>Veritas VM 3.0.4 Media &amp; Docs</v>
          </cell>
          <cell r="C2003">
            <v>210</v>
          </cell>
          <cell r="D2003" t="str">
            <v>D</v>
          </cell>
        </row>
        <row r="2004">
          <cell r="A2004" t="str">
            <v>VFSTS-333-9999</v>
          </cell>
          <cell r="B2004" t="str">
            <v>VERITAS FS 3.3.3 Media &amp; Doc</v>
          </cell>
          <cell r="C2004">
            <v>210</v>
          </cell>
          <cell r="D2004" t="str">
            <v>D</v>
          </cell>
        </row>
        <row r="2005">
          <cell r="A2005" t="str">
            <v>VGBSN-999-9999</v>
          </cell>
          <cell r="B2005" t="str">
            <v>NBU BS GDM NT Master License</v>
          </cell>
          <cell r="C2005">
            <v>1113</v>
          </cell>
          <cell r="D2005" t="str">
            <v>B</v>
          </cell>
        </row>
        <row r="2006">
          <cell r="A2006" t="str">
            <v>VGBSU-999-9999</v>
          </cell>
          <cell r="B2006" t="str">
            <v>NBU BS GDM UNIX Master License</v>
          </cell>
          <cell r="C2006">
            <v>2093</v>
          </cell>
          <cell r="D2006" t="str">
            <v>B</v>
          </cell>
        </row>
        <row r="2007">
          <cell r="A2007" t="str">
            <v>VGDCN-999-W999</v>
          </cell>
          <cell r="B2007" t="str">
            <v>Global Data Manager License</v>
          </cell>
          <cell r="C2007">
            <v>2100</v>
          </cell>
          <cell r="D2007" t="str">
            <v>B</v>
          </cell>
        </row>
        <row r="2008">
          <cell r="A2008" t="str">
            <v>VGDCS-320-9999</v>
          </cell>
          <cell r="B2008" t="str">
            <v>Global Data Manager 3.2</v>
          </cell>
          <cell r="C2008">
            <v>119</v>
          </cell>
          <cell r="D2008" t="str">
            <v>D</v>
          </cell>
        </row>
        <row r="2009">
          <cell r="A2009" t="str">
            <v>VGDCS-999-9999</v>
          </cell>
          <cell r="B2009" t="str">
            <v>Global Data Manager</v>
          </cell>
          <cell r="C2009">
            <v>7000</v>
          </cell>
          <cell r="D2009" t="str">
            <v>B</v>
          </cell>
        </row>
        <row r="2010">
          <cell r="A2010" t="str">
            <v>VGDCS-999-W999</v>
          </cell>
          <cell r="B2010" t="str">
            <v>Global Data Manager License</v>
          </cell>
          <cell r="C2010">
            <v>4500</v>
          </cell>
          <cell r="D2010" t="str">
            <v>B</v>
          </cell>
        </row>
        <row r="2011">
          <cell r="A2011" t="str">
            <v>VHSES-320-9999</v>
          </cell>
          <cell r="B2011" t="str">
            <v>Remote Storage Migrator  3.2</v>
          </cell>
          <cell r="C2011">
            <v>63</v>
          </cell>
          <cell r="D2011" t="str">
            <v>D</v>
          </cell>
        </row>
        <row r="2012">
          <cell r="A2012" t="str">
            <v>VHSSS-320-9999</v>
          </cell>
          <cell r="B2012" t="str">
            <v>HSM 3.2 Media Kit &amp; Doc</v>
          </cell>
          <cell r="C2012">
            <v>140</v>
          </cell>
          <cell r="D2012" t="str">
            <v>D</v>
          </cell>
        </row>
        <row r="2013">
          <cell r="A2013" t="str">
            <v>VHSSS-999-9999</v>
          </cell>
          <cell r="B2013" t="str">
            <v>HSM Server or Enterp Exp Lic</v>
          </cell>
          <cell r="C2013">
            <v>28000</v>
          </cell>
          <cell r="D2013" t="str">
            <v>B</v>
          </cell>
        </row>
        <row r="2014">
          <cell r="A2014" t="str">
            <v>VMEDN-999-D999</v>
          </cell>
          <cell r="B2014" t="str">
            <v>NBU SAN NT/2000 Media License</v>
          </cell>
          <cell r="C2014">
            <v>3850</v>
          </cell>
          <cell r="D2014" t="str">
            <v>B</v>
          </cell>
        </row>
        <row r="2015">
          <cell r="A2015" t="str">
            <v>VMEDN-999-E999</v>
          </cell>
          <cell r="B2015" t="str">
            <v>NBU SAN NT/2000 Media License</v>
          </cell>
          <cell r="C2015">
            <v>5600</v>
          </cell>
          <cell r="D2015" t="str">
            <v>B</v>
          </cell>
        </row>
        <row r="2016">
          <cell r="A2016" t="str">
            <v>VMEDN-999-S999</v>
          </cell>
          <cell r="B2016" t="str">
            <v>NBU SAN NT Media License</v>
          </cell>
          <cell r="C2016">
            <v>8400</v>
          </cell>
          <cell r="D2016" t="str">
            <v>B</v>
          </cell>
        </row>
        <row r="2017">
          <cell r="A2017" t="str">
            <v>VMEDN-999-W999</v>
          </cell>
          <cell r="B2017" t="str">
            <v>NBU SAN NT/2000 Media License</v>
          </cell>
          <cell r="C2017">
            <v>3500</v>
          </cell>
          <cell r="D2017" t="str">
            <v>B</v>
          </cell>
        </row>
        <row r="2018">
          <cell r="A2018" t="str">
            <v>VMEDU-999-D999</v>
          </cell>
          <cell r="B2018" t="str">
            <v>NBU SAN UNIX Media License</v>
          </cell>
          <cell r="C2018">
            <v>9100</v>
          </cell>
          <cell r="D2018" t="str">
            <v>B</v>
          </cell>
        </row>
        <row r="2019">
          <cell r="A2019" t="str">
            <v>VMEDU-999-E999</v>
          </cell>
          <cell r="B2019" t="str">
            <v>NBU SAN UNIX Media License</v>
          </cell>
          <cell r="C2019">
            <v>11900</v>
          </cell>
          <cell r="D2019" t="str">
            <v>B</v>
          </cell>
        </row>
        <row r="2020">
          <cell r="A2020" t="str">
            <v>VMEDU-999-S999</v>
          </cell>
          <cell r="B2020" t="str">
            <v>NBU SAN UNIX Media License</v>
          </cell>
          <cell r="C2020">
            <v>18900</v>
          </cell>
          <cell r="D2020" t="str">
            <v>B</v>
          </cell>
        </row>
        <row r="2021">
          <cell r="A2021" t="str">
            <v>VMEDU-999-W999</v>
          </cell>
          <cell r="B2021" t="str">
            <v>NBU SAN UNIX Media License</v>
          </cell>
          <cell r="C2021">
            <v>7000</v>
          </cell>
          <cell r="D2021" t="str">
            <v>B</v>
          </cell>
        </row>
        <row r="2022">
          <cell r="A2022" t="str">
            <v>VMGSN-999-WDES</v>
          </cell>
          <cell r="B2022" t="str">
            <v>VERITAS - MIGRATION TO SUN</v>
          </cell>
          <cell r="C2022">
            <v>0</v>
          </cell>
          <cell r="D2022" t="str">
            <v>D</v>
          </cell>
        </row>
        <row r="2023">
          <cell r="A2023" t="str">
            <v>VMR9S-260-R999</v>
          </cell>
          <cell r="B2023" t="str">
            <v>SW SVM 2.6 MEDIA DOCUMENTATION</v>
          </cell>
          <cell r="C2023">
            <v>140</v>
          </cell>
          <cell r="D2023" t="str">
            <v>D</v>
          </cell>
        </row>
        <row r="2024">
          <cell r="A2024" t="str">
            <v>VMS9S-260-R999</v>
          </cell>
          <cell r="B2024" t="str">
            <v>SW SVM 2.6 FOR A5000S</v>
          </cell>
          <cell r="C2024">
            <v>0</v>
          </cell>
          <cell r="D2024" t="str">
            <v>D</v>
          </cell>
        </row>
        <row r="2025">
          <cell r="A2025" t="str">
            <v>VNBCN-999-P999</v>
          </cell>
          <cell r="B2025" t="str">
            <v>NBU &amp; Storage Migrator (HSM)</v>
          </cell>
          <cell r="C2025">
            <v>1050</v>
          </cell>
          <cell r="D2025" t="str">
            <v>B</v>
          </cell>
        </row>
        <row r="2026">
          <cell r="A2026" t="str">
            <v>VNBCS-999-D999</v>
          </cell>
          <cell r="B2026" t="str">
            <v>NBU &amp; Storage Migrator (HSM)</v>
          </cell>
          <cell r="C2026">
            <v>1120</v>
          </cell>
          <cell r="D2026" t="str">
            <v>B</v>
          </cell>
        </row>
        <row r="2027">
          <cell r="A2027" t="str">
            <v>VNBCS-999-W999</v>
          </cell>
          <cell r="B2027" t="str">
            <v>NBU &amp; Storage Migrator (HSM)</v>
          </cell>
          <cell r="C2027">
            <v>280</v>
          </cell>
          <cell r="D2027" t="str">
            <v>B</v>
          </cell>
        </row>
        <row r="2028">
          <cell r="A2028" t="str">
            <v>VNBDS-320-9999</v>
          </cell>
          <cell r="B2028" t="str">
            <v>UNIX, Solaris DBase Extension</v>
          </cell>
          <cell r="C2028">
            <v>140</v>
          </cell>
          <cell r="D2028" t="str">
            <v>D</v>
          </cell>
        </row>
        <row r="2029">
          <cell r="A2029" t="str">
            <v>VNBDS-999-D999</v>
          </cell>
          <cell r="B2029" t="str">
            <v>UNIX Database Extension</v>
          </cell>
          <cell r="C2029">
            <v>11200</v>
          </cell>
          <cell r="D2029" t="str">
            <v>B</v>
          </cell>
        </row>
        <row r="2030">
          <cell r="A2030" t="str">
            <v>VNBDS-999-E999</v>
          </cell>
          <cell r="B2030" t="str">
            <v>UNIX Database Extension</v>
          </cell>
          <cell r="C2030">
            <v>14000</v>
          </cell>
          <cell r="D2030" t="str">
            <v>B</v>
          </cell>
        </row>
        <row r="2031">
          <cell r="A2031" t="str">
            <v>VNBDS-999-S999</v>
          </cell>
          <cell r="B2031" t="str">
            <v>UNIX Database Extension</v>
          </cell>
          <cell r="C2031">
            <v>21000</v>
          </cell>
          <cell r="D2031" t="str">
            <v>B</v>
          </cell>
        </row>
        <row r="2032">
          <cell r="A2032" t="str">
            <v>VNBDS-999-W999</v>
          </cell>
          <cell r="B2032" t="str">
            <v>UNIX Database Extension</v>
          </cell>
          <cell r="C2032">
            <v>9100</v>
          </cell>
          <cell r="D2032" t="str">
            <v>B</v>
          </cell>
        </row>
        <row r="2033">
          <cell r="A2033" t="str">
            <v>VNBEN-999-D999</v>
          </cell>
          <cell r="B2033" t="str">
            <v xml:space="preserve">NT Database Extension </v>
          </cell>
          <cell r="C2033">
            <v>2373</v>
          </cell>
          <cell r="D2033" t="str">
            <v>B</v>
          </cell>
        </row>
        <row r="2034">
          <cell r="A2034" t="str">
            <v>VNBEN-999-E999</v>
          </cell>
          <cell r="B2034" t="str">
            <v>NT Database Extension</v>
          </cell>
          <cell r="C2034">
            <v>3073</v>
          </cell>
          <cell r="D2034" t="str">
            <v>B</v>
          </cell>
        </row>
        <row r="2035">
          <cell r="A2035" t="str">
            <v>VNBEN-999-S999</v>
          </cell>
          <cell r="B2035" t="str">
            <v>NT Database Extension License</v>
          </cell>
          <cell r="C2035">
            <v>4613</v>
          </cell>
          <cell r="D2035" t="str">
            <v>B</v>
          </cell>
        </row>
        <row r="2036">
          <cell r="A2036" t="str">
            <v>VNBEN-999-W999</v>
          </cell>
          <cell r="B2036" t="str">
            <v>NT Database Extension License</v>
          </cell>
          <cell r="C2036">
            <v>1813</v>
          </cell>
          <cell r="D2036" t="str">
            <v>B</v>
          </cell>
        </row>
        <row r="2037">
          <cell r="A2037" t="str">
            <v>VNBIN-999-9999</v>
          </cell>
          <cell r="B2037" t="str">
            <v>BS UNIX DB Agent Informix</v>
          </cell>
          <cell r="C2037">
            <v>2793</v>
          </cell>
          <cell r="D2037" t="str">
            <v>B</v>
          </cell>
        </row>
        <row r="2038">
          <cell r="A2038" t="str">
            <v>VNBLN-999-9999</v>
          </cell>
          <cell r="B2038" t="str">
            <v>BS UNIX DB Agent Notes</v>
          </cell>
          <cell r="C2038">
            <v>2793</v>
          </cell>
          <cell r="D2038" t="str">
            <v>B</v>
          </cell>
        </row>
        <row r="2039">
          <cell r="A2039" t="str">
            <v>VNBMN-320-9999</v>
          </cell>
          <cell r="B2039" t="str">
            <v>NBU 3.2, MS-Exchange Media/Doc</v>
          </cell>
          <cell r="C2039">
            <v>63</v>
          </cell>
          <cell r="D2039" t="str">
            <v>D</v>
          </cell>
        </row>
        <row r="2040">
          <cell r="A2040" t="str">
            <v>VNBON-320-9999</v>
          </cell>
          <cell r="B2040" t="str">
            <v>NBU 3.2, Database Extension</v>
          </cell>
          <cell r="C2040">
            <v>63</v>
          </cell>
          <cell r="D2040" t="str">
            <v>D</v>
          </cell>
        </row>
        <row r="2041">
          <cell r="A2041" t="str">
            <v>VNBOR-320-9999</v>
          </cell>
          <cell r="B2041" t="str">
            <v>BS UNIX DB Agent for Oracle</v>
          </cell>
          <cell r="C2041">
            <v>2793</v>
          </cell>
          <cell r="D2041" t="str">
            <v>D</v>
          </cell>
        </row>
        <row r="2042">
          <cell r="A2042" t="str">
            <v>VNBRN-320-9999</v>
          </cell>
          <cell r="B2042" t="str">
            <v>Database Extension 3.2</v>
          </cell>
          <cell r="C2042">
            <v>140</v>
          </cell>
          <cell r="D2042" t="str">
            <v>D</v>
          </cell>
        </row>
        <row r="2043">
          <cell r="A2043" t="str">
            <v>VNBSN-320-9999</v>
          </cell>
          <cell r="B2043" t="str">
            <v>NBU 3.2 Windows NT Media Kit</v>
          </cell>
          <cell r="C2043">
            <v>140</v>
          </cell>
          <cell r="D2043" t="str">
            <v>D</v>
          </cell>
        </row>
        <row r="2044">
          <cell r="A2044" t="str">
            <v>VNBSN-999-D999</v>
          </cell>
          <cell r="B2044" t="str">
            <v>NetBackup 3.2 NT</v>
          </cell>
          <cell r="C2044">
            <v>7700</v>
          </cell>
          <cell r="D2044" t="str">
            <v>B</v>
          </cell>
        </row>
        <row r="2045">
          <cell r="A2045" t="str">
            <v>VNBSN-999-E999</v>
          </cell>
          <cell r="B2045" t="str">
            <v>NetBackup 3.2 NT</v>
          </cell>
          <cell r="C2045">
            <v>11200</v>
          </cell>
          <cell r="D2045" t="str">
            <v>B</v>
          </cell>
        </row>
        <row r="2046">
          <cell r="A2046" t="str">
            <v>VNBSN-999-S999</v>
          </cell>
          <cell r="B2046" t="str">
            <v>NetBackup 3.2 NT</v>
          </cell>
          <cell r="C2046">
            <v>16800</v>
          </cell>
          <cell r="D2046" t="str">
            <v>B</v>
          </cell>
        </row>
        <row r="2047">
          <cell r="A2047" t="str">
            <v>VNBSN-999-W999</v>
          </cell>
          <cell r="B2047" t="str">
            <v>NetBackup 3.2 NT</v>
          </cell>
          <cell r="C2047">
            <v>7000</v>
          </cell>
          <cell r="D2047" t="str">
            <v>B</v>
          </cell>
        </row>
        <row r="2048">
          <cell r="A2048" t="str">
            <v>VNBSS-320-9999</v>
          </cell>
          <cell r="B2048" t="str">
            <v>NBU 3.2 Solaris Media Kit, Doc</v>
          </cell>
          <cell r="C2048">
            <v>280</v>
          </cell>
          <cell r="D2048" t="str">
            <v>D</v>
          </cell>
        </row>
        <row r="2049">
          <cell r="A2049" t="str">
            <v>VNBSS-999-9999</v>
          </cell>
          <cell r="B2049" t="str">
            <v>NBU 3.2 NDMP, RTU</v>
          </cell>
          <cell r="C2049">
            <v>11900</v>
          </cell>
          <cell r="D2049" t="str">
            <v>B</v>
          </cell>
        </row>
        <row r="2050">
          <cell r="A2050" t="str">
            <v>VNBSS-999-D999</v>
          </cell>
          <cell r="B2050" t="str">
            <v>NetBackup, Storage Migrator</v>
          </cell>
          <cell r="C2050">
            <v>18200</v>
          </cell>
          <cell r="D2050" t="str">
            <v>B</v>
          </cell>
        </row>
        <row r="2051">
          <cell r="A2051" t="str">
            <v>VNBSS-999-E999</v>
          </cell>
          <cell r="B2051" t="str">
            <v>NetBackup, Storage Migrator</v>
          </cell>
          <cell r="C2051">
            <v>23800</v>
          </cell>
          <cell r="D2051" t="str">
            <v>B</v>
          </cell>
        </row>
        <row r="2052">
          <cell r="A2052" t="str">
            <v>VNBSS-999-S999</v>
          </cell>
          <cell r="B2052" t="str">
            <v>NetBackup, Storage Migrator</v>
          </cell>
          <cell r="C2052">
            <v>37800</v>
          </cell>
          <cell r="D2052" t="str">
            <v>B</v>
          </cell>
        </row>
        <row r="2053">
          <cell r="A2053" t="str">
            <v>VNBSS-999-W999</v>
          </cell>
          <cell r="B2053" t="str">
            <v>NetBackup, Storage Migrator</v>
          </cell>
          <cell r="C2053">
            <v>14000</v>
          </cell>
          <cell r="D2053" t="str">
            <v>B</v>
          </cell>
        </row>
        <row r="2054">
          <cell r="A2054" t="str">
            <v>VNBSU-320-9999</v>
          </cell>
          <cell r="B2054" t="str">
            <v>NBU 3.2 UNIX Media Kit &amp; Doc</v>
          </cell>
          <cell r="C2054">
            <v>280</v>
          </cell>
          <cell r="D2054" t="str">
            <v>D</v>
          </cell>
        </row>
        <row r="2055">
          <cell r="A2055" t="str">
            <v>VNBSU-340-9999</v>
          </cell>
          <cell r="B2055" t="str">
            <v xml:space="preserve">NBU BS Server Media Kit </v>
          </cell>
          <cell r="C2055">
            <v>105</v>
          </cell>
          <cell r="D2055" t="str">
            <v>D</v>
          </cell>
        </row>
        <row r="2056">
          <cell r="A2056" t="str">
            <v>VNBSU-999-9999</v>
          </cell>
          <cell r="B2056" t="str">
            <v>NBU Business Server on HP-UX</v>
          </cell>
          <cell r="C2056">
            <v>5593</v>
          </cell>
          <cell r="D2056" t="str">
            <v>D</v>
          </cell>
        </row>
        <row r="2057">
          <cell r="A2057" t="str">
            <v>VNBSY-999-9999</v>
          </cell>
          <cell r="B2057" t="str">
            <v>BS UNIX DB Agent Sybase</v>
          </cell>
          <cell r="C2057">
            <v>2793</v>
          </cell>
          <cell r="D2057" t="str">
            <v>D</v>
          </cell>
        </row>
        <row r="2058">
          <cell r="A2058" t="str">
            <v>VNBTS-320-9999</v>
          </cell>
          <cell r="B2058" t="str">
            <v>NBU 3.2 Tivoli Media/Docs</v>
          </cell>
          <cell r="C2058">
            <v>63</v>
          </cell>
          <cell r="D2058" t="str">
            <v>D</v>
          </cell>
        </row>
        <row r="2059">
          <cell r="A2059" t="str">
            <v>VNBUE-999-S999</v>
          </cell>
          <cell r="B2059" t="str">
            <v>NetBackup 3.2 Pkg for E6500</v>
          </cell>
          <cell r="C2059">
            <v>71400</v>
          </cell>
          <cell r="D2059" t="str">
            <v>B</v>
          </cell>
        </row>
        <row r="2060">
          <cell r="A2060" t="str">
            <v>VNBUS-999-S999</v>
          </cell>
          <cell r="B2060" t="str">
            <v>NetBackup 3.2 Pkg for E10000</v>
          </cell>
          <cell r="C2060">
            <v>93800</v>
          </cell>
          <cell r="D2060" t="str">
            <v>B</v>
          </cell>
        </row>
        <row r="2061">
          <cell r="A2061" t="str">
            <v>VNDCN-340-9999</v>
          </cell>
          <cell r="B2061" t="str">
            <v>NBU DC 3.4 NT Media Kit, Doc</v>
          </cell>
          <cell r="C2061">
            <v>280</v>
          </cell>
          <cell r="D2061" t="str">
            <v>D</v>
          </cell>
        </row>
        <row r="2062">
          <cell r="A2062" t="str">
            <v>VNDCN-999-D999</v>
          </cell>
          <cell r="B2062" t="str">
            <v>NBU DataCenter NT/2000 License</v>
          </cell>
          <cell r="C2062">
            <v>7700</v>
          </cell>
          <cell r="D2062" t="str">
            <v>B</v>
          </cell>
        </row>
        <row r="2063">
          <cell r="A2063" t="str">
            <v>VNDCN-999-E999</v>
          </cell>
          <cell r="B2063" t="str">
            <v>NBU DataCenter NT/2000 License</v>
          </cell>
          <cell r="C2063">
            <v>11200</v>
          </cell>
          <cell r="D2063" t="str">
            <v>B</v>
          </cell>
        </row>
        <row r="2064">
          <cell r="A2064" t="str">
            <v>VNDCN-999-S999</v>
          </cell>
          <cell r="B2064" t="str">
            <v>NBU DataCenter NT/2000 License</v>
          </cell>
          <cell r="C2064">
            <v>16800</v>
          </cell>
          <cell r="D2064" t="str">
            <v>B</v>
          </cell>
        </row>
        <row r="2065">
          <cell r="A2065" t="str">
            <v>VNDCN-999-W999</v>
          </cell>
          <cell r="B2065" t="str">
            <v>NBU DataCenter NT/2000 License</v>
          </cell>
          <cell r="C2065">
            <v>7000</v>
          </cell>
          <cell r="D2065" t="str">
            <v>B</v>
          </cell>
        </row>
        <row r="2066">
          <cell r="A2066" t="str">
            <v>VNDCU-340-9999</v>
          </cell>
          <cell r="B2066" t="str">
            <v>NBU DC 3.4 UNIX Media Kit, Doc</v>
          </cell>
          <cell r="C2066">
            <v>280</v>
          </cell>
          <cell r="D2066" t="str">
            <v>D</v>
          </cell>
        </row>
        <row r="2067">
          <cell r="A2067" t="str">
            <v>VNDCU-999-D999</v>
          </cell>
          <cell r="B2067" t="str">
            <v>NBU DataCenter NT/2000 License</v>
          </cell>
          <cell r="C2067">
            <v>18200</v>
          </cell>
          <cell r="D2067" t="str">
            <v>B</v>
          </cell>
        </row>
        <row r="2068">
          <cell r="A2068" t="str">
            <v>VNDCU-999-E999</v>
          </cell>
          <cell r="B2068" t="str">
            <v>NBU DataCenter NT/2000 License</v>
          </cell>
          <cell r="C2068">
            <v>23800</v>
          </cell>
          <cell r="D2068" t="str">
            <v>B</v>
          </cell>
        </row>
        <row r="2069">
          <cell r="A2069" t="str">
            <v>VNDCU-999-S999</v>
          </cell>
          <cell r="B2069" t="str">
            <v>NBU DataCenter NT/2000 License</v>
          </cell>
          <cell r="C2069">
            <v>37800</v>
          </cell>
          <cell r="D2069" t="str">
            <v>B</v>
          </cell>
        </row>
        <row r="2070">
          <cell r="A2070" t="str">
            <v>VNDCU-999-W999</v>
          </cell>
          <cell r="B2070" t="str">
            <v>NBU DataCenter NT/2000 License</v>
          </cell>
          <cell r="C2070">
            <v>14000</v>
          </cell>
          <cell r="D2070" t="str">
            <v>B</v>
          </cell>
        </row>
        <row r="2071">
          <cell r="A2071" t="str">
            <v>VNDMS-320-9999</v>
          </cell>
          <cell r="B2071" t="str">
            <v>NBU 3.2 NDMP Network Appliance</v>
          </cell>
          <cell r="C2071">
            <v>63</v>
          </cell>
          <cell r="D2071" t="str">
            <v>D</v>
          </cell>
        </row>
        <row r="2072">
          <cell r="A2072" t="str">
            <v>VNDTL-999-9999</v>
          </cell>
          <cell r="B2072" t="str">
            <v>NBU DC Tape Drive License</v>
          </cell>
          <cell r="C2072">
            <v>4500</v>
          </cell>
          <cell r="D2072" t="str">
            <v>B</v>
          </cell>
        </row>
        <row r="2073">
          <cell r="A2073" t="str">
            <v>VNEDS-320-9999</v>
          </cell>
          <cell r="B2073" t="str">
            <v>US/Canada Client Encrypt</v>
          </cell>
          <cell r="C2073">
            <v>63</v>
          </cell>
          <cell r="D2073" t="str">
            <v>D</v>
          </cell>
        </row>
        <row r="2074">
          <cell r="A2074" t="str">
            <v>VNEDS-340-9999</v>
          </cell>
          <cell r="B2074" t="str">
            <v>NBU 56-bit Encryp Media&amp;Doc</v>
          </cell>
          <cell r="C2074">
            <v>70</v>
          </cell>
          <cell r="D2074" t="str">
            <v>D</v>
          </cell>
        </row>
        <row r="2075">
          <cell r="A2075" t="str">
            <v>VNEIS-320-9999</v>
          </cell>
          <cell r="B2075" t="str">
            <v>Client Encrypt Kit (Intl)</v>
          </cell>
          <cell r="C2075">
            <v>63</v>
          </cell>
          <cell r="D2075" t="str">
            <v>D</v>
          </cell>
        </row>
        <row r="2076">
          <cell r="A2076" t="str">
            <v>VNEIS-340-9999</v>
          </cell>
          <cell r="B2076" t="str">
            <v>NBU 40-bit Encryp Media&amp;Doc</v>
          </cell>
          <cell r="C2076">
            <v>70</v>
          </cell>
          <cell r="D2076" t="str">
            <v>D</v>
          </cell>
        </row>
        <row r="2077">
          <cell r="A2077" t="str">
            <v>VNEXN-999-9999</v>
          </cell>
          <cell r="B2077" t="str">
            <v>BS NT/2000 DB Agent MS-Exchge</v>
          </cell>
          <cell r="C2077">
            <v>1393</v>
          </cell>
          <cell r="D2077" t="str">
            <v>B</v>
          </cell>
        </row>
        <row r="2078">
          <cell r="A2078" t="str">
            <v>VNFBS-320-9999</v>
          </cell>
          <cell r="B2078" t="str">
            <v>NBU 3.2 FlashBackup Media/Doc</v>
          </cell>
          <cell r="C2078">
            <v>63</v>
          </cell>
          <cell r="D2078" t="str">
            <v>D</v>
          </cell>
        </row>
        <row r="2079">
          <cell r="A2079" t="str">
            <v>VNGCS-999-9999</v>
          </cell>
          <cell r="B2079" t="str">
            <v>NBU DC Console License</v>
          </cell>
          <cell r="C2079">
            <v>7000</v>
          </cell>
          <cell r="D2079" t="str">
            <v>B</v>
          </cell>
        </row>
        <row r="2080">
          <cell r="A2080" t="str">
            <v>VNGMN-999-9999</v>
          </cell>
          <cell r="B2080" t="str">
            <v>NBU DC GDM NT Master License</v>
          </cell>
          <cell r="C2080">
            <v>2100</v>
          </cell>
          <cell r="D2080" t="str">
            <v>B</v>
          </cell>
        </row>
        <row r="2081">
          <cell r="A2081" t="str">
            <v>VNGMU-999-9999</v>
          </cell>
          <cell r="B2081" t="str">
            <v>NBU DC GDM UNIX Master License</v>
          </cell>
          <cell r="C2081">
            <v>4500</v>
          </cell>
          <cell r="D2081" t="str">
            <v>B</v>
          </cell>
        </row>
        <row r="2082">
          <cell r="A2082" t="str">
            <v>VNLNN-999-9999</v>
          </cell>
          <cell r="B2082" t="str">
            <v>BS NT/2000 DB Agent for Notes</v>
          </cell>
          <cell r="C2082">
            <v>1393</v>
          </cell>
          <cell r="D2082" t="str">
            <v>B</v>
          </cell>
        </row>
        <row r="2083">
          <cell r="A2083" t="str">
            <v>VNMSN-320-9999</v>
          </cell>
          <cell r="B2083" t="str">
            <v>Database Extension 3.2</v>
          </cell>
          <cell r="C2083">
            <v>63</v>
          </cell>
          <cell r="D2083" t="str">
            <v>D</v>
          </cell>
        </row>
        <row r="2084">
          <cell r="A2084" t="str">
            <v>VNORN-999-9999</v>
          </cell>
          <cell r="B2084" t="str">
            <v>BS NT DB Agent for Oracle</v>
          </cell>
          <cell r="C2084">
            <v>1393</v>
          </cell>
          <cell r="D2084" t="str">
            <v>B</v>
          </cell>
        </row>
        <row r="2085">
          <cell r="A2085" t="str">
            <v>VNPCN-320-9999</v>
          </cell>
          <cell r="B2085" t="str">
            <v>PC Client 3.2 Media Kit &amp; Doc</v>
          </cell>
          <cell r="C2085">
            <v>140</v>
          </cell>
          <cell r="D2085" t="str">
            <v>D</v>
          </cell>
        </row>
        <row r="2086">
          <cell r="A2086" t="str">
            <v>VNSQN-320-9999</v>
          </cell>
          <cell r="B2086" t="str">
            <v>BS NT/2000 DB Agent MS-SQL</v>
          </cell>
          <cell r="C2086">
            <v>1393</v>
          </cell>
          <cell r="D2086" t="str">
            <v>B</v>
          </cell>
        </row>
        <row r="2087">
          <cell r="A2087" t="str">
            <v>VNSSS-320-9999</v>
          </cell>
          <cell r="B2087" t="str">
            <v>NBU 3.2 Shared Storage Option</v>
          </cell>
          <cell r="C2087">
            <v>63</v>
          </cell>
          <cell r="D2087" t="str">
            <v>D</v>
          </cell>
        </row>
        <row r="2088">
          <cell r="A2088" t="str">
            <v>VNSTS-999-9999</v>
          </cell>
          <cell r="B2088" t="str">
            <v>NetBackup 3.2 Shared Storage</v>
          </cell>
          <cell r="C2088">
            <v>2800</v>
          </cell>
          <cell r="D2088" t="str">
            <v>B</v>
          </cell>
        </row>
        <row r="2089">
          <cell r="A2089" t="str">
            <v>VNTLS-999-9999</v>
          </cell>
          <cell r="B2089" t="str">
            <v>NetBackup  Tape Drive License</v>
          </cell>
          <cell r="C2089">
            <v>4500</v>
          </cell>
          <cell r="D2089" t="str">
            <v>B</v>
          </cell>
        </row>
        <row r="2090">
          <cell r="A2090" t="str">
            <v>VSMAS-999-9999</v>
          </cell>
          <cell r="B2090" t="str">
            <v>SM 500 GB Option</v>
          </cell>
          <cell r="C2090">
            <v>21000</v>
          </cell>
          <cell r="D2090" t="str">
            <v>B</v>
          </cell>
        </row>
        <row r="2091">
          <cell r="A2091" t="str">
            <v>VSMBS-999-9999</v>
          </cell>
          <cell r="B2091" t="str">
            <v>SM 1TB Option</v>
          </cell>
          <cell r="C2091">
            <v>35700</v>
          </cell>
          <cell r="D2091" t="str">
            <v>B</v>
          </cell>
        </row>
        <row r="2092">
          <cell r="A2092" t="str">
            <v>VSMCS-999-9999</v>
          </cell>
          <cell r="B2092" t="str">
            <v>SM 5TB Option</v>
          </cell>
          <cell r="C2092">
            <v>84000</v>
          </cell>
          <cell r="D2092" t="str">
            <v>B</v>
          </cell>
        </row>
        <row r="2093">
          <cell r="A2093" t="str">
            <v>VSMDS-999-9999</v>
          </cell>
          <cell r="B2093" t="str">
            <v>SM 10TB Option</v>
          </cell>
          <cell r="C2093">
            <v>126000</v>
          </cell>
          <cell r="D2093" t="str">
            <v>B</v>
          </cell>
        </row>
        <row r="2094">
          <cell r="A2094" t="str">
            <v>VSMRU-340-9999</v>
          </cell>
          <cell r="B2094" t="str">
            <v>SM Remote Base Kit</v>
          </cell>
          <cell r="C2094">
            <v>14000</v>
          </cell>
          <cell r="D2094" t="str">
            <v>D</v>
          </cell>
        </row>
        <row r="2095">
          <cell r="A2095" t="str">
            <v>VSMRU-340-ES99</v>
          </cell>
          <cell r="B2095" t="str">
            <v>SM Base Kit-ENTRPRS+E10K</v>
          </cell>
          <cell r="C2095">
            <v>35000</v>
          </cell>
          <cell r="D2095" t="str">
            <v>D</v>
          </cell>
        </row>
        <row r="2096">
          <cell r="A2096" t="str">
            <v>VSMSU-340-WD99</v>
          </cell>
          <cell r="B2096" t="str">
            <v>SM Base Kit-WRKGRP+DEPTMNTL</v>
          </cell>
          <cell r="C2096">
            <v>17500</v>
          </cell>
          <cell r="D2096" t="str">
            <v>D</v>
          </cell>
        </row>
        <row r="2097">
          <cell r="A2097" t="str">
            <v>VSSAS-999-D9U9</v>
          </cell>
          <cell r="B2097" t="str">
            <v>Veritas VM A5K Upgrd Deprtmntl</v>
          </cell>
          <cell r="C2097">
            <v>5593</v>
          </cell>
          <cell r="D2097" t="str">
            <v>B</v>
          </cell>
        </row>
        <row r="2098">
          <cell r="A2098" t="str">
            <v>VSSAS-999-E9U9</v>
          </cell>
          <cell r="B2098" t="str">
            <v>Veritas VM A5K Upgrd Entrprise</v>
          </cell>
          <cell r="C2098">
            <v>10493</v>
          </cell>
          <cell r="D2098" t="str">
            <v>B</v>
          </cell>
        </row>
        <row r="2099">
          <cell r="A2099" t="str">
            <v>VSSAS-999-S9U9</v>
          </cell>
          <cell r="B2099" t="str">
            <v>Veritas VM A5K Upgrd E10000</v>
          </cell>
          <cell r="C2099">
            <v>35693</v>
          </cell>
          <cell r="D2099" t="str">
            <v>B</v>
          </cell>
        </row>
        <row r="2100">
          <cell r="A2100" t="str">
            <v>VSSAS-999-W9U9</v>
          </cell>
          <cell r="B2100" t="str">
            <v>Veritas VM A5K Upgrd Workgrp</v>
          </cell>
          <cell r="C2100">
            <v>2513</v>
          </cell>
          <cell r="D2100" t="str">
            <v>B</v>
          </cell>
        </row>
        <row r="2101">
          <cell r="A2101" t="str">
            <v>VT-8.0.1-P</v>
          </cell>
          <cell r="B2101" t="str">
            <v>SUNLINK VT 8.0.1, CD DOC LI</v>
          </cell>
          <cell r="C2101">
            <v>2793</v>
          </cell>
          <cell r="D2101" t="str">
            <v>B</v>
          </cell>
        </row>
        <row r="2102">
          <cell r="A2102" t="str">
            <v>VVMGS-302-9999</v>
          </cell>
          <cell r="B2102" t="str">
            <v>VERITAS VM 3.0.2 for A5x00s</v>
          </cell>
          <cell r="C2102">
            <v>0</v>
          </cell>
          <cell r="D2102" t="str">
            <v>D</v>
          </cell>
        </row>
        <row r="2103">
          <cell r="A2103" t="str">
            <v>VVMGS-303-9999</v>
          </cell>
          <cell r="B2103" t="str">
            <v>VERITAS VM 3.0.3 for A5x00s</v>
          </cell>
          <cell r="C2103">
            <v>0</v>
          </cell>
          <cell r="D2103" t="str">
            <v>D</v>
          </cell>
        </row>
        <row r="2104">
          <cell r="A2104" t="str">
            <v>VVMGS-304-9999</v>
          </cell>
          <cell r="B2104" t="str">
            <v>VERITAS VM 3.0.4 for A5x00s</v>
          </cell>
          <cell r="C2104">
            <v>0</v>
          </cell>
          <cell r="D2104" t="str">
            <v>D</v>
          </cell>
        </row>
        <row r="2105">
          <cell r="A2105" t="str">
            <v>VVMGS-999-D999</v>
          </cell>
          <cell r="B2105" t="str">
            <v>Veritas VM DEPARTMENTAL SERVER</v>
          </cell>
          <cell r="C2105">
            <v>9793</v>
          </cell>
          <cell r="D2105" t="str">
            <v>B</v>
          </cell>
        </row>
        <row r="2106">
          <cell r="A2106" t="str">
            <v>VVMGS-999-DEU9</v>
          </cell>
          <cell r="B2106" t="str">
            <v>Veritas VM Upgrade Dep-Entprse</v>
          </cell>
          <cell r="C2106">
            <v>8400</v>
          </cell>
          <cell r="D2106" t="str">
            <v>B</v>
          </cell>
        </row>
        <row r="2107">
          <cell r="A2107" t="str">
            <v>VVMGS-999-E999</v>
          </cell>
          <cell r="B2107" t="str">
            <v>Veritas VM for Entrprse Server</v>
          </cell>
          <cell r="C2107">
            <v>18193</v>
          </cell>
          <cell r="D2107" t="str">
            <v>B</v>
          </cell>
        </row>
        <row r="2108">
          <cell r="A2108" t="str">
            <v>VVMGS-999-ESU9</v>
          </cell>
          <cell r="B2108" t="str">
            <v>Veritas VM Upgrade Entprs-E10K</v>
          </cell>
          <cell r="C2108">
            <v>14000</v>
          </cell>
          <cell r="D2108" t="str">
            <v>B</v>
          </cell>
        </row>
        <row r="2109">
          <cell r="A2109" t="str">
            <v>VVMGS-999-S999</v>
          </cell>
          <cell r="B2109" t="str">
            <v>Veritas VM for E10000 Server</v>
          </cell>
          <cell r="C2109">
            <v>60193</v>
          </cell>
          <cell r="D2109" t="str">
            <v>B</v>
          </cell>
        </row>
        <row r="2110">
          <cell r="A2110" t="str">
            <v>VVMGS-999-W999</v>
          </cell>
          <cell r="B2110" t="str">
            <v>Veritas VM WORKGROUP SERVERS</v>
          </cell>
          <cell r="C2110">
            <v>4193</v>
          </cell>
          <cell r="D2110" t="str">
            <v>B</v>
          </cell>
        </row>
        <row r="2111">
          <cell r="A2111" t="str">
            <v>VVMGS-999-WDU9</v>
          </cell>
          <cell r="B2111" t="str">
            <v>Veritas VM Upgrade Wrkgrp-Dep</v>
          </cell>
          <cell r="C2111">
            <v>5600</v>
          </cell>
          <cell r="D2111" t="str">
            <v>B</v>
          </cell>
        </row>
        <row r="2112">
          <cell r="A2112" t="str">
            <v>VVSLC-999-9999</v>
          </cell>
          <cell r="B2112" t="str">
            <v>VERITAS  Software Lic</v>
          </cell>
          <cell r="C2112">
            <v>13999999</v>
          </cell>
          <cell r="D2112" t="str">
            <v>B</v>
          </cell>
        </row>
        <row r="2113">
          <cell r="A2113" t="str">
            <v>VW1II-500-T9T9</v>
          </cell>
          <cell r="B2113" t="str">
            <v>VIS WKSHOP C++ 5.0 TRDUP Intel</v>
          </cell>
          <cell r="C2113">
            <v>3920</v>
          </cell>
          <cell r="D2113" t="str">
            <v>B</v>
          </cell>
        </row>
        <row r="2114">
          <cell r="A2114" t="str">
            <v>VW1IS-500-T9T9</v>
          </cell>
          <cell r="B2114" t="str">
            <v>VIS WKSHOP C++ 5.0 TRDUP SPARC</v>
          </cell>
          <cell r="C2114">
            <v>3920</v>
          </cell>
          <cell r="D2114" t="str">
            <v>B</v>
          </cell>
        </row>
        <row r="2115">
          <cell r="A2115" t="str">
            <v>VW2II-500-T9T9</v>
          </cell>
          <cell r="B2115" t="str">
            <v>VIS WKSHOP C++ 5.0 TRDUP Intel</v>
          </cell>
          <cell r="C2115">
            <v>2940</v>
          </cell>
          <cell r="D2115" t="str">
            <v>B</v>
          </cell>
        </row>
        <row r="2116">
          <cell r="A2116" t="str">
            <v>VW2IS-500-T9T9</v>
          </cell>
          <cell r="B2116" t="str">
            <v>VIS WKSHOP C++ 5.0 TRDUP SPARC</v>
          </cell>
          <cell r="C2116">
            <v>2940</v>
          </cell>
          <cell r="D2116" t="str">
            <v>B</v>
          </cell>
        </row>
        <row r="2117">
          <cell r="A2117" t="str">
            <v>VWPII-500-T999</v>
          </cell>
          <cell r="B2117" t="str">
            <v>Vis WS C++ 5.0 Per. Ed. Intel</v>
          </cell>
          <cell r="C2117">
            <v>2793</v>
          </cell>
          <cell r="D2117" t="str">
            <v>B</v>
          </cell>
        </row>
        <row r="2118">
          <cell r="A2118" t="str">
            <v>VWPII-500-T9T9</v>
          </cell>
          <cell r="B2118" t="str">
            <v>VIS WKSHOP C++ 5.0 TRDUP Intel</v>
          </cell>
          <cell r="C2118">
            <v>2240</v>
          </cell>
          <cell r="D2118" t="str">
            <v>B</v>
          </cell>
        </row>
        <row r="2119">
          <cell r="A2119" t="str">
            <v>VWPIS-500-T999</v>
          </cell>
          <cell r="B2119" t="str">
            <v>Vis WS C++ 5.0 Per. Ed. SPARC</v>
          </cell>
          <cell r="C2119">
            <v>2793</v>
          </cell>
          <cell r="D2119" t="str">
            <v>B</v>
          </cell>
        </row>
        <row r="2120">
          <cell r="A2120" t="str">
            <v>VWPIS-500-T999</v>
          </cell>
          <cell r="B2120" t="str">
            <v>VIS WKSHOP C++ 5.0 Per. Ed. SPARC</v>
          </cell>
          <cell r="C2120">
            <v>2793</v>
          </cell>
          <cell r="D2120" t="str">
            <v>B</v>
          </cell>
        </row>
        <row r="2121">
          <cell r="A2121" t="str">
            <v>VWPIS-500-T9T9</v>
          </cell>
          <cell r="B2121" t="str">
            <v>VIS WS C++ 5.0 TRDUP SPARC</v>
          </cell>
          <cell r="C2121">
            <v>2240</v>
          </cell>
          <cell r="D2121" t="str">
            <v>B</v>
          </cell>
        </row>
        <row r="2122">
          <cell r="A2122" t="str">
            <v>VWPIS-500-T9U9</v>
          </cell>
          <cell r="B2122" t="str">
            <v>VIS WKSHOP C++ 5.0 UPGDS SPARC</v>
          </cell>
          <cell r="C2122">
            <v>840</v>
          </cell>
          <cell r="D2122" t="str">
            <v>B</v>
          </cell>
        </row>
        <row r="2123">
          <cell r="A2123" t="str">
            <v>VWSCI-500-TG99</v>
          </cell>
          <cell r="B2123" t="str">
            <v>VIS WKSHOP C++ 5.0 GOLD Intel</v>
          </cell>
          <cell r="C2123">
            <v>293580</v>
          </cell>
          <cell r="D2123" t="str">
            <v>B</v>
          </cell>
        </row>
        <row r="2124">
          <cell r="A2124" t="str">
            <v>VWSCS-500-TG99</v>
          </cell>
          <cell r="B2124" t="str">
            <v>VIS WKSHOP C++ 5.0 GOLD SPARC</v>
          </cell>
          <cell r="C2124">
            <v>293580</v>
          </cell>
          <cell r="D2124" t="str">
            <v>B</v>
          </cell>
        </row>
        <row r="2125">
          <cell r="A2125" t="str">
            <v>VWSD9-500-T999</v>
          </cell>
          <cell r="B2125" t="str">
            <v>VWS C++ 5.0 Doc Set</v>
          </cell>
          <cell r="C2125">
            <v>560</v>
          </cell>
          <cell r="D2125" t="str">
            <v>B</v>
          </cell>
        </row>
        <row r="2126">
          <cell r="A2126" t="str">
            <v>VWSEI-500-TG99</v>
          </cell>
          <cell r="B2126" t="str">
            <v>VIS WKSHOP C++ 5.0 GOLD Intel</v>
          </cell>
          <cell r="C2126">
            <v>646100</v>
          </cell>
          <cell r="D2126" t="str">
            <v>B</v>
          </cell>
        </row>
        <row r="2127">
          <cell r="A2127" t="str">
            <v>VWSES-500-TG99</v>
          </cell>
          <cell r="B2127" t="str">
            <v>VIS WKSHOP C++ 5.0 GOLD SPARC</v>
          </cell>
          <cell r="C2127">
            <v>646100</v>
          </cell>
          <cell r="D2127" t="str">
            <v>B</v>
          </cell>
        </row>
        <row r="2128">
          <cell r="A2128" t="str">
            <v>VWSII-500-T999</v>
          </cell>
          <cell r="B2128" t="str">
            <v>Vis WS C++ 5.0 one-user Intel</v>
          </cell>
          <cell r="C2128">
            <v>4893</v>
          </cell>
          <cell r="D2128" t="str">
            <v>B</v>
          </cell>
        </row>
        <row r="2129">
          <cell r="A2129" t="str">
            <v>VWSII-500-T9U9</v>
          </cell>
          <cell r="B2129" t="str">
            <v>VIS WKSHOP C++ 5.0 UPGDS Intel</v>
          </cell>
          <cell r="C2129">
            <v>1470</v>
          </cell>
          <cell r="D2129" t="str">
            <v>B</v>
          </cell>
        </row>
        <row r="2130">
          <cell r="A2130" t="str">
            <v>VWSII-500-TG99</v>
          </cell>
          <cell r="B2130" t="str">
            <v>VIS WKSHOP C++ 5.0 GOLD Intel</v>
          </cell>
          <cell r="C2130">
            <v>4893</v>
          </cell>
          <cell r="D2130" t="str">
            <v>B</v>
          </cell>
        </row>
        <row r="2131">
          <cell r="A2131" t="str">
            <v>VWSIS-500-T999</v>
          </cell>
          <cell r="B2131" t="str">
            <v>Visual WS C++ 5.0 1-user SPARC</v>
          </cell>
          <cell r="C2131">
            <v>4893</v>
          </cell>
          <cell r="D2131" t="str">
            <v>B</v>
          </cell>
        </row>
        <row r="2132">
          <cell r="A2132" t="str">
            <v>VWSIS-500-T9U9</v>
          </cell>
          <cell r="B2132" t="str">
            <v>VIS WKSHOP C++ 5.0 UPGDS SPARC</v>
          </cell>
          <cell r="C2132">
            <v>1470</v>
          </cell>
          <cell r="D2132" t="str">
            <v>B</v>
          </cell>
        </row>
        <row r="2133">
          <cell r="A2133" t="str">
            <v>VWSIS-500-TG99</v>
          </cell>
          <cell r="B2133" t="str">
            <v>VIS WKSHOP C++ 5.0 GOLD SPARC</v>
          </cell>
          <cell r="C2133">
            <v>4893</v>
          </cell>
          <cell r="D2133" t="str">
            <v>B</v>
          </cell>
        </row>
        <row r="2134">
          <cell r="A2134" t="str">
            <v>VWSMI-500-TG99</v>
          </cell>
          <cell r="B2134" t="str">
            <v>VIS WKSHOP C++ 5.0 GOLD Intel</v>
          </cell>
          <cell r="C2134">
            <v>7000</v>
          </cell>
          <cell r="D2134" t="str">
            <v>B</v>
          </cell>
        </row>
        <row r="2135">
          <cell r="A2135" t="str">
            <v>VWSMS-500-TG99</v>
          </cell>
          <cell r="B2135" t="str">
            <v>VIS WKSHOP C++ 5.0 GOLD SPARC</v>
          </cell>
          <cell r="C2135">
            <v>7000</v>
          </cell>
          <cell r="D2135" t="str">
            <v>B</v>
          </cell>
        </row>
        <row r="2136">
          <cell r="A2136" t="str">
            <v>VWSXI-500-T999</v>
          </cell>
          <cell r="B2136" t="str">
            <v>Vis WS C++ 5.0 10-user Intel</v>
          </cell>
          <cell r="C2136">
            <v>41580</v>
          </cell>
          <cell r="D2136" t="str">
            <v>B</v>
          </cell>
        </row>
        <row r="2137">
          <cell r="A2137" t="str">
            <v>VWSXI-500-T9U9</v>
          </cell>
          <cell r="B2137" t="str">
            <v>VIS WKSHOP C++ 5.0 UPGDS Intel</v>
          </cell>
          <cell r="C2137">
            <v>13874</v>
          </cell>
          <cell r="D2137" t="str">
            <v>B</v>
          </cell>
        </row>
        <row r="2138">
          <cell r="A2138" t="str">
            <v>VWSXI-500-TG99</v>
          </cell>
          <cell r="B2138" t="str">
            <v>VIS WKSHOP C++ 5.0 GOLD Intel</v>
          </cell>
          <cell r="C2138">
            <v>41580</v>
          </cell>
          <cell r="D2138" t="str">
            <v>B</v>
          </cell>
        </row>
        <row r="2139">
          <cell r="A2139" t="str">
            <v>VWSXS-500-T999</v>
          </cell>
          <cell r="B2139" t="str">
            <v>Vis WS C++ 5.0 10-user SPARC</v>
          </cell>
          <cell r="C2139">
            <v>41580</v>
          </cell>
          <cell r="D2139" t="str">
            <v>B</v>
          </cell>
        </row>
        <row r="2140">
          <cell r="A2140" t="str">
            <v>VWSXS-500-T9U9</v>
          </cell>
          <cell r="B2140" t="str">
            <v>VIS WKSHOP C++ 5.0 UPGDS SPARC</v>
          </cell>
          <cell r="C2140">
            <v>13874</v>
          </cell>
          <cell r="D2140" t="str">
            <v>B</v>
          </cell>
        </row>
        <row r="2141">
          <cell r="A2141" t="str">
            <v>VWSXS-500-TG99</v>
          </cell>
          <cell r="B2141" t="str">
            <v>VIS WKSHOP C++ 5.0 GOLD SPARC</v>
          </cell>
          <cell r="C2141">
            <v>41580</v>
          </cell>
          <cell r="D2141" t="str">
            <v>B</v>
          </cell>
        </row>
        <row r="2142">
          <cell r="A2142" t="str">
            <v>VWSYI-500-TG99</v>
          </cell>
          <cell r="B2142" t="str">
            <v>VIS WKSHOP C++ 5.0 GOLD Intel</v>
          </cell>
          <cell r="C2142">
            <v>97860</v>
          </cell>
          <cell r="D2142" t="str">
            <v>B</v>
          </cell>
        </row>
        <row r="2143">
          <cell r="A2143" t="str">
            <v>VWSYS-500-T999</v>
          </cell>
          <cell r="B2143" t="str">
            <v>Vis WS C++ 5.0 25-user SPARC</v>
          </cell>
          <cell r="C2143">
            <v>97860</v>
          </cell>
          <cell r="D2143" t="str">
            <v>B</v>
          </cell>
        </row>
        <row r="2144">
          <cell r="A2144" t="str">
            <v>VWSYS-500-T9U9</v>
          </cell>
          <cell r="B2144" t="str">
            <v>VIS WKSHOP C++ 5.0 UPGDS SPARC</v>
          </cell>
          <cell r="C2144">
            <v>29358</v>
          </cell>
          <cell r="D2144" t="str">
            <v>B</v>
          </cell>
        </row>
        <row r="2145">
          <cell r="A2145" t="str">
            <v>VWSYS-500-TG99</v>
          </cell>
          <cell r="B2145" t="str">
            <v>VIS WKSHOP C++ 5.0 GOLD SPARC</v>
          </cell>
          <cell r="C2145">
            <v>97860</v>
          </cell>
          <cell r="D2145" t="str">
            <v>B</v>
          </cell>
        </row>
        <row r="2146">
          <cell r="A2146" t="str">
            <v>WABI-2.2-P</v>
          </cell>
          <cell r="B2146" t="str">
            <v>WABI 2.2, CD DOC LI</v>
          </cell>
          <cell r="C2146">
            <v>315</v>
          </cell>
          <cell r="D2146" t="str">
            <v>B</v>
          </cell>
        </row>
        <row r="2147">
          <cell r="A2147" t="str">
            <v>WCCD9-500-T999</v>
          </cell>
          <cell r="B2147" t="str">
            <v>WS Compilers C/C++ 5.0 Doc Set</v>
          </cell>
          <cell r="C2147">
            <v>350</v>
          </cell>
          <cell r="D2147" t="str">
            <v>B</v>
          </cell>
        </row>
        <row r="2148">
          <cell r="A2148" t="str">
            <v>WCCII-500-T999</v>
          </cell>
          <cell r="B2148" t="str">
            <v>WS Compilers C/C++ 5.0 Sl-1 In</v>
          </cell>
          <cell r="C2148">
            <v>1393</v>
          </cell>
          <cell r="D2148" t="str">
            <v>B</v>
          </cell>
        </row>
        <row r="2149">
          <cell r="A2149" t="str">
            <v>WCCII-500-T9U9</v>
          </cell>
          <cell r="B2149" t="str">
            <v>WS Comp. C/C++ 5.0 Upg Sl-1 In</v>
          </cell>
          <cell r="C2149">
            <v>450</v>
          </cell>
          <cell r="D2149" t="str">
            <v>B</v>
          </cell>
        </row>
        <row r="2150">
          <cell r="A2150" t="str">
            <v>WCCIS-500-T999</v>
          </cell>
          <cell r="B2150" t="str">
            <v>WS Compilers C/C++ 5.0 Sl-1 SP</v>
          </cell>
          <cell r="C2150">
            <v>1393</v>
          </cell>
          <cell r="D2150" t="str">
            <v>B</v>
          </cell>
        </row>
        <row r="2151">
          <cell r="A2151" t="str">
            <v>WCCIS-500-T9U9</v>
          </cell>
          <cell r="B2151" t="str">
            <v>WS Comp. C/C++ 5.0 Upg Sl-1 SP</v>
          </cell>
          <cell r="C2151">
            <v>450</v>
          </cell>
          <cell r="D2151" t="str">
            <v>B</v>
          </cell>
        </row>
        <row r="2152">
          <cell r="A2152" t="str">
            <v>WCFD9-500-T999</v>
          </cell>
          <cell r="B2152" t="str">
            <v>WS Compilers Fort 5.0 Doc Set</v>
          </cell>
          <cell r="C2152">
            <v>350</v>
          </cell>
          <cell r="D2152" t="str">
            <v>B</v>
          </cell>
        </row>
        <row r="2153">
          <cell r="A2153" t="str">
            <v>WCFII-500-T999</v>
          </cell>
          <cell r="B2153" t="str">
            <v>WS Compilers Fort 5.0 Sl-1 In</v>
          </cell>
          <cell r="C2153">
            <v>1813</v>
          </cell>
          <cell r="D2153" t="str">
            <v>B</v>
          </cell>
        </row>
        <row r="2154">
          <cell r="A2154" t="str">
            <v>WCFII-500-T9U9</v>
          </cell>
          <cell r="B2154" t="str">
            <v>WS Comp. Fort 5.0 Upg Sl-1 In</v>
          </cell>
          <cell r="C2154">
            <v>476</v>
          </cell>
          <cell r="D2154" t="str">
            <v>B</v>
          </cell>
        </row>
        <row r="2155">
          <cell r="A2155" t="str">
            <v>WCFIS-500-T999</v>
          </cell>
          <cell r="B2155" t="str">
            <v>WS Compilers Fort 5.0 Sl-1 SP</v>
          </cell>
          <cell r="C2155">
            <v>1813</v>
          </cell>
          <cell r="D2155" t="str">
            <v>B</v>
          </cell>
        </row>
        <row r="2156">
          <cell r="A2156" t="str">
            <v>WCFIS-500-T9U9</v>
          </cell>
          <cell r="B2156" t="str">
            <v>WS Comp. Fort 5.0 Upg Sl-1 SP</v>
          </cell>
          <cell r="C2156">
            <v>476</v>
          </cell>
          <cell r="D2156" t="str">
            <v>B</v>
          </cell>
        </row>
        <row r="2157">
          <cell r="A2157" t="str">
            <v>WPCCS-500-TG99</v>
          </cell>
          <cell r="B2157" t="str">
            <v>Gold WS Prof C 5.0 100-User SP</v>
          </cell>
          <cell r="C2157">
            <v>139580</v>
          </cell>
          <cell r="D2157" t="str">
            <v>B</v>
          </cell>
        </row>
        <row r="2158">
          <cell r="A2158" t="str">
            <v>WPCD9-500-T999</v>
          </cell>
          <cell r="B2158" t="str">
            <v>WS Professional C 5.0 Doc Set</v>
          </cell>
          <cell r="C2158">
            <v>280</v>
          </cell>
          <cell r="D2158" t="str">
            <v>B</v>
          </cell>
        </row>
        <row r="2159">
          <cell r="A2159" t="str">
            <v>WPCES-500-TG99</v>
          </cell>
          <cell r="B2159" t="str">
            <v>Gold WS Prof C 5.0 250-User SP</v>
          </cell>
          <cell r="C2159">
            <v>276500</v>
          </cell>
          <cell r="D2159" t="str">
            <v>B</v>
          </cell>
        </row>
        <row r="2160">
          <cell r="A2160" t="str">
            <v>WPCII-500-T999</v>
          </cell>
          <cell r="B2160" t="str">
            <v>WS Professional C 5.0 Sl-1 In</v>
          </cell>
          <cell r="C2160">
            <v>2093</v>
          </cell>
          <cell r="D2160" t="str">
            <v>B</v>
          </cell>
        </row>
        <row r="2161">
          <cell r="A2161" t="str">
            <v>WPCII-500-T9U9</v>
          </cell>
          <cell r="B2161" t="str">
            <v>WS Prof C 5.0 Slim-1 Intel</v>
          </cell>
          <cell r="C2161">
            <v>630</v>
          </cell>
          <cell r="D2161" t="str">
            <v>B</v>
          </cell>
        </row>
        <row r="2162">
          <cell r="A2162" t="str">
            <v>WPCIS-500-T999</v>
          </cell>
          <cell r="B2162" t="str">
            <v>WS Professional C 5.0 Sl-1 SP</v>
          </cell>
          <cell r="C2162">
            <v>2093</v>
          </cell>
          <cell r="D2162" t="str">
            <v>B</v>
          </cell>
        </row>
        <row r="2163">
          <cell r="A2163" t="str">
            <v>WPCIS-500-T9U9</v>
          </cell>
          <cell r="B2163" t="str">
            <v>WS Prof C 5.0 Slim-1 SPARC</v>
          </cell>
          <cell r="C2163">
            <v>630</v>
          </cell>
          <cell r="D2163" t="str">
            <v>B</v>
          </cell>
        </row>
        <row r="2164">
          <cell r="A2164" t="str">
            <v>WPCIS-500-TG99</v>
          </cell>
          <cell r="B2164" t="str">
            <v>Gold WS Prof C 5.0 1-User SP</v>
          </cell>
          <cell r="C2164">
            <v>2093</v>
          </cell>
          <cell r="D2164" t="str">
            <v>B</v>
          </cell>
        </row>
        <row r="2165">
          <cell r="A2165" t="str">
            <v>WPCMS-500-TG99</v>
          </cell>
          <cell r="B2165" t="str">
            <v>Gold WS Prof C 5.0 Base Pack</v>
          </cell>
          <cell r="C2165">
            <v>7000</v>
          </cell>
          <cell r="D2165" t="str">
            <v>B</v>
          </cell>
        </row>
        <row r="2166">
          <cell r="A2166" t="str">
            <v>WPCXI-500-T999</v>
          </cell>
          <cell r="B2166" t="str">
            <v>WS Professional C 5.0 Sl-10 In</v>
          </cell>
          <cell r="C2166">
            <v>17780</v>
          </cell>
          <cell r="D2166" t="str">
            <v>B</v>
          </cell>
        </row>
        <row r="2167">
          <cell r="A2167" t="str">
            <v>WPCXI-500-T9U9</v>
          </cell>
          <cell r="B2167" t="str">
            <v>WS Prof C 5.0 Slim-10 Intel</v>
          </cell>
          <cell r="C2167">
            <v>5474</v>
          </cell>
          <cell r="D2167" t="str">
            <v>B</v>
          </cell>
        </row>
        <row r="2168">
          <cell r="A2168" t="str">
            <v>WPCXS-500-T999</v>
          </cell>
          <cell r="B2168" t="str">
            <v>WS Professional C 5.0 Sl-10 SP</v>
          </cell>
          <cell r="C2168">
            <v>17780</v>
          </cell>
          <cell r="D2168" t="str">
            <v>B</v>
          </cell>
        </row>
        <row r="2169">
          <cell r="A2169" t="str">
            <v>WPCXS-500-T9U9</v>
          </cell>
          <cell r="B2169" t="str">
            <v>WS Prof C 5.0 Slim-10 SPARC</v>
          </cell>
          <cell r="C2169">
            <v>5474</v>
          </cell>
          <cell r="D2169" t="str">
            <v>B</v>
          </cell>
        </row>
        <row r="2170">
          <cell r="A2170" t="str">
            <v>WPCXS-500-TG99</v>
          </cell>
          <cell r="B2170" t="str">
            <v>Gold WS Prof C 5.0 10-User SP</v>
          </cell>
          <cell r="C2170">
            <v>17780</v>
          </cell>
          <cell r="D2170" t="str">
            <v>B</v>
          </cell>
        </row>
        <row r="2171">
          <cell r="A2171" t="str">
            <v>WPCYS-500-TG99</v>
          </cell>
          <cell r="B2171" t="str">
            <v>Gold WS Prof C 5.0 25-User SP</v>
          </cell>
          <cell r="C2171">
            <v>41860</v>
          </cell>
          <cell r="D2171" t="str">
            <v>B</v>
          </cell>
        </row>
        <row r="2172">
          <cell r="A2172" t="str">
            <v>WTWD9-210-T999</v>
          </cell>
          <cell r="B2172" t="str">
            <v>Sun WorkShop TeamWare 2.1 Doc</v>
          </cell>
          <cell r="C2172">
            <v>210</v>
          </cell>
          <cell r="D2172" t="str">
            <v>B</v>
          </cell>
        </row>
        <row r="2173">
          <cell r="A2173" t="str">
            <v>WTWII-210-T999</v>
          </cell>
          <cell r="B2173" t="str">
            <v>Sun WS TeamWare 2.1 Slim-1 In</v>
          </cell>
          <cell r="C2173">
            <v>1813</v>
          </cell>
          <cell r="D2173" t="str">
            <v>B</v>
          </cell>
        </row>
        <row r="2174">
          <cell r="A2174" t="str">
            <v>WTWII-210-T9U9</v>
          </cell>
          <cell r="B2174" t="str">
            <v>WS TeamWare 2.1 Upg. Sl-1 In</v>
          </cell>
          <cell r="C2174">
            <v>476</v>
          </cell>
          <cell r="D2174" t="str">
            <v>B</v>
          </cell>
        </row>
        <row r="2175">
          <cell r="A2175" t="str">
            <v>WTWIS-210-T999</v>
          </cell>
          <cell r="B2175" t="str">
            <v>Sun WS TeamWare 2.1 Slim-1 SP</v>
          </cell>
          <cell r="C2175">
            <v>1813</v>
          </cell>
          <cell r="D2175" t="str">
            <v>B</v>
          </cell>
        </row>
        <row r="2176">
          <cell r="A2176" t="str">
            <v>WTWIS-210-T9U9</v>
          </cell>
          <cell r="B2176" t="str">
            <v>WS TeamWare 2.1 Upg. Sl-1 SP</v>
          </cell>
          <cell r="C2176">
            <v>476</v>
          </cell>
          <cell r="D2176" t="str">
            <v>B</v>
          </cell>
        </row>
        <row r="2177">
          <cell r="A2177" t="str">
            <v>X1018A</v>
          </cell>
          <cell r="B2177" t="str">
            <v>OPT SBUS SFE FWSCSI ADAPTER</v>
          </cell>
          <cell r="C2177">
            <v>1424</v>
          </cell>
          <cell r="D2177" t="str">
            <v>A</v>
          </cell>
        </row>
        <row r="2178">
          <cell r="A2178" t="str">
            <v>X1030A</v>
          </cell>
          <cell r="B2178" t="str">
            <v>OPT SBUS PCMCIA INTERFACE</v>
          </cell>
          <cell r="C2178">
            <v>384</v>
          </cell>
          <cell r="D2178" t="str">
            <v>A</v>
          </cell>
        </row>
        <row r="2179">
          <cell r="A2179" t="str">
            <v>X1032A</v>
          </cell>
          <cell r="B2179" t="str">
            <v>OPT INT PCI 10/100BASET NIC</v>
          </cell>
          <cell r="C2179">
            <v>1294</v>
          </cell>
          <cell r="D2179" t="str">
            <v>A</v>
          </cell>
        </row>
        <row r="2180">
          <cell r="A2180" t="str">
            <v>X1033A</v>
          </cell>
          <cell r="B2180" t="str">
            <v>OPT INT PCI 10/100BASET NIC 2</v>
          </cell>
          <cell r="C2180">
            <v>904</v>
          </cell>
          <cell r="D2180" t="str">
            <v>A</v>
          </cell>
        </row>
        <row r="2181">
          <cell r="A2181" t="str">
            <v>X1034A</v>
          </cell>
          <cell r="B2181" t="str">
            <v>OPT QFE PCI CARD W/SW</v>
          </cell>
          <cell r="C2181">
            <v>2334</v>
          </cell>
          <cell r="D2181" t="str">
            <v>A</v>
          </cell>
        </row>
        <row r="2182">
          <cell r="A2182" t="str">
            <v>X1049A</v>
          </cell>
          <cell r="B2182" t="str">
            <v>OPT QUAD FASTETHERNET W/SW</v>
          </cell>
          <cell r="C2182">
            <v>2594</v>
          </cell>
          <cell r="D2182" t="str">
            <v>A</v>
          </cell>
        </row>
        <row r="2183">
          <cell r="A2183" t="str">
            <v>X1052A</v>
          </cell>
          <cell r="B2183" t="str">
            <v>SBUS FAST DFF SCSI2/BF ETH CRD</v>
          </cell>
          <cell r="C2183">
            <v>1424</v>
          </cell>
          <cell r="D2183" t="str">
            <v>A</v>
          </cell>
        </row>
        <row r="2184">
          <cell r="A2184" t="str">
            <v>X1053A</v>
          </cell>
          <cell r="B2184" t="str">
            <v>OPT SBUS FSCSI ETHER. (FSBE/S)</v>
          </cell>
          <cell r="C2184">
            <v>1424</v>
          </cell>
          <cell r="D2184" t="str">
            <v>A</v>
          </cell>
        </row>
        <row r="2185">
          <cell r="A2185" t="str">
            <v>X1055A</v>
          </cell>
          <cell r="B2185" t="str">
            <v>OPT SBUS SCSI HOST ADAPTER</v>
          </cell>
          <cell r="C2185">
            <v>644</v>
          </cell>
          <cell r="D2185" t="str">
            <v>A</v>
          </cell>
        </row>
        <row r="2186">
          <cell r="A2186" t="str">
            <v>X1059A</v>
          </cell>
          <cell r="B2186" t="str">
            <v>OPT SBUS FASTETHERNET 2.0/SW</v>
          </cell>
          <cell r="C2186">
            <v>1034</v>
          </cell>
          <cell r="D2186" t="str">
            <v>A</v>
          </cell>
        </row>
        <row r="2187">
          <cell r="A2187" t="str">
            <v>X1062A</v>
          </cell>
          <cell r="B2187" t="str">
            <v>OPT SBUS F/W DWIS/S ADAPTER</v>
          </cell>
          <cell r="C2187">
            <v>1684</v>
          </cell>
          <cell r="D2187" t="str">
            <v>A</v>
          </cell>
        </row>
        <row r="2188">
          <cell r="A2188" t="str">
            <v>X1063A</v>
          </cell>
          <cell r="B2188" t="str">
            <v>OPT SBUS F/W SWIS/S ADAPTER</v>
          </cell>
          <cell r="C2188">
            <v>1554</v>
          </cell>
          <cell r="D2188" t="str">
            <v>A</v>
          </cell>
        </row>
        <row r="2189">
          <cell r="A2189" t="str">
            <v>X1065A</v>
          </cell>
          <cell r="B2189" t="str">
            <v>OPT ULTRA DWIS/S HOST ADAPTER</v>
          </cell>
          <cell r="C2189">
            <v>1684</v>
          </cell>
          <cell r="D2189" t="str">
            <v>A</v>
          </cell>
        </row>
        <row r="2190">
          <cell r="A2190" t="str">
            <v>X1071A</v>
          </cell>
          <cell r="B2190" t="str">
            <v>HIPPI/P 1.1 Interface board</v>
          </cell>
          <cell r="C2190">
            <v>13000</v>
          </cell>
          <cell r="D2190" t="str">
            <v>A</v>
          </cell>
        </row>
        <row r="2191">
          <cell r="A2191" t="str">
            <v>X1073A</v>
          </cell>
          <cell r="B2191" t="str">
            <v>SC 2.1 SCI/SBUS BOARD</v>
          </cell>
          <cell r="C2191">
            <v>5850</v>
          </cell>
          <cell r="D2191" t="str">
            <v>A</v>
          </cell>
        </row>
        <row r="2192">
          <cell r="A2192" t="str">
            <v>X1074A</v>
          </cell>
          <cell r="B2192" t="str">
            <v>Cluster SCI PCI-64 adapter</v>
          </cell>
          <cell r="C2192">
            <v>5850</v>
          </cell>
          <cell r="D2192" t="str">
            <v>A</v>
          </cell>
        </row>
        <row r="2193">
          <cell r="A2193" t="str">
            <v>X1089A</v>
          </cell>
          <cell r="B2193" t="str">
            <v>SUNVIDEO PCI CARD W/SW</v>
          </cell>
          <cell r="C2193">
            <v>1495</v>
          </cell>
          <cell r="D2193" t="str">
            <v>H</v>
          </cell>
        </row>
        <row r="2194">
          <cell r="A2194" t="str">
            <v>X1099A</v>
          </cell>
          <cell r="B2194" t="str">
            <v>SBUS BLANK FILLER PANEL</v>
          </cell>
          <cell r="C2194">
            <v>0</v>
          </cell>
          <cell r="D2194" t="str">
            <v>D</v>
          </cell>
        </row>
        <row r="2195">
          <cell r="A2195" t="str">
            <v>X1131A-64.2</v>
          </cell>
          <cell r="B2195" t="str">
            <v>PCI Co-processor 400MHz/64/NT</v>
          </cell>
          <cell r="C2195">
            <v>693</v>
          </cell>
          <cell r="D2195" t="str">
            <v>H</v>
          </cell>
        </row>
        <row r="2196">
          <cell r="A2196" t="str">
            <v>X1140A</v>
          </cell>
          <cell r="B2196" t="str">
            <v>SUN GIGABITETHERNET/S 2.0</v>
          </cell>
          <cell r="C2196">
            <v>2984</v>
          </cell>
          <cell r="D2196" t="str">
            <v>A</v>
          </cell>
        </row>
        <row r="2197">
          <cell r="A2197" t="str">
            <v>X1141A</v>
          </cell>
          <cell r="B2197" t="str">
            <v>SUN GIGABITETHERNET/P 2.0</v>
          </cell>
          <cell r="C2197">
            <v>2724</v>
          </cell>
          <cell r="D2197" t="str">
            <v>A</v>
          </cell>
        </row>
        <row r="2198">
          <cell r="A2198" t="str">
            <v>X1142A</v>
          </cell>
          <cell r="B2198" t="str">
            <v>OPT SBUS SAS FDDI 6.0 W/SW</v>
          </cell>
          <cell r="C2198">
            <v>3250</v>
          </cell>
          <cell r="D2198" t="str">
            <v>A</v>
          </cell>
        </row>
        <row r="2199">
          <cell r="A2199" t="str">
            <v>X1143A</v>
          </cell>
          <cell r="B2199" t="str">
            <v>OPT SBUS DAS FDDI 6.0 W/SW</v>
          </cell>
          <cell r="C2199">
            <v>4908</v>
          </cell>
          <cell r="D2199" t="str">
            <v>A</v>
          </cell>
        </row>
        <row r="2200">
          <cell r="A2200" t="str">
            <v>X1145A</v>
          </cell>
          <cell r="B2200" t="str">
            <v>OPT SBUS HSI/S INCL. SW</v>
          </cell>
          <cell r="C2200">
            <v>2958</v>
          </cell>
          <cell r="D2200" t="str">
            <v>A</v>
          </cell>
        </row>
        <row r="2201">
          <cell r="A2201" t="str">
            <v>X1146A</v>
          </cell>
          <cell r="B2201" t="str">
            <v>OPT SBUS SERIAL PARLLEL CNTRLR</v>
          </cell>
          <cell r="C2201">
            <v>1424</v>
          </cell>
          <cell r="D2201" t="str">
            <v>A</v>
          </cell>
        </row>
        <row r="2202">
          <cell r="A2202" t="str">
            <v>X1147A</v>
          </cell>
          <cell r="B2202" t="str">
            <v>OPT SBUS SUNATM155/MFIBER S/SW</v>
          </cell>
          <cell r="C2202">
            <v>1684</v>
          </cell>
          <cell r="D2202" t="str">
            <v>A</v>
          </cell>
        </row>
        <row r="2203">
          <cell r="A2203" t="str">
            <v>X1148A</v>
          </cell>
          <cell r="B2203" t="str">
            <v>OPT SBUS SUNATM155/UTP5 W/SW</v>
          </cell>
          <cell r="C2203">
            <v>1294</v>
          </cell>
          <cell r="D2203" t="str">
            <v>A</v>
          </cell>
        </row>
        <row r="2204">
          <cell r="A2204" t="str">
            <v>X1149A</v>
          </cell>
          <cell r="B2204" t="str">
            <v>OPT SBUS SUNATM622/MFIBER W/SW</v>
          </cell>
          <cell r="C2204">
            <v>6494</v>
          </cell>
          <cell r="D2204" t="str">
            <v>A</v>
          </cell>
        </row>
        <row r="2205">
          <cell r="A2205" t="str">
            <v>X1152A</v>
          </cell>
          <cell r="B2205" t="str">
            <v>OPT INT SUNFDDI/P SAS 2.0</v>
          </cell>
          <cell r="C2205">
            <v>2984</v>
          </cell>
          <cell r="D2205" t="str">
            <v>A</v>
          </cell>
        </row>
        <row r="2206">
          <cell r="A2206" t="str">
            <v>X1153A</v>
          </cell>
          <cell r="B2206" t="str">
            <v>OPT INT SUNFDDI/P DAS 2.0</v>
          </cell>
          <cell r="C2206">
            <v>4414</v>
          </cell>
          <cell r="D2206" t="str">
            <v>A</v>
          </cell>
        </row>
        <row r="2207">
          <cell r="A2207" t="str">
            <v>X1155A</v>
          </cell>
          <cell r="B2207" t="str">
            <v>OPT SUNHSI/P 2.0</v>
          </cell>
          <cell r="C2207">
            <v>2594</v>
          </cell>
          <cell r="D2207" t="str">
            <v>A</v>
          </cell>
        </row>
        <row r="2208">
          <cell r="A2208" t="str">
            <v>X1157A</v>
          </cell>
          <cell r="B2208" t="str">
            <v>OPT PCI SUNATM/P-155MMF W/SW</v>
          </cell>
          <cell r="C2208">
            <v>1424</v>
          </cell>
          <cell r="D2208" t="str">
            <v>A</v>
          </cell>
        </row>
        <row r="2209">
          <cell r="A2209" t="str">
            <v>X1158A</v>
          </cell>
          <cell r="B2209" t="str">
            <v>OPT PCI SUNATM/P-155UTP W/SW</v>
          </cell>
          <cell r="C2209">
            <v>1164</v>
          </cell>
          <cell r="D2209" t="str">
            <v>A</v>
          </cell>
        </row>
        <row r="2210">
          <cell r="A2210" t="str">
            <v>X1159A</v>
          </cell>
          <cell r="B2210" t="str">
            <v>OPT PCI SUNATM/P-622MMF W/SW</v>
          </cell>
          <cell r="C2210">
            <v>5194</v>
          </cell>
          <cell r="D2210" t="str">
            <v>A</v>
          </cell>
        </row>
        <row r="2211">
          <cell r="A2211" t="str">
            <v>X1191A</v>
          </cell>
          <cell r="B2211" t="str">
            <v>OPT PROCESSOR US 300MHZ/2MB</v>
          </cell>
          <cell r="C2211">
            <v>3992</v>
          </cell>
          <cell r="D2211" t="str">
            <v>H</v>
          </cell>
        </row>
        <row r="2212">
          <cell r="A2212" t="str">
            <v>X1192A</v>
          </cell>
          <cell r="B2212" t="str">
            <v>OPT PROCESSOR US 360MHZ/4MB</v>
          </cell>
          <cell r="C2212">
            <v>4500</v>
          </cell>
          <cell r="D2212" t="str">
            <v>H</v>
          </cell>
        </row>
        <row r="2213">
          <cell r="A2213" t="str">
            <v>X1193A</v>
          </cell>
          <cell r="B2213" t="str">
            <v>Opt 400MHz/2MB proc for E2 U2</v>
          </cell>
          <cell r="C2213">
            <v>7280</v>
          </cell>
          <cell r="D2213" t="str">
            <v>H</v>
          </cell>
        </row>
        <row r="2214">
          <cell r="A2214" t="str">
            <v>X1194A</v>
          </cell>
          <cell r="B2214" t="str">
            <v>Opt E250 srvr 400MHz/2MB CPU</v>
          </cell>
          <cell r="C2214">
            <v>6392</v>
          </cell>
          <cell r="D2214" t="str">
            <v>H</v>
          </cell>
        </row>
        <row r="2215">
          <cell r="A2215" t="str">
            <v>X1195A</v>
          </cell>
          <cell r="B2215" t="str">
            <v>OPT PROCESSOR US 450MHZ/4MB</v>
          </cell>
          <cell r="C2215">
            <v>7700</v>
          </cell>
          <cell r="D2215" t="str">
            <v>H</v>
          </cell>
        </row>
        <row r="2216">
          <cell r="A2216" t="str">
            <v>X1197A</v>
          </cell>
          <cell r="B2216" t="str">
            <v>440MHz UltraSPARC-II/4MB ecach</v>
          </cell>
          <cell r="C2216">
            <v>7490</v>
          </cell>
          <cell r="D2216" t="str">
            <v>H</v>
          </cell>
        </row>
        <row r="2217">
          <cell r="A2217" t="str">
            <v>X1311A</v>
          </cell>
          <cell r="B2217" t="str">
            <v>TC MOUNT BRACKET</v>
          </cell>
          <cell r="C2217">
            <v>0</v>
          </cell>
          <cell r="D2217" t="str">
            <v>D</v>
          </cell>
        </row>
        <row r="2218">
          <cell r="A2218" t="str">
            <v>X1312A</v>
          </cell>
          <cell r="B2218" t="str">
            <v>TERMINAL CONCENTRATOR KIT</v>
          </cell>
          <cell r="C2218">
            <v>3250</v>
          </cell>
          <cell r="D2218" t="str">
            <v>A</v>
          </cell>
        </row>
        <row r="2219">
          <cell r="A2219" t="str">
            <v>X1334A</v>
          </cell>
          <cell r="B2219" t="str">
            <v>OPT QFE cPCI CARD (REAR)</v>
          </cell>
          <cell r="C2219">
            <v>3114</v>
          </cell>
          <cell r="D2219" t="str">
            <v>H</v>
          </cell>
        </row>
        <row r="2220">
          <cell r="A2220" t="str">
            <v>X1337A</v>
          </cell>
          <cell r="B2220" t="str">
            <v>OPT QFE cPCI CARD (FRONT)</v>
          </cell>
          <cell r="C2220">
            <v>2464</v>
          </cell>
          <cell r="D2220" t="str">
            <v>H</v>
          </cell>
        </row>
        <row r="2221">
          <cell r="A2221" t="str">
            <v>X1400A</v>
          </cell>
          <cell r="B2221" t="str">
            <v>MCRPAYFLX,SMRTCRD,W/ARTWK,25pk</v>
          </cell>
          <cell r="C2221">
            <v>133</v>
          </cell>
          <cell r="D2221" t="str">
            <v>D</v>
          </cell>
        </row>
        <row r="2222">
          <cell r="A2222" t="str">
            <v>X1401A</v>
          </cell>
          <cell r="B2222" t="str">
            <v>MCRPAYFLX,SMARTCRD,BLANK,25pk</v>
          </cell>
          <cell r="C2222">
            <v>133</v>
          </cell>
          <cell r="D2222" t="str">
            <v>D</v>
          </cell>
        </row>
        <row r="2223">
          <cell r="A2223" t="str">
            <v>X180A</v>
          </cell>
          <cell r="B2223" t="str">
            <v>OTP 32-KEY I/O DEVICE</v>
          </cell>
          <cell r="C2223">
            <v>1910</v>
          </cell>
          <cell r="D2223" t="str">
            <v>H</v>
          </cell>
        </row>
        <row r="2224">
          <cell r="A2224" t="str">
            <v>X180AV4</v>
          </cell>
          <cell r="B2224" t="str">
            <v>OPT 32-KEY I/O DEVICE 240V</v>
          </cell>
          <cell r="C2224">
            <v>1910</v>
          </cell>
          <cell r="D2224" t="str">
            <v>H</v>
          </cell>
        </row>
        <row r="2225">
          <cell r="A2225" t="str">
            <v>X190A</v>
          </cell>
          <cell r="B2225" t="str">
            <v>OPT 8-DIA I/O DEVICE FOR 3D</v>
          </cell>
          <cell r="C2225">
            <v>1917</v>
          </cell>
          <cell r="D2225" t="str">
            <v>H</v>
          </cell>
        </row>
        <row r="2226">
          <cell r="A2226" t="str">
            <v>X190AV4</v>
          </cell>
          <cell r="B2226" t="str">
            <v>OPT 8-DIAL I/O DEVICE FOR 3D</v>
          </cell>
          <cell r="C2226">
            <v>1917</v>
          </cell>
          <cell r="D2226" t="str">
            <v>H</v>
          </cell>
        </row>
        <row r="2227">
          <cell r="A2227" t="str">
            <v>X2069A</v>
          </cell>
          <cell r="B2227" t="str">
            <v>Gigabit Ethernet + FC-AL Combo</v>
          </cell>
          <cell r="C2227">
            <v>4493</v>
          </cell>
          <cell r="D2227" t="str">
            <v>A</v>
          </cell>
        </row>
        <row r="2228">
          <cell r="A2228" t="str">
            <v>X2087A</v>
          </cell>
          <cell r="B2228" t="str">
            <v>U30/U60 NO-NOISE KIT,595-5364</v>
          </cell>
          <cell r="C2228">
            <v>52</v>
          </cell>
          <cell r="D2228" t="str">
            <v>H</v>
          </cell>
        </row>
        <row r="2229">
          <cell r="A2229" t="str">
            <v>X2144A</v>
          </cell>
          <cell r="B2229" t="str">
            <v>OPT SBUS CARD TRI/S INCL. SW</v>
          </cell>
          <cell r="C2229">
            <v>1755</v>
          </cell>
          <cell r="D2229" t="str">
            <v>A</v>
          </cell>
        </row>
        <row r="2230">
          <cell r="A2230" t="str">
            <v>X2154A</v>
          </cell>
          <cell r="B2230" t="str">
            <v>OPT INT SUNTRI/P 5.0</v>
          </cell>
          <cell r="C2230">
            <v>1554</v>
          </cell>
          <cell r="D2230" t="str">
            <v>A</v>
          </cell>
        </row>
        <row r="2231">
          <cell r="A2231" t="str">
            <v>X2156A</v>
          </cell>
          <cell r="B2231" t="str">
            <v>OPT SUNSAI/P 3.0</v>
          </cell>
          <cell r="C2231">
            <v>1294</v>
          </cell>
          <cell r="D2231" t="str">
            <v>A</v>
          </cell>
        </row>
        <row r="2232">
          <cell r="A2232" t="str">
            <v>X2240A</v>
          </cell>
          <cell r="B2232" t="str">
            <v>OPT 300MHZ CPU W/2MB FOR E450</v>
          </cell>
          <cell r="C2232">
            <v>3992</v>
          </cell>
          <cell r="D2232" t="str">
            <v>H</v>
          </cell>
        </row>
        <row r="2233">
          <cell r="A2233" t="str">
            <v>X2244A</v>
          </cell>
          <cell r="B2233" t="str">
            <v>OPT 400MHZ CPU W/4MB FOR E450</v>
          </cell>
          <cell r="C2233">
            <v>7992</v>
          </cell>
          <cell r="D2233" t="str">
            <v>H</v>
          </cell>
        </row>
        <row r="2234">
          <cell r="A2234" t="str">
            <v>X2248A</v>
          </cell>
          <cell r="B2234" t="str">
            <v>OPT 480MHZ CPU W/4MB FOR E450</v>
          </cell>
          <cell r="C2234">
            <v>11192</v>
          </cell>
          <cell r="D2234" t="str">
            <v>H</v>
          </cell>
        </row>
        <row r="2235">
          <cell r="A2235" t="str">
            <v>X25-9.1-D</v>
          </cell>
          <cell r="B2235" t="str">
            <v>X.25 9.1 DOC'S ONLY</v>
          </cell>
          <cell r="C2235">
            <v>195</v>
          </cell>
          <cell r="D2235" t="str">
            <v>B</v>
          </cell>
        </row>
        <row r="2236">
          <cell r="A2236" t="str">
            <v>X25-9.1-DT-S</v>
          </cell>
          <cell r="B2236" t="str">
            <v>X.5 9.1 DESKTOP SLIMKIT</v>
          </cell>
          <cell r="C2236">
            <v>2925</v>
          </cell>
          <cell r="D2236" t="str">
            <v>B</v>
          </cell>
        </row>
        <row r="2237">
          <cell r="A2237" t="str">
            <v>X25-9.1-LS-S</v>
          </cell>
          <cell r="B2237" t="str">
            <v>X.25 9.1 SERVER SLIMKIT</v>
          </cell>
          <cell r="C2237">
            <v>4290</v>
          </cell>
          <cell r="D2237" t="str">
            <v>B</v>
          </cell>
        </row>
        <row r="2238">
          <cell r="A2238" t="str">
            <v>X2550A</v>
          </cell>
          <cell r="B2238" t="str">
            <v>OPT PROCESSOR US 250MHZ/4MB</v>
          </cell>
          <cell r="C2238">
            <v>24000</v>
          </cell>
          <cell r="D2238" t="str">
            <v>A</v>
          </cell>
        </row>
        <row r="2239">
          <cell r="A2239" t="str">
            <v>X2560A</v>
          </cell>
          <cell r="B2239" t="str">
            <v>OPT PROCESSOR US 336/333MHZ/4M</v>
          </cell>
          <cell r="C2239">
            <v>28500</v>
          </cell>
          <cell r="D2239" t="str">
            <v>A</v>
          </cell>
        </row>
        <row r="2240">
          <cell r="A2240" t="str">
            <v>X2580A</v>
          </cell>
          <cell r="B2240" t="str">
            <v>OPT PROCESSOR US 400-MHZ/8MB</v>
          </cell>
          <cell r="C2240">
            <v>26250</v>
          </cell>
          <cell r="D2240" t="str">
            <v>A</v>
          </cell>
        </row>
        <row r="2241">
          <cell r="A2241" t="str">
            <v>X259I-920-9999</v>
          </cell>
          <cell r="B2241" t="str">
            <v>Sol. X25 9.2 Solaris x86</v>
          </cell>
          <cell r="C2241">
            <v>3150</v>
          </cell>
          <cell r="D2241" t="str">
            <v>B</v>
          </cell>
        </row>
        <row r="2242">
          <cell r="A2242" t="str">
            <v>X259I-920-99U9</v>
          </cell>
          <cell r="B2242" t="str">
            <v>Sol. X25 9.2 Upg Solaris x86</v>
          </cell>
          <cell r="C2242">
            <v>1253</v>
          </cell>
          <cell r="D2242" t="str">
            <v>B</v>
          </cell>
        </row>
        <row r="2243">
          <cell r="A2243" t="str">
            <v>X259S-920-D999</v>
          </cell>
          <cell r="B2243" t="str">
            <v>Solstice X25 9.2 Desktop SPARC</v>
          </cell>
          <cell r="C2243">
            <v>3150</v>
          </cell>
          <cell r="D2243" t="str">
            <v>B</v>
          </cell>
        </row>
        <row r="2244">
          <cell r="A2244" t="str">
            <v>X259S-920-D9U9</v>
          </cell>
          <cell r="B2244" t="str">
            <v>Sol. X25 9.2 Upg Desktop SPARC</v>
          </cell>
          <cell r="C2244">
            <v>1253</v>
          </cell>
          <cell r="D2244" t="str">
            <v>B</v>
          </cell>
        </row>
        <row r="2245">
          <cell r="A2245" t="str">
            <v>X259S-920-W999</v>
          </cell>
          <cell r="B2245" t="str">
            <v>Sol. X25 9.2 Sol. SPARC Server</v>
          </cell>
          <cell r="C2245">
            <v>5530</v>
          </cell>
          <cell r="D2245" t="str">
            <v>B</v>
          </cell>
        </row>
        <row r="2246">
          <cell r="A2246" t="str">
            <v>X259S-920-W9U9</v>
          </cell>
          <cell r="B2246" t="str">
            <v>Sol. X25 9.2 Upg SPARC Server</v>
          </cell>
          <cell r="C2246">
            <v>2212</v>
          </cell>
          <cell r="D2246" t="str">
            <v>B</v>
          </cell>
        </row>
        <row r="2247">
          <cell r="A2247" t="str">
            <v>X25D9-920-9999</v>
          </cell>
          <cell r="B2247" t="str">
            <v>Solstice X.25 Hard Copy Doc</v>
          </cell>
          <cell r="C2247">
            <v>210</v>
          </cell>
          <cell r="D2247" t="str">
            <v>D</v>
          </cell>
        </row>
        <row r="2248">
          <cell r="A2248" t="str">
            <v>X25M9-920-9999</v>
          </cell>
          <cell r="B2248" t="str">
            <v>Solstice X.25 9.2 CD-ROM only</v>
          </cell>
          <cell r="C2248">
            <v>140</v>
          </cell>
          <cell r="D2248" t="str">
            <v>D</v>
          </cell>
        </row>
        <row r="2249">
          <cell r="A2249" t="str">
            <v>X2602A</v>
          </cell>
          <cell r="B2249" t="str">
            <v>OPT INT CPU/MEM BD FOR EXX00</v>
          </cell>
          <cell r="C2249">
            <v>13500</v>
          </cell>
          <cell r="D2249" t="str">
            <v>A</v>
          </cell>
        </row>
        <row r="2250">
          <cell r="A2250" t="str">
            <v>X2602A-P62</v>
          </cell>
          <cell r="B2250" t="str">
            <v>OPT INT CPU/MEM BD FOR EXX00</v>
          </cell>
          <cell r="C2250">
            <v>93236</v>
          </cell>
          <cell r="D2250" t="str">
            <v>A</v>
          </cell>
        </row>
        <row r="2251">
          <cell r="A2251" t="str">
            <v>X2602A-P82</v>
          </cell>
          <cell r="B2251" t="str">
            <v>OPT INT CPU/MEM BD FOR EXX00</v>
          </cell>
          <cell r="C2251">
            <v>88736</v>
          </cell>
          <cell r="D2251" t="str">
            <v>A</v>
          </cell>
        </row>
        <row r="2252">
          <cell r="A2252" t="str">
            <v>X2602A-P83</v>
          </cell>
          <cell r="B2252" t="str">
            <v>OPT INT CPU/MEM BLDG. BLOCK</v>
          </cell>
          <cell r="C2252">
            <v>110135</v>
          </cell>
          <cell r="D2252" t="str">
            <v>A</v>
          </cell>
        </row>
        <row r="2253">
          <cell r="A2253" t="str">
            <v>X2602A-P84A</v>
          </cell>
          <cell r="B2253" t="str">
            <v>OPT INT CPU/MEM BD FOR EXX00</v>
          </cell>
          <cell r="C2253">
            <v>225464</v>
          </cell>
          <cell r="D2253" t="str">
            <v>A</v>
          </cell>
        </row>
        <row r="2254">
          <cell r="A2254" t="str">
            <v>X2602A-P85A</v>
          </cell>
          <cell r="B2254" t="str">
            <v>OPT INT CPU/MEM BD FOR EXX00</v>
          </cell>
          <cell r="C2254">
            <v>222790</v>
          </cell>
          <cell r="D2254" t="str">
            <v>A</v>
          </cell>
        </row>
        <row r="2255">
          <cell r="A2255" t="str">
            <v>X2612A</v>
          </cell>
          <cell r="B2255" t="str">
            <v>OPT INT I/O BD EXX00 W/FC-AL</v>
          </cell>
          <cell r="C2255">
            <v>9750</v>
          </cell>
          <cell r="D2255" t="str">
            <v>A</v>
          </cell>
        </row>
        <row r="2256">
          <cell r="A2256" t="str">
            <v>X2622A</v>
          </cell>
          <cell r="B2256" t="str">
            <v>OPT INT GRAPHICS I/O BD EXX00</v>
          </cell>
          <cell r="C2256">
            <v>10500</v>
          </cell>
          <cell r="D2256" t="str">
            <v>A</v>
          </cell>
        </row>
        <row r="2257">
          <cell r="A2257" t="str">
            <v>X2632A</v>
          </cell>
          <cell r="B2257" t="str">
            <v>OPT INT PCI I/O BD FOR EXX00</v>
          </cell>
          <cell r="C2257">
            <v>12000</v>
          </cell>
          <cell r="D2257" t="str">
            <v>A</v>
          </cell>
        </row>
        <row r="2258">
          <cell r="A2258" t="str">
            <v>X2652A</v>
          </cell>
          <cell r="B2258" t="str">
            <v>OPTIONAL FC-AL INTERFACE BOARD</v>
          </cell>
          <cell r="C2258">
            <v>2250</v>
          </cell>
          <cell r="D2258" t="str">
            <v>A</v>
          </cell>
        </row>
        <row r="2259">
          <cell r="A2259" t="str">
            <v>X2720A</v>
          </cell>
          <cell r="B2259" t="str">
            <v>E10000 CONTROL BOARD</v>
          </cell>
          <cell r="C2259">
            <v>32000</v>
          </cell>
          <cell r="D2259" t="str">
            <v>A</v>
          </cell>
        </row>
        <row r="2260">
          <cell r="A2260" t="str">
            <v>X2722A</v>
          </cell>
          <cell r="B2260" t="str">
            <v>E10000 Control Board, Eth hub.</v>
          </cell>
          <cell r="C2260">
            <v>32000</v>
          </cell>
          <cell r="D2260" t="str">
            <v>A</v>
          </cell>
        </row>
        <row r="2261">
          <cell r="A2261" t="str">
            <v>X2730A</v>
          </cell>
          <cell r="B2261" t="str">
            <v>E10000 I/O BOARD</v>
          </cell>
          <cell r="C2261">
            <v>12000</v>
          </cell>
          <cell r="D2261" t="str">
            <v>A</v>
          </cell>
        </row>
        <row r="2262">
          <cell r="A2262" t="str">
            <v>X2754A</v>
          </cell>
          <cell r="B2262" t="str">
            <v>E10000 Sys. Service Processor</v>
          </cell>
          <cell r="C2262">
            <v>16800</v>
          </cell>
          <cell r="D2262" t="str">
            <v>A</v>
          </cell>
        </row>
        <row r="2263">
          <cell r="A2263" t="str">
            <v>X2755A</v>
          </cell>
          <cell r="B2263" t="str">
            <v>E10000 Sys. Service Processor</v>
          </cell>
          <cell r="C2263">
            <v>24050</v>
          </cell>
          <cell r="D2263" t="str">
            <v>A</v>
          </cell>
        </row>
        <row r="2264">
          <cell r="A2264" t="str">
            <v>X311L</v>
          </cell>
          <cell r="B2264" t="str">
            <v>NORTH AMERICAN/ASIA PWR CRD KT</v>
          </cell>
          <cell r="C2264">
            <v>0</v>
          </cell>
          <cell r="D2264" t="str">
            <v>D</v>
          </cell>
        </row>
        <row r="2265">
          <cell r="A2265" t="str">
            <v>X3518A</v>
          </cell>
          <cell r="B2265" t="str">
            <v>KOREAN COUNTRY KIT</v>
          </cell>
          <cell r="C2265">
            <v>0</v>
          </cell>
          <cell r="D2265" t="str">
            <v>D</v>
          </cell>
        </row>
        <row r="2266">
          <cell r="A2266" t="str">
            <v>X3555A</v>
          </cell>
          <cell r="B2266" t="str">
            <v>KOREAN COUNTRY KIT</v>
          </cell>
          <cell r="C2266">
            <v>63</v>
          </cell>
          <cell r="D2266" t="str">
            <v>H</v>
          </cell>
        </row>
        <row r="2267">
          <cell r="A2267" t="str">
            <v>X3655A</v>
          </cell>
          <cell r="B2267" t="str">
            <v>TURBOGXPLUS CARD W/CABLES, DOC</v>
          </cell>
          <cell r="C2267">
            <v>1162</v>
          </cell>
          <cell r="D2267" t="str">
            <v>H</v>
          </cell>
        </row>
        <row r="2268">
          <cell r="A2268" t="str">
            <v>X3664A</v>
          </cell>
          <cell r="B2268" t="str">
            <v>ELITE3D M3 W/CBL</v>
          </cell>
          <cell r="C2268">
            <v>2594</v>
          </cell>
          <cell r="D2268" t="str">
            <v>H</v>
          </cell>
        </row>
        <row r="2269">
          <cell r="A2269" t="str">
            <v>X3665A</v>
          </cell>
          <cell r="B2269" t="str">
            <v>ELITE3D M6 VERTICAL W/CBL</v>
          </cell>
          <cell r="C2269">
            <v>3894</v>
          </cell>
          <cell r="D2269" t="str">
            <v>H</v>
          </cell>
        </row>
        <row r="2270">
          <cell r="A2270" t="str">
            <v>X3667A</v>
          </cell>
          <cell r="B2270" t="str">
            <v>ELITE3D M6 HORIZ. W/CBL</v>
          </cell>
          <cell r="C2270">
            <v>3894</v>
          </cell>
          <cell r="D2270" t="str">
            <v>H</v>
          </cell>
        </row>
        <row r="2271">
          <cell r="A2271" t="str">
            <v>X3668A</v>
          </cell>
          <cell r="B2271" t="str">
            <v>PGX32 CARD W/VIDEO ADAPTOR</v>
          </cell>
          <cell r="C2271">
            <v>398</v>
          </cell>
          <cell r="D2271" t="str">
            <v>H</v>
          </cell>
        </row>
        <row r="2272">
          <cell r="A2272" t="str">
            <v>X3670A</v>
          </cell>
          <cell r="B2272" t="str">
            <v>Creator3D series 3, vertical</v>
          </cell>
          <cell r="C2272">
            <v>1034</v>
          </cell>
          <cell r="D2272" t="str">
            <v>H</v>
          </cell>
        </row>
        <row r="2273">
          <cell r="A2273" t="str">
            <v>X3671A</v>
          </cell>
          <cell r="B2273" t="str">
            <v>CREATOR3D SERIES 3, HORIZONTAL</v>
          </cell>
          <cell r="C2273">
            <v>1034</v>
          </cell>
          <cell r="D2273" t="str">
            <v>H</v>
          </cell>
        </row>
        <row r="2274">
          <cell r="A2274" t="str">
            <v>X3677A</v>
          </cell>
          <cell r="B2274" t="str">
            <v>ELITE3D m3 Series 2</v>
          </cell>
          <cell r="C2274">
            <v>2334</v>
          </cell>
          <cell r="D2274" t="str">
            <v>H</v>
          </cell>
        </row>
        <row r="2275">
          <cell r="A2275" t="str">
            <v>X3678A</v>
          </cell>
          <cell r="B2275" t="str">
            <v>Expert3d, GRAPHICS ACCEL, PCI</v>
          </cell>
          <cell r="C2275">
            <v>4893</v>
          </cell>
          <cell r="D2275" t="str">
            <v>H</v>
          </cell>
        </row>
        <row r="2276">
          <cell r="A2276" t="str">
            <v>X3678A-F</v>
          </cell>
          <cell r="B2276" t="str">
            <v>Expert3d, GRAPHICS ACCEL, PCI</v>
          </cell>
          <cell r="C2276">
            <v>4893</v>
          </cell>
          <cell r="D2276" t="str">
            <v>H</v>
          </cell>
        </row>
        <row r="2277">
          <cell r="A2277" t="str">
            <v>X3679A</v>
          </cell>
          <cell r="B2277" t="str">
            <v>ELITE3D m6 Series 2</v>
          </cell>
          <cell r="C2277">
            <v>2854</v>
          </cell>
          <cell r="D2277" t="str">
            <v>H</v>
          </cell>
        </row>
        <row r="2278">
          <cell r="A2278" t="str">
            <v>X3680A</v>
          </cell>
          <cell r="B2278" t="str">
            <v>ELITE3D m6 Series 2</v>
          </cell>
          <cell r="C2278">
            <v>3894</v>
          </cell>
          <cell r="D2278" t="str">
            <v>H</v>
          </cell>
        </row>
        <row r="2279">
          <cell r="A2279" t="str">
            <v>X3683A</v>
          </cell>
          <cell r="B2279" t="str">
            <v>4800bd mouse with Sun I/O</v>
          </cell>
          <cell r="C2279">
            <v>33</v>
          </cell>
          <cell r="D2279" t="str">
            <v>H</v>
          </cell>
        </row>
        <row r="2280">
          <cell r="A2280" t="str">
            <v>X3810A</v>
          </cell>
          <cell r="B2280" t="str">
            <v>OPT CABLE SCSI 4M 68/68PIN</v>
          </cell>
          <cell r="C2280">
            <v>215</v>
          </cell>
          <cell r="D2280" t="str">
            <v>A</v>
          </cell>
        </row>
        <row r="2281">
          <cell r="A2281" t="str">
            <v>X3825A</v>
          </cell>
          <cell r="B2281" t="str">
            <v>SC 2.1 SCI CABLE (10M)</v>
          </cell>
          <cell r="C2281">
            <v>325</v>
          </cell>
          <cell r="D2281" t="str">
            <v>D</v>
          </cell>
        </row>
        <row r="2282">
          <cell r="A2282" t="str">
            <v>X3826A</v>
          </cell>
          <cell r="B2282" t="str">
            <v>SC 2.1 SCI CABLE (2M)</v>
          </cell>
          <cell r="C2282">
            <v>325</v>
          </cell>
          <cell r="D2282" t="str">
            <v>D</v>
          </cell>
        </row>
        <row r="2283">
          <cell r="A2283" t="str">
            <v>X3828A</v>
          </cell>
          <cell r="B2283" t="str">
            <v>SC 2.1 SCI CABLE (5M)</v>
          </cell>
          <cell r="C2283">
            <v>325</v>
          </cell>
          <cell r="D2283" t="str">
            <v>D</v>
          </cell>
        </row>
        <row r="2284">
          <cell r="A2284" t="str">
            <v>X3829A</v>
          </cell>
          <cell r="B2284" t="str">
            <v>SC 2.1 SCI CBL BRACK (E5/6000)</v>
          </cell>
          <cell r="C2284">
            <v>390</v>
          </cell>
          <cell r="D2284" t="str">
            <v>D</v>
          </cell>
        </row>
        <row r="2285">
          <cell r="A2285" t="str">
            <v>X3830A</v>
          </cell>
          <cell r="B2285" t="str">
            <v>4M CABLE, SCSI 68 TO VHDC</v>
          </cell>
          <cell r="C2285">
            <v>218</v>
          </cell>
          <cell r="D2285" t="str">
            <v>A</v>
          </cell>
        </row>
        <row r="2286">
          <cell r="A2286" t="str">
            <v>X3831A</v>
          </cell>
          <cell r="B2286" t="str">
            <v>10M CABLE, SCSI TO VHDC</v>
          </cell>
          <cell r="C2286">
            <v>293</v>
          </cell>
          <cell r="D2286" t="str">
            <v>A</v>
          </cell>
        </row>
        <row r="2287">
          <cell r="A2287" t="str">
            <v>X3832A</v>
          </cell>
          <cell r="B2287" t="str">
            <v>2M CABLE, SCSI 68 TO VHDC</v>
          </cell>
          <cell r="C2287">
            <v>150</v>
          </cell>
          <cell r="D2287" t="str">
            <v>H</v>
          </cell>
        </row>
        <row r="2288">
          <cell r="A2288" t="str">
            <v>X3836A</v>
          </cell>
          <cell r="B2288" t="str">
            <v>5M SERIAL CABLE</v>
          </cell>
          <cell r="C2288">
            <v>163</v>
          </cell>
          <cell r="D2288" t="str">
            <v>D</v>
          </cell>
        </row>
        <row r="2289">
          <cell r="A2289" t="str">
            <v>X3837A</v>
          </cell>
          <cell r="B2289" t="str">
            <v>OPT 5M NULL ENET CABLE</v>
          </cell>
          <cell r="C2289">
            <v>163</v>
          </cell>
          <cell r="D2289" t="str">
            <v>D</v>
          </cell>
        </row>
        <row r="2290">
          <cell r="A2290" t="str">
            <v>X3838A</v>
          </cell>
          <cell r="B2290" t="str">
            <v>OPT 6M DIFFERENTIAL SCSI CABLE</v>
          </cell>
          <cell r="C2290">
            <v>163</v>
          </cell>
          <cell r="D2290" t="str">
            <v>D</v>
          </cell>
        </row>
        <row r="2291">
          <cell r="A2291" t="str">
            <v>X3839A</v>
          </cell>
          <cell r="B2291" t="str">
            <v>OPT 8M DIFFERENTIAL SCSI CABLE</v>
          </cell>
          <cell r="C2291">
            <v>163</v>
          </cell>
          <cell r="D2291" t="str">
            <v>D</v>
          </cell>
        </row>
        <row r="2292">
          <cell r="A2292" t="str">
            <v>X3848A</v>
          </cell>
          <cell r="B2292" t="str">
            <v>OPT PWR CORD F.ENTERPR.(INT)</v>
          </cell>
          <cell r="C2292">
            <v>0</v>
          </cell>
          <cell r="D2292" t="str">
            <v>D</v>
          </cell>
        </row>
        <row r="2293">
          <cell r="A2293" t="str">
            <v>X3856A</v>
          </cell>
          <cell r="B2293" t="str">
            <v>CABLE-68/68PIN SCSI W/PWR CORD</v>
          </cell>
          <cell r="C2293">
            <v>61</v>
          </cell>
          <cell r="D2293" t="str">
            <v>H</v>
          </cell>
        </row>
        <row r="2294">
          <cell r="A2294" t="str">
            <v>X3857A</v>
          </cell>
          <cell r="B2294" t="str">
            <v>CABLE-50/68PIN SCSI W/PWR CORD</v>
          </cell>
          <cell r="C2294">
            <v>63</v>
          </cell>
          <cell r="D2294" t="str">
            <v>H</v>
          </cell>
        </row>
        <row r="2295">
          <cell r="A2295" t="str">
            <v>X3858A</v>
          </cell>
          <cell r="B2295" t="str">
            <v>U.S. POWER CORD FOR STOREDGE</v>
          </cell>
          <cell r="C2295">
            <v>0</v>
          </cell>
          <cell r="D2295" t="str">
            <v>D</v>
          </cell>
        </row>
        <row r="2296">
          <cell r="A2296" t="str">
            <v>X3859A</v>
          </cell>
          <cell r="B2296" t="str">
            <v>INTL. POWER CORD FOR STOREDGE</v>
          </cell>
          <cell r="C2296">
            <v>0</v>
          </cell>
          <cell r="D2296" t="str">
            <v>D</v>
          </cell>
        </row>
        <row r="2297">
          <cell r="A2297" t="str">
            <v>X3860A</v>
          </cell>
          <cell r="B2297" t="str">
            <v>OPT CABLE SCSI FOR ULTRA 2</v>
          </cell>
          <cell r="C2297">
            <v>33</v>
          </cell>
          <cell r="D2297" t="str">
            <v>A</v>
          </cell>
        </row>
        <row r="2298">
          <cell r="A2298" t="str">
            <v>X3865A</v>
          </cell>
          <cell r="B2298" t="str">
            <v>E10000 PWR CORD (14FT),FOR N.A</v>
          </cell>
          <cell r="C2298">
            <v>0</v>
          </cell>
          <cell r="D2298" t="str">
            <v>D</v>
          </cell>
        </row>
        <row r="2299">
          <cell r="A2299" t="str">
            <v>X3872A</v>
          </cell>
          <cell r="B2299" t="str">
            <v>VIDEO CONNECTOR ADAPTER HD-15</v>
          </cell>
          <cell r="C2299">
            <v>47</v>
          </cell>
          <cell r="D2299" t="str">
            <v>H</v>
          </cell>
        </row>
        <row r="2300">
          <cell r="A2300" t="str">
            <v>X3875A</v>
          </cell>
          <cell r="B2300" t="str">
            <v>E10000 AC INPUT MODULE</v>
          </cell>
          <cell r="C2300">
            <v>3900</v>
          </cell>
          <cell r="D2300" t="str">
            <v>A</v>
          </cell>
        </row>
        <row r="2301">
          <cell r="A2301" t="str">
            <v>X3876A</v>
          </cell>
          <cell r="B2301" t="str">
            <v>SC 2.1 SCI SWITCH 4-PORT</v>
          </cell>
          <cell r="C2301">
            <v>22750</v>
          </cell>
          <cell r="D2301" t="str">
            <v>A</v>
          </cell>
        </row>
        <row r="2302">
          <cell r="A2302" t="str">
            <v>X3895A</v>
          </cell>
          <cell r="B2302" t="str">
            <v>Cluster 4 port PCI switch</v>
          </cell>
          <cell r="C2302">
            <v>22750</v>
          </cell>
          <cell r="D2302" t="str">
            <v>A</v>
          </cell>
        </row>
        <row r="2303">
          <cell r="A2303" t="str">
            <v>X3901A</v>
          </cell>
          <cell r="B2303" t="str">
            <v>Cluster PCI Cable 2m</v>
          </cell>
          <cell r="C2303">
            <v>325</v>
          </cell>
          <cell r="D2303" t="str">
            <v>D</v>
          </cell>
        </row>
        <row r="2304">
          <cell r="A2304" t="str">
            <v>X3902A</v>
          </cell>
          <cell r="B2304" t="str">
            <v>PCI-SCI Cable 5m</v>
          </cell>
          <cell r="C2304">
            <v>390</v>
          </cell>
          <cell r="D2304" t="str">
            <v>D</v>
          </cell>
        </row>
        <row r="2305">
          <cell r="A2305" t="str">
            <v>X3903A</v>
          </cell>
          <cell r="B2305" t="str">
            <v>Cluster PCI Cable 7.5m</v>
          </cell>
          <cell r="C2305">
            <v>455</v>
          </cell>
          <cell r="D2305" t="str">
            <v>D</v>
          </cell>
        </row>
        <row r="2306">
          <cell r="A2306" t="str">
            <v>X400-9.0-B</v>
          </cell>
          <cell r="B2306" t="str">
            <v>SOLSTICE X.400 9.0, CD DOC</v>
          </cell>
          <cell r="C2306">
            <v>260</v>
          </cell>
          <cell r="D2306" t="str">
            <v>B</v>
          </cell>
        </row>
        <row r="2307">
          <cell r="A2307" t="str">
            <v>X400-9.0-CSITE</v>
          </cell>
          <cell r="B2307" t="str">
            <v>SOLSTICE X.400 9.0 CT. LIC</v>
          </cell>
          <cell r="C2307">
            <v>2594</v>
          </cell>
          <cell r="D2307" t="str">
            <v>B</v>
          </cell>
        </row>
        <row r="2308">
          <cell r="A2308" t="str">
            <v>X400-9.0-ES-S</v>
          </cell>
          <cell r="B2308" t="str">
            <v>SOLSTICE X.400 9.0 T2, CD LIC</v>
          </cell>
          <cell r="C2308">
            <v>16894</v>
          </cell>
          <cell r="D2308" t="str">
            <v>B</v>
          </cell>
        </row>
        <row r="2309">
          <cell r="A2309" t="str">
            <v>X400-9.0-L10</v>
          </cell>
          <cell r="B2309" t="str">
            <v>SOLSTICE X.400 9.0, LIC</v>
          </cell>
          <cell r="C2309">
            <v>1560</v>
          </cell>
          <cell r="D2309" t="str">
            <v>B</v>
          </cell>
        </row>
        <row r="2310">
          <cell r="A2310" t="str">
            <v>X400-9.0-MGMT-L</v>
          </cell>
          <cell r="B2310" t="str">
            <v>SOLSTICE X.400 9.0 MGMT, LIC</v>
          </cell>
          <cell r="C2310">
            <v>2594</v>
          </cell>
          <cell r="D2310" t="str">
            <v>B</v>
          </cell>
        </row>
        <row r="2311">
          <cell r="A2311" t="str">
            <v>X400-9.0-MIME-L</v>
          </cell>
          <cell r="B2311" t="str">
            <v>SOLSTICE X.400 9.0 MIME. LIC</v>
          </cell>
          <cell r="C2311">
            <v>2594</v>
          </cell>
          <cell r="D2311" t="str">
            <v>B</v>
          </cell>
        </row>
        <row r="2312">
          <cell r="A2312" t="str">
            <v>X400-9.0-SS-S</v>
          </cell>
          <cell r="B2312" t="str">
            <v>SOLSTICE X.400 9.0 T1, CD LIC</v>
          </cell>
          <cell r="C2312">
            <v>7144</v>
          </cell>
          <cell r="D2312" t="str">
            <v>B</v>
          </cell>
        </row>
        <row r="2313">
          <cell r="A2313" t="str">
            <v>X465A</v>
          </cell>
          <cell r="B2313" t="str">
            <v>SUN INTERFACE CONVERTER</v>
          </cell>
          <cell r="C2313">
            <v>98</v>
          </cell>
          <cell r="D2313" t="str">
            <v>D</v>
          </cell>
        </row>
        <row r="2314">
          <cell r="A2314" t="str">
            <v>X467A</v>
          </cell>
          <cell r="B2314" t="str">
            <v>OPT CABLE MII-AUI CONVERTER</v>
          </cell>
          <cell r="C2314">
            <v>384</v>
          </cell>
          <cell r="D2314" t="str">
            <v>A</v>
          </cell>
        </row>
        <row r="2315">
          <cell r="A2315" t="str">
            <v>X470A</v>
          </cell>
          <cell r="B2315" t="str">
            <v>VIDEO CONNECTOR 13W3F/HD15M</v>
          </cell>
          <cell r="C2315">
            <v>61</v>
          </cell>
          <cell r="D2315" t="str">
            <v>H</v>
          </cell>
        </row>
        <row r="2316">
          <cell r="A2316" t="str">
            <v>X471A</v>
          </cell>
          <cell r="B2316" t="str">
            <v>BAE VIDEO CONNECTOR 13W3F/HD15</v>
          </cell>
          <cell r="C2316">
            <v>59</v>
          </cell>
          <cell r="D2316" t="str">
            <v>H</v>
          </cell>
        </row>
        <row r="2317">
          <cell r="A2317" t="str">
            <v>X499A</v>
          </cell>
          <cell r="B2317" t="str">
            <v>PCI MULTIMEDIA KIT US</v>
          </cell>
          <cell r="C2317">
            <v>1993</v>
          </cell>
          <cell r="D2317" t="str">
            <v>H</v>
          </cell>
        </row>
        <row r="2318">
          <cell r="A2318" t="str">
            <v>X500-1.0-B</v>
          </cell>
          <cell r="B2318" t="str">
            <v>SOLSTICE X.500 1.0, CD DOC</v>
          </cell>
          <cell r="C2318">
            <v>260</v>
          </cell>
          <cell r="D2318" t="str">
            <v>B</v>
          </cell>
        </row>
        <row r="2319">
          <cell r="A2319" t="str">
            <v>X500-1.0-CSITE</v>
          </cell>
          <cell r="B2319" t="str">
            <v>SOLSTICE X.500 1.0 TK, LIC</v>
          </cell>
          <cell r="C2319">
            <v>2594</v>
          </cell>
          <cell r="D2319" t="str">
            <v>B</v>
          </cell>
        </row>
        <row r="2320">
          <cell r="A2320" t="str">
            <v>X500-1.0-ES-L</v>
          </cell>
          <cell r="B2320" t="str">
            <v>SOLSTICE X.500 1.0 T2, LIC</v>
          </cell>
          <cell r="C2320">
            <v>18194</v>
          </cell>
          <cell r="D2320" t="str">
            <v>B</v>
          </cell>
        </row>
        <row r="2321">
          <cell r="A2321" t="str">
            <v>X500-1.0-SS-L</v>
          </cell>
          <cell r="B2321" t="str">
            <v>SOLSTICE X.500 1.0 T1, LIC</v>
          </cell>
          <cell r="C2321">
            <v>7794</v>
          </cell>
          <cell r="D2321" t="str">
            <v>B</v>
          </cell>
        </row>
        <row r="2322">
          <cell r="A2322" t="str">
            <v>X5010A</v>
          </cell>
          <cell r="B2322" t="str">
            <v>OPT INT PCI ULTRASCSI SGL CHNL</v>
          </cell>
          <cell r="C2322">
            <v>279</v>
          </cell>
          <cell r="D2322" t="str">
            <v>H</v>
          </cell>
        </row>
        <row r="2323">
          <cell r="A2323" t="str">
            <v>X5163A</v>
          </cell>
          <cell r="B2323" t="str">
            <v>OPT INT DISKBD 18.2/7200 USCSI</v>
          </cell>
          <cell r="C2323">
            <v>5550</v>
          </cell>
          <cell r="D2323" t="str">
            <v>A</v>
          </cell>
        </row>
        <row r="2324">
          <cell r="A2324" t="str">
            <v>X5164A</v>
          </cell>
          <cell r="B2324" t="str">
            <v>OPT INT DISKBD 36.4/10K USCSI</v>
          </cell>
          <cell r="C2324">
            <v>5550</v>
          </cell>
          <cell r="D2324" t="str">
            <v>A</v>
          </cell>
        </row>
        <row r="2325">
          <cell r="A2325" t="str">
            <v>X5229A</v>
          </cell>
          <cell r="B2325" t="str">
            <v>OPT INT DISK 9.1GB/7200 USCSI</v>
          </cell>
          <cell r="C2325">
            <v>1484</v>
          </cell>
          <cell r="D2325" t="str">
            <v>H</v>
          </cell>
        </row>
        <row r="2326">
          <cell r="A2326" t="str">
            <v>X5234A</v>
          </cell>
          <cell r="B2326" t="str">
            <v>OPT INT DISK 9.1GB/10K USCSI</v>
          </cell>
          <cell r="C2326">
            <v>1715</v>
          </cell>
          <cell r="D2326" t="str">
            <v>H</v>
          </cell>
        </row>
        <row r="2327">
          <cell r="A2327" t="str">
            <v>X5235A</v>
          </cell>
          <cell r="B2327" t="str">
            <v>OPT INT DISK 9GB/10000 USCSI</v>
          </cell>
          <cell r="C2327">
            <v>1725</v>
          </cell>
          <cell r="D2327" t="str">
            <v>H</v>
          </cell>
        </row>
        <row r="2328">
          <cell r="A2328" t="str">
            <v>X5236A</v>
          </cell>
          <cell r="B2328" t="str">
            <v>OPT INT 9GB DRIVE FOR U5/U10</v>
          </cell>
          <cell r="C2328">
            <v>630</v>
          </cell>
          <cell r="D2328" t="str">
            <v>H</v>
          </cell>
        </row>
        <row r="2329">
          <cell r="A2329" t="str">
            <v>X5237A</v>
          </cell>
          <cell r="B2329" t="str">
            <v>Opt int Disk 18.2GB/10k USCSI</v>
          </cell>
          <cell r="C2329">
            <v>2250</v>
          </cell>
          <cell r="D2329" t="str">
            <v>H</v>
          </cell>
        </row>
        <row r="2330">
          <cell r="A2330" t="str">
            <v>X5238A</v>
          </cell>
          <cell r="B2330" t="str">
            <v>Opt int Disk 18.2GB/10k USCSI</v>
          </cell>
          <cell r="C2330">
            <v>2250</v>
          </cell>
          <cell r="D2330" t="str">
            <v>H</v>
          </cell>
        </row>
        <row r="2331">
          <cell r="A2331" t="str">
            <v>X5239A</v>
          </cell>
          <cell r="B2331" t="str">
            <v>NEBS L3 Disk 18.2GB/10k USCSI</v>
          </cell>
          <cell r="C2331">
            <v>1560</v>
          </cell>
          <cell r="D2331" t="str">
            <v>H</v>
          </cell>
        </row>
        <row r="2332">
          <cell r="A2332" t="str">
            <v>X5240A</v>
          </cell>
          <cell r="B2332" t="str">
            <v>Opt int Disk 36.4GB/10k USCSI</v>
          </cell>
          <cell r="C2332">
            <v>3975</v>
          </cell>
          <cell r="D2332" t="str">
            <v>H</v>
          </cell>
        </row>
        <row r="2333">
          <cell r="A2333" t="str">
            <v>X6003A</v>
          </cell>
          <cell r="B2333" t="str">
            <v>OPT INT FLOPPY 1.44GB FOR U2</v>
          </cell>
          <cell r="C2333">
            <v>175</v>
          </cell>
          <cell r="D2333" t="str">
            <v>H</v>
          </cell>
        </row>
        <row r="2334">
          <cell r="A2334" t="str">
            <v>X6004A</v>
          </cell>
          <cell r="B2334" t="str">
            <v>OPT INT FLOPPY DRIVE U30</v>
          </cell>
          <cell r="C2334">
            <v>175</v>
          </cell>
          <cell r="D2334" t="str">
            <v>H</v>
          </cell>
        </row>
        <row r="2335">
          <cell r="A2335" t="str">
            <v>X6005A</v>
          </cell>
          <cell r="B2335" t="str">
            <v>OPT FLOPPY INT DR TAZMO &amp; E250</v>
          </cell>
          <cell r="C2335">
            <v>175</v>
          </cell>
          <cell r="D2335" t="str">
            <v>H</v>
          </cell>
        </row>
        <row r="2336">
          <cell r="A2336" t="str">
            <v>X6062A</v>
          </cell>
          <cell r="B2336" t="str">
            <v>OPT INT TAPE 35GB DLT FOR FRST</v>
          </cell>
          <cell r="C2336">
            <v>13860</v>
          </cell>
          <cell r="D2336" t="str">
            <v>A</v>
          </cell>
        </row>
        <row r="2337">
          <cell r="A2337" t="str">
            <v>X6063A</v>
          </cell>
          <cell r="B2337" t="str">
            <v>DLT7000 TAPE DRIVE</v>
          </cell>
          <cell r="C2337">
            <v>17360</v>
          </cell>
          <cell r="D2337" t="str">
            <v>A</v>
          </cell>
        </row>
        <row r="2338">
          <cell r="A2338" t="str">
            <v>X6079A</v>
          </cell>
          <cell r="B2338" t="str">
            <v>STOREDGE L3500, 3TB/2DR</v>
          </cell>
          <cell r="C2338">
            <v>98000</v>
          </cell>
          <cell r="D2338" t="str">
            <v>A</v>
          </cell>
        </row>
        <row r="2339">
          <cell r="A2339" t="str">
            <v>X6080A</v>
          </cell>
          <cell r="B2339" t="str">
            <v>STOREDGE L3500, 3.5TB/7DR</v>
          </cell>
          <cell r="C2339">
            <v>162400</v>
          </cell>
          <cell r="D2339" t="str">
            <v>A</v>
          </cell>
        </row>
        <row r="2340">
          <cell r="A2340" t="str">
            <v>X6082A</v>
          </cell>
          <cell r="B2340" t="str">
            <v>STOREDGE L3500 PACKAGE</v>
          </cell>
          <cell r="C2340">
            <v>119400</v>
          </cell>
          <cell r="D2340" t="str">
            <v>A</v>
          </cell>
        </row>
        <row r="2341">
          <cell r="A2341" t="str">
            <v>X6083A</v>
          </cell>
          <cell r="B2341" t="str">
            <v>STOREDGE L3500 PACKAGE</v>
          </cell>
          <cell r="C2341">
            <v>123300</v>
          </cell>
          <cell r="D2341" t="str">
            <v>A</v>
          </cell>
        </row>
        <row r="2342">
          <cell r="A2342" t="str">
            <v>X6084A</v>
          </cell>
          <cell r="B2342" t="str">
            <v>STOREDGE L3500 PKG/WORKGROUP</v>
          </cell>
          <cell r="C2342">
            <v>115800</v>
          </cell>
          <cell r="D2342" t="str">
            <v>A</v>
          </cell>
        </row>
        <row r="2343">
          <cell r="A2343" t="str">
            <v>X6085A</v>
          </cell>
          <cell r="B2343" t="str">
            <v>STOREDGE L3500 PACKAGE/NETWORK</v>
          </cell>
          <cell r="C2343">
            <v>120600</v>
          </cell>
          <cell r="D2343" t="str">
            <v>A</v>
          </cell>
        </row>
        <row r="2344">
          <cell r="A2344" t="str">
            <v>X6166A</v>
          </cell>
          <cell r="B2344" t="str">
            <v>OPT INT CD 32X FOR U30/U60</v>
          </cell>
          <cell r="C2344">
            <v>350</v>
          </cell>
          <cell r="D2344" t="str">
            <v>H</v>
          </cell>
        </row>
        <row r="2345">
          <cell r="A2345" t="str">
            <v>X6167A</v>
          </cell>
          <cell r="B2345" t="str">
            <v>OPT INT CD 32X FOR U2/E2</v>
          </cell>
          <cell r="C2345">
            <v>350</v>
          </cell>
          <cell r="D2345" t="str">
            <v>H</v>
          </cell>
        </row>
        <row r="2346">
          <cell r="A2346" t="str">
            <v>X6168A</v>
          </cell>
          <cell r="B2346" t="str">
            <v>OPT, Internal DVD-ROM, 10X</v>
          </cell>
          <cell r="C2346">
            <v>600</v>
          </cell>
          <cell r="D2346" t="str">
            <v>H</v>
          </cell>
        </row>
        <row r="2347">
          <cell r="A2347" t="str">
            <v>X6171A</v>
          </cell>
          <cell r="B2347" t="str">
            <v>OPT INT 32X CD-ROM FOR U5/U10</v>
          </cell>
          <cell r="C2347">
            <v>210</v>
          </cell>
          <cell r="D2347" t="str">
            <v>H</v>
          </cell>
        </row>
        <row r="2348">
          <cell r="A2348" t="str">
            <v>X6206A</v>
          </cell>
          <cell r="B2348" t="str">
            <v>OPT INT TAPE 14GB/8MM</v>
          </cell>
          <cell r="C2348">
            <v>3510</v>
          </cell>
          <cell r="D2348" t="str">
            <v>A</v>
          </cell>
        </row>
        <row r="2349">
          <cell r="A2349" t="str">
            <v>X6212A</v>
          </cell>
          <cell r="B2349" t="str">
            <v>OPT INT TAPE 7GB/8MM</v>
          </cell>
          <cell r="C2349">
            <v>2030</v>
          </cell>
          <cell r="D2349" t="str">
            <v>H</v>
          </cell>
        </row>
        <row r="2350">
          <cell r="A2350" t="str">
            <v>X6213A</v>
          </cell>
          <cell r="B2350" t="str">
            <v>OPT INT TAPE 7GB/8MM</v>
          </cell>
          <cell r="C2350">
            <v>2695</v>
          </cell>
          <cell r="D2350" t="str">
            <v>A</v>
          </cell>
        </row>
        <row r="2351">
          <cell r="A2351" t="str">
            <v>X6226A</v>
          </cell>
          <cell r="B2351" t="str">
            <v>STOREDGE L400 400GB 2DR/RACK</v>
          </cell>
          <cell r="C2351">
            <v>22400</v>
          </cell>
          <cell r="D2351" t="str">
            <v>H</v>
          </cell>
        </row>
        <row r="2352">
          <cell r="A2352" t="str">
            <v>X6234A</v>
          </cell>
          <cell r="B2352" t="str">
            <v>OPT INT TAPE 20/40GB 8MM</v>
          </cell>
          <cell r="C2352">
            <v>6300</v>
          </cell>
          <cell r="D2352" t="str">
            <v>A</v>
          </cell>
        </row>
        <row r="2353">
          <cell r="A2353" t="str">
            <v>X6235A</v>
          </cell>
          <cell r="B2353" t="str">
            <v>OPT INT TAPE 20-40GB 8MM E4000</v>
          </cell>
          <cell r="C2353">
            <v>6300</v>
          </cell>
          <cell r="D2353" t="str">
            <v>A</v>
          </cell>
        </row>
        <row r="2354">
          <cell r="A2354" t="str">
            <v>X6236A</v>
          </cell>
          <cell r="B2354" t="str">
            <v>OPT INT 40GB/8MM  FLEXIPACK</v>
          </cell>
          <cell r="C2354">
            <v>4620</v>
          </cell>
          <cell r="D2354" t="str">
            <v>H</v>
          </cell>
        </row>
        <row r="2355">
          <cell r="A2355" t="str">
            <v>X6238A</v>
          </cell>
          <cell r="B2355" t="str">
            <v>OPT INT TAPE 20/40GB 8MM-EX500</v>
          </cell>
          <cell r="C2355">
            <v>6750</v>
          </cell>
          <cell r="D2355" t="str">
            <v>A</v>
          </cell>
        </row>
        <row r="2356">
          <cell r="A2356" t="str">
            <v>X6282A</v>
          </cell>
          <cell r="B2356" t="str">
            <v>OPT INT TAPE 12GB 4MM DDS-3</v>
          </cell>
          <cell r="C2356">
            <v>1610</v>
          </cell>
          <cell r="D2356" t="str">
            <v>H</v>
          </cell>
        </row>
        <row r="2357">
          <cell r="A2357" t="str">
            <v>X6283A</v>
          </cell>
          <cell r="B2357" t="str">
            <v>OPT INT TAPE 12GB 4MM EX000</v>
          </cell>
          <cell r="C2357">
            <v>1890</v>
          </cell>
          <cell r="D2357" t="str">
            <v>A</v>
          </cell>
        </row>
        <row r="2358">
          <cell r="A2358" t="str">
            <v>X6286A</v>
          </cell>
          <cell r="B2358" t="str">
            <v>OPT INT TAPE 12GB 4MM</v>
          </cell>
          <cell r="C2358">
            <v>1890</v>
          </cell>
          <cell r="D2358" t="str">
            <v>A</v>
          </cell>
        </row>
        <row r="2359">
          <cell r="A2359" t="str">
            <v>X6295A</v>
          </cell>
          <cell r="B2359" t="str">
            <v>OPT INT TAPE 20GB 4MM</v>
          </cell>
          <cell r="C2359">
            <v>2400</v>
          </cell>
          <cell r="D2359" t="str">
            <v>A</v>
          </cell>
        </row>
        <row r="2360">
          <cell r="A2360" t="str">
            <v>X6537A</v>
          </cell>
          <cell r="B2360" t="str">
            <v>STOREDGE A3500 CONTROLLER</v>
          </cell>
          <cell r="C2360">
            <v>36610</v>
          </cell>
          <cell r="D2360" t="str">
            <v>A</v>
          </cell>
        </row>
        <row r="2361">
          <cell r="A2361" t="str">
            <v>X6538A</v>
          </cell>
          <cell r="B2361" t="str">
            <v>StorEdge A3500FC Controller</v>
          </cell>
          <cell r="C2361">
            <v>52725</v>
          </cell>
          <cell r="D2361" t="str">
            <v>A</v>
          </cell>
        </row>
        <row r="2362">
          <cell r="A2362" t="str">
            <v>X6540A</v>
          </cell>
          <cell r="B2362" t="str">
            <v>OPT INT PCI ULTRASCSI SE CARD</v>
          </cell>
          <cell r="C2362">
            <v>975</v>
          </cell>
          <cell r="D2362" t="str">
            <v>A</v>
          </cell>
        </row>
        <row r="2363">
          <cell r="A2363" t="str">
            <v>X6541A</v>
          </cell>
          <cell r="B2363" t="str">
            <v>OPT INT PCI ULTRASCSI DIFF CRD</v>
          </cell>
          <cell r="C2363">
            <v>1872</v>
          </cell>
          <cell r="D2363" t="str">
            <v>A</v>
          </cell>
        </row>
        <row r="2364">
          <cell r="A2364" t="str">
            <v>X6601A</v>
          </cell>
          <cell r="B2364" t="str">
            <v>E450 8BAY STOR EXP KIT, 10K</v>
          </cell>
          <cell r="C2364">
            <v>1476</v>
          </cell>
          <cell r="D2364" t="str">
            <v>H</v>
          </cell>
        </row>
        <row r="2365">
          <cell r="A2365" t="str">
            <v>X6710A</v>
          </cell>
          <cell r="B2365" t="str">
            <v>FC-AL 9.1GB 10000RPM 1" DISK</v>
          </cell>
          <cell r="C2365">
            <v>4060</v>
          </cell>
          <cell r="D2365" t="str">
            <v>A</v>
          </cell>
        </row>
        <row r="2366">
          <cell r="A2366" t="str">
            <v>X6714A</v>
          </cell>
          <cell r="B2366" t="str">
            <v>T3 FC-AL 36GB 10K RPM DISK</v>
          </cell>
          <cell r="C2366">
            <v>5400</v>
          </cell>
          <cell r="D2366" t="str">
            <v>A</v>
          </cell>
        </row>
        <row r="2367">
          <cell r="A2367" t="str">
            <v>X6716A</v>
          </cell>
          <cell r="B2367" t="str">
            <v>T3 FC-AL 18GB 10K RPM DISK</v>
          </cell>
          <cell r="C2367">
            <v>3400</v>
          </cell>
          <cell r="D2367" t="str">
            <v>A</v>
          </cell>
        </row>
        <row r="2368">
          <cell r="A2368" t="str">
            <v>X6720A</v>
          </cell>
          <cell r="B2368" t="str">
            <v>FC-AL 18.2GB 10kRPM 1" DISK</v>
          </cell>
          <cell r="C2368">
            <v>4350</v>
          </cell>
          <cell r="D2368" t="str">
            <v>A</v>
          </cell>
        </row>
        <row r="2369">
          <cell r="A2369" t="str">
            <v>X6722A</v>
          </cell>
          <cell r="B2369" t="str">
            <v>FC-AL 36.4GB 10kRPM 1.6" DISK</v>
          </cell>
          <cell r="C2369">
            <v>4650</v>
          </cell>
          <cell r="D2369" t="str">
            <v>A</v>
          </cell>
        </row>
        <row r="2370">
          <cell r="A2370" t="str">
            <v>X6729A</v>
          </cell>
          <cell r="B2370" t="str">
            <v>OPT INT PCI FC-AL HOST ADAPTER</v>
          </cell>
          <cell r="C2370">
            <v>2990</v>
          </cell>
          <cell r="D2370" t="str">
            <v>A</v>
          </cell>
        </row>
        <row r="2371">
          <cell r="A2371" t="str">
            <v>X6730A</v>
          </cell>
          <cell r="B2371" t="str">
            <v>FCAL 100MB/S SBUS HOST ADAPTER</v>
          </cell>
          <cell r="C2371">
            <v>3510</v>
          </cell>
          <cell r="D2371" t="str">
            <v>A</v>
          </cell>
        </row>
        <row r="2372">
          <cell r="A2372" t="str">
            <v>X6731A</v>
          </cell>
          <cell r="B2372" t="str">
            <v>FCAL GBIC MODULE 100MB/S</v>
          </cell>
          <cell r="C2372">
            <v>780</v>
          </cell>
          <cell r="D2372" t="str">
            <v>A</v>
          </cell>
        </row>
        <row r="2373">
          <cell r="A2373" t="str">
            <v>X6732A</v>
          </cell>
          <cell r="B2373" t="str">
            <v>FCAL HUB 7 SLOT</v>
          </cell>
          <cell r="C2373">
            <v>2800</v>
          </cell>
          <cell r="D2373" t="str">
            <v>A</v>
          </cell>
        </row>
        <row r="2374">
          <cell r="A2374" t="str">
            <v>X6734A</v>
          </cell>
          <cell r="B2374" t="str">
            <v>A5000 CHASSIS INTERFACE BOARD</v>
          </cell>
          <cell r="C2374">
            <v>3220</v>
          </cell>
          <cell r="D2374" t="str">
            <v>A</v>
          </cell>
        </row>
        <row r="2375">
          <cell r="A2375" t="str">
            <v>X6735A</v>
          </cell>
          <cell r="B2375" t="str">
            <v>DUAL HUB MOUNT KIT</v>
          </cell>
          <cell r="C2375">
            <v>350</v>
          </cell>
          <cell r="D2375" t="str">
            <v>A</v>
          </cell>
        </row>
        <row r="2376">
          <cell r="A2376" t="str">
            <v>X6737A</v>
          </cell>
          <cell r="B2376" t="str">
            <v>LONG WAVE GBIC MODULE</v>
          </cell>
          <cell r="C2376">
            <v>5250</v>
          </cell>
          <cell r="D2376" t="str">
            <v>A</v>
          </cell>
        </row>
        <row r="2377">
          <cell r="A2377" t="str">
            <v>X6738A</v>
          </cell>
          <cell r="B2377" t="str">
            <v>Fast Write Cache 1.0, 32MB SBU</v>
          </cell>
          <cell r="C2377">
            <v>22500</v>
          </cell>
          <cell r="D2377" t="str">
            <v>A</v>
          </cell>
        </row>
        <row r="2378">
          <cell r="A2378" t="str">
            <v>X6739A</v>
          </cell>
          <cell r="B2378" t="str">
            <v>Fast Write Cache, 64MB PCI</v>
          </cell>
          <cell r="C2378">
            <v>22500</v>
          </cell>
          <cell r="D2378" t="str">
            <v>A</v>
          </cell>
        </row>
        <row r="2379">
          <cell r="A2379" t="str">
            <v>X6745A</v>
          </cell>
          <cell r="B2379" t="str">
            <v>Fast Write Cache, 32MB SBUS</v>
          </cell>
          <cell r="C2379">
            <v>22500</v>
          </cell>
          <cell r="D2379" t="str">
            <v>A</v>
          </cell>
        </row>
        <row r="2380">
          <cell r="A2380" t="str">
            <v>X6901A</v>
          </cell>
          <cell r="B2380" t="str">
            <v>NETRA TELCO 19" RACKMOUNT KIT</v>
          </cell>
          <cell r="C2380">
            <v>325</v>
          </cell>
          <cell r="D2380" t="str">
            <v>A</v>
          </cell>
        </row>
        <row r="2381">
          <cell r="A2381" t="str">
            <v>X6902A</v>
          </cell>
          <cell r="B2381" t="str">
            <v>NETRA TELCO 23" RACKMOUNT KIT</v>
          </cell>
          <cell r="C2381">
            <v>325</v>
          </cell>
          <cell r="D2381" t="str">
            <v>A</v>
          </cell>
        </row>
        <row r="2382">
          <cell r="A2382" t="str">
            <v>X6903A</v>
          </cell>
          <cell r="B2382" t="str">
            <v>NETRA TELCO 24" RACKMOUNT KIT</v>
          </cell>
          <cell r="C2382">
            <v>325</v>
          </cell>
          <cell r="D2382" t="str">
            <v>A</v>
          </cell>
        </row>
        <row r="2383">
          <cell r="A2383" t="str">
            <v>X6904A</v>
          </cell>
          <cell r="B2383" t="str">
            <v>NETRA TELCO 600MM RACKMNT KIT</v>
          </cell>
          <cell r="C2383">
            <v>325</v>
          </cell>
          <cell r="D2383" t="str">
            <v>A</v>
          </cell>
        </row>
        <row r="2384">
          <cell r="A2384" t="str">
            <v>X6905A</v>
          </cell>
          <cell r="B2384" t="str">
            <v>NETRA TELCO ALARMS SW, CD</v>
          </cell>
          <cell r="C2384">
            <v>225</v>
          </cell>
          <cell r="D2384" t="str">
            <v>A</v>
          </cell>
        </row>
        <row r="2385">
          <cell r="A2385" t="str">
            <v>X6907A</v>
          </cell>
          <cell r="B2385" t="str">
            <v>23"/24" rack kit for Netra st</v>
          </cell>
          <cell r="C2385">
            <v>350</v>
          </cell>
          <cell r="D2385" t="str">
            <v>A</v>
          </cell>
        </row>
        <row r="2386">
          <cell r="A2386" t="str">
            <v>X6909A</v>
          </cell>
          <cell r="B2386" t="str">
            <v>600MM RACK KIT FOR NETRA ST</v>
          </cell>
          <cell r="C2386">
            <v>350</v>
          </cell>
          <cell r="D2386" t="str">
            <v>A</v>
          </cell>
        </row>
        <row r="2387">
          <cell r="A2387" t="str">
            <v>X6911A</v>
          </cell>
          <cell r="B2387" t="str">
            <v>CD-ROM, 32X SPEED, MEDSVR GREY</v>
          </cell>
          <cell r="C2387">
            <v>350</v>
          </cell>
          <cell r="D2387" t="str">
            <v>H</v>
          </cell>
        </row>
        <row r="2388">
          <cell r="A2388" t="str">
            <v>X6912A</v>
          </cell>
          <cell r="B2388" t="str">
            <v>OPT INT TAPE 12GB 4MM DDS-3</v>
          </cell>
          <cell r="C2388">
            <v>1610</v>
          </cell>
          <cell r="D2388" t="str">
            <v>H</v>
          </cell>
        </row>
        <row r="2389">
          <cell r="A2389" t="str">
            <v>X6913A</v>
          </cell>
          <cell r="B2389" t="str">
            <v>NETRA T112X AIR-FILTERS-10PACK</v>
          </cell>
          <cell r="C2389">
            <v>266</v>
          </cell>
          <cell r="D2389" t="str">
            <v>A</v>
          </cell>
        </row>
        <row r="2390">
          <cell r="A2390" t="str">
            <v>X6914A</v>
          </cell>
          <cell r="B2390" t="str">
            <v>Rack Slide and Slide adaptor</v>
          </cell>
          <cell r="C2390">
            <v>329</v>
          </cell>
          <cell r="D2390" t="str">
            <v>A</v>
          </cell>
        </row>
        <row r="2391">
          <cell r="A2391" t="str">
            <v>X6917A</v>
          </cell>
          <cell r="B2391" t="str">
            <v>.5m SCSI cable/Netra st D130</v>
          </cell>
          <cell r="C2391">
            <v>188</v>
          </cell>
          <cell r="D2391" t="str">
            <v>A</v>
          </cell>
        </row>
        <row r="2392">
          <cell r="A2392" t="str">
            <v>X6918A</v>
          </cell>
          <cell r="B2392" t="str">
            <v>Front Bezel, Netra st D130</v>
          </cell>
          <cell r="C2392">
            <v>113</v>
          </cell>
          <cell r="D2392" t="str">
            <v>A</v>
          </cell>
        </row>
        <row r="2393">
          <cell r="A2393" t="str">
            <v>X6919A</v>
          </cell>
          <cell r="B2393" t="str">
            <v>Netra t1/st D130 19"rack mount</v>
          </cell>
          <cell r="C2393">
            <v>375</v>
          </cell>
          <cell r="D2393" t="str">
            <v>A</v>
          </cell>
        </row>
        <row r="2394">
          <cell r="A2394" t="str">
            <v>X6966A</v>
          </cell>
          <cell r="B2394" t="str">
            <v>Netra t 1 23" Rack-Mount kit</v>
          </cell>
          <cell r="C2394">
            <v>350</v>
          </cell>
          <cell r="D2394" t="str">
            <v>A</v>
          </cell>
        </row>
        <row r="2395">
          <cell r="A2395" t="str">
            <v>X6967A</v>
          </cell>
          <cell r="B2395" t="str">
            <v>Netra t1/st D130 24" Rack</v>
          </cell>
          <cell r="C2395">
            <v>350</v>
          </cell>
          <cell r="D2395" t="str">
            <v>A</v>
          </cell>
        </row>
        <row r="2396">
          <cell r="A2396" t="str">
            <v>X6968A</v>
          </cell>
          <cell r="B2396" t="str">
            <v>Netra t1/st D130 600mm Adaptor</v>
          </cell>
          <cell r="C2396">
            <v>350</v>
          </cell>
          <cell r="D2396" t="str">
            <v>A</v>
          </cell>
        </row>
        <row r="2397">
          <cell r="A2397" t="str">
            <v>X6971A</v>
          </cell>
          <cell r="B2397" t="str">
            <v>Netra t 1 Internal CDROM Kit</v>
          </cell>
          <cell r="C2397">
            <v>560</v>
          </cell>
          <cell r="D2397" t="str">
            <v>A</v>
          </cell>
        </row>
        <row r="2398">
          <cell r="A2398" t="str">
            <v>X6972A</v>
          </cell>
          <cell r="B2398" t="str">
            <v>Netra t 1 Alarms Software CD</v>
          </cell>
          <cell r="C2398">
            <v>70</v>
          </cell>
          <cell r="D2398" t="str">
            <v>A</v>
          </cell>
        </row>
        <row r="2399">
          <cell r="A2399" t="str">
            <v>X6973A</v>
          </cell>
          <cell r="B2399" t="str">
            <v>Netra t 1 Serial Port adapters</v>
          </cell>
          <cell r="C2399">
            <v>70</v>
          </cell>
          <cell r="D2399" t="str">
            <v>A</v>
          </cell>
        </row>
        <row r="2400">
          <cell r="A2400" t="str">
            <v>X6983A</v>
          </cell>
          <cell r="B2400" t="str">
            <v>64MB Mezzanine Memory board</v>
          </cell>
          <cell r="C2400">
            <v>700</v>
          </cell>
          <cell r="D2400" t="str">
            <v>A</v>
          </cell>
        </row>
        <row r="2401">
          <cell r="A2401" t="str">
            <v>X6985A</v>
          </cell>
          <cell r="B2401" t="str">
            <v>256MB Mezzanine Memory board</v>
          </cell>
          <cell r="C2401">
            <v>2520</v>
          </cell>
          <cell r="D2401" t="str">
            <v>A</v>
          </cell>
        </row>
        <row r="2402">
          <cell r="A2402" t="str">
            <v>X6986A</v>
          </cell>
          <cell r="B2402" t="str">
            <v>512MB Mezzanine Memory Card</v>
          </cell>
          <cell r="C2402">
            <v>4900</v>
          </cell>
          <cell r="D2402" t="str">
            <v>A</v>
          </cell>
        </row>
        <row r="2403">
          <cell r="A2403" t="str">
            <v>X7003A</v>
          </cell>
          <cell r="B2403" t="str">
            <v>OPT MEMORY 128MB (2*64MB)</v>
          </cell>
          <cell r="C2403">
            <v>1440</v>
          </cell>
          <cell r="D2403" t="str">
            <v>H</v>
          </cell>
        </row>
        <row r="2404">
          <cell r="A2404" t="str">
            <v>X7004A</v>
          </cell>
          <cell r="B2404" t="str">
            <v>OPT MEMORY 256MB (2*128MB)</v>
          </cell>
          <cell r="C2404">
            <v>3198</v>
          </cell>
          <cell r="D2404" t="str">
            <v>H</v>
          </cell>
        </row>
        <row r="2405">
          <cell r="A2405" t="str">
            <v>X7005A</v>
          </cell>
          <cell r="B2405" t="str">
            <v>OPT MEMORY 512MB (2*256MB)</v>
          </cell>
          <cell r="C2405">
            <v>6480</v>
          </cell>
          <cell r="D2405" t="str">
            <v>H</v>
          </cell>
        </row>
        <row r="2406">
          <cell r="A2406" t="str">
            <v>X7020A</v>
          </cell>
          <cell r="B2406" t="str">
            <v>OPT A3500 MEMORY 64MB</v>
          </cell>
          <cell r="C2406">
            <v>2625</v>
          </cell>
          <cell r="D2406" t="str">
            <v>A</v>
          </cell>
        </row>
        <row r="2407">
          <cell r="A2407" t="str">
            <v>X7022A</v>
          </cell>
          <cell r="B2407" t="str">
            <v>OPT MEMORY 256MB (8*32MB)</v>
          </cell>
          <cell r="C2407">
            <v>5761</v>
          </cell>
          <cell r="D2407" t="str">
            <v>A</v>
          </cell>
        </row>
        <row r="2408">
          <cell r="A2408" t="str">
            <v>X7023A</v>
          </cell>
          <cell r="B2408" t="str">
            <v>OTP MEMORY 1GB (8*128MB)</v>
          </cell>
          <cell r="C2408">
            <v>22736</v>
          </cell>
          <cell r="D2408" t="str">
            <v>A</v>
          </cell>
        </row>
        <row r="2409">
          <cell r="A2409" t="str">
            <v>X7025A</v>
          </cell>
          <cell r="B2409" t="str">
            <v>E10000 MEM BOARD, UNPOPULATED</v>
          </cell>
          <cell r="C2409">
            <v>16000</v>
          </cell>
          <cell r="D2409" t="str">
            <v>A</v>
          </cell>
        </row>
        <row r="2410">
          <cell r="A2410" t="str">
            <v>X7026A</v>
          </cell>
          <cell r="B2410" t="str">
            <v>OPT MEMORY 2GB (8*256MB)</v>
          </cell>
          <cell r="C2410">
            <v>44135</v>
          </cell>
          <cell r="D2410" t="str">
            <v>A</v>
          </cell>
        </row>
        <row r="2411">
          <cell r="A2411" t="str">
            <v>X7035A</v>
          </cell>
          <cell r="B2411" t="str">
            <v>OPT 128MB MEMORY FOR SUNPCI</v>
          </cell>
          <cell r="C2411">
            <v>490</v>
          </cell>
          <cell r="D2411" t="str">
            <v>H</v>
          </cell>
        </row>
        <row r="2412">
          <cell r="A2412" t="str">
            <v>X7036A</v>
          </cell>
          <cell r="B2412" t="str">
            <v>OPT 64MB DRAM, 50NS, U5/U10</v>
          </cell>
          <cell r="C2412">
            <v>315</v>
          </cell>
          <cell r="D2412" t="str">
            <v>H</v>
          </cell>
        </row>
        <row r="2413">
          <cell r="A2413" t="str">
            <v>X7037A</v>
          </cell>
          <cell r="B2413" t="str">
            <v>OPT 128MB DRAM, 50NS, U5/U10</v>
          </cell>
          <cell r="C2413">
            <v>595</v>
          </cell>
          <cell r="D2413" t="str">
            <v>H</v>
          </cell>
        </row>
        <row r="2414">
          <cell r="A2414" t="str">
            <v>X7038A</v>
          </cell>
          <cell r="B2414" t="str">
            <v>OPT 256MB DRAM, 50NS, U5/U10</v>
          </cell>
          <cell r="C2414">
            <v>1253</v>
          </cell>
          <cell r="D2414" t="str">
            <v>H</v>
          </cell>
        </row>
        <row r="2415">
          <cell r="A2415" t="str">
            <v>X7039A</v>
          </cell>
          <cell r="B2415" t="str">
            <v>OPT 512MB DRAM, 50NS, U5/U10</v>
          </cell>
          <cell r="C2415">
            <v>2513</v>
          </cell>
          <cell r="D2415" t="str">
            <v>H</v>
          </cell>
        </row>
        <row r="2416">
          <cell r="A2416" t="str">
            <v>X7040A</v>
          </cell>
          <cell r="B2416" t="str">
            <v>OPT A1000 MEMORY 64MB</v>
          </cell>
          <cell r="C2416">
            <v>1875</v>
          </cell>
          <cell r="D2416" t="str">
            <v>H</v>
          </cell>
        </row>
        <row r="2417">
          <cell r="A2417" t="str">
            <v>X7041A</v>
          </cell>
          <cell r="B2417" t="str">
            <v>Opt 64MB Memory for SunPCI</v>
          </cell>
          <cell r="C2417">
            <v>273</v>
          </cell>
          <cell r="D2417" t="str">
            <v>H</v>
          </cell>
        </row>
        <row r="2418">
          <cell r="A2418" t="str">
            <v>X7043A</v>
          </cell>
          <cell r="B2418" t="str">
            <v>OPT MEMORY 128MB (2*64MB)</v>
          </cell>
          <cell r="C2418">
            <v>1260</v>
          </cell>
          <cell r="D2418" t="str">
            <v>H</v>
          </cell>
        </row>
        <row r="2419">
          <cell r="A2419" t="str">
            <v>X7071A</v>
          </cell>
          <cell r="B2419" t="str">
            <v>NETRA T 1400-05 19" RACK KIT</v>
          </cell>
          <cell r="C2419">
            <v>350</v>
          </cell>
          <cell r="D2419" t="str">
            <v>A</v>
          </cell>
        </row>
        <row r="2420">
          <cell r="A2420" t="str">
            <v>X7072A</v>
          </cell>
          <cell r="B2420" t="str">
            <v>NETRA T 1400-05 23" RACK KIT</v>
          </cell>
          <cell r="C2420">
            <v>350</v>
          </cell>
          <cell r="D2420" t="str">
            <v>A</v>
          </cell>
        </row>
        <row r="2421">
          <cell r="A2421" t="str">
            <v>X7073A</v>
          </cell>
          <cell r="B2421" t="str">
            <v>NETRA T 1400-05 24" RACK KIT</v>
          </cell>
          <cell r="C2421">
            <v>350</v>
          </cell>
          <cell r="D2421" t="str">
            <v>A</v>
          </cell>
        </row>
        <row r="2422">
          <cell r="A2422" t="str">
            <v>X7074A</v>
          </cell>
          <cell r="B2422" t="str">
            <v>NETRA T 1400-05 600mm RACK KIT</v>
          </cell>
          <cell r="C2422">
            <v>350</v>
          </cell>
          <cell r="D2422" t="str">
            <v>A</v>
          </cell>
        </row>
        <row r="2423">
          <cell r="A2423" t="str">
            <v>X7075A</v>
          </cell>
          <cell r="B2423" t="str">
            <v>Netra t 140x Air Filter Pack</v>
          </cell>
          <cell r="C2423">
            <v>231</v>
          </cell>
          <cell r="D2423" t="str">
            <v>A</v>
          </cell>
        </row>
        <row r="2424">
          <cell r="A2424" t="str">
            <v>X7076A</v>
          </cell>
          <cell r="B2424" t="str">
            <v>Netra t 140x Plastic Facia Kit</v>
          </cell>
          <cell r="C2424">
            <v>259</v>
          </cell>
          <cell r="D2424" t="str">
            <v>A</v>
          </cell>
        </row>
        <row r="2425">
          <cell r="A2425" t="str">
            <v>X7077A</v>
          </cell>
          <cell r="B2425" t="str">
            <v>LOM Software for Netra Servers</v>
          </cell>
          <cell r="C2425">
            <v>280</v>
          </cell>
          <cell r="D2425" t="str">
            <v>A</v>
          </cell>
        </row>
        <row r="2426">
          <cell r="A2426" t="str">
            <v>X7119A-K</v>
          </cell>
          <cell r="B2426" t="str">
            <v>19" COLOR MONITOR W/CABLE</v>
          </cell>
          <cell r="C2426">
            <v>950</v>
          </cell>
          <cell r="D2426" t="str">
            <v>D</v>
          </cell>
        </row>
        <row r="2427">
          <cell r="A2427" t="str">
            <v>X7124A-K</v>
          </cell>
          <cell r="B2427" t="str">
            <v>24" WIDE SCREEN - KOREAN VER.</v>
          </cell>
          <cell r="C2427">
            <v>3400</v>
          </cell>
          <cell r="D2427" t="str">
            <v>D</v>
          </cell>
        </row>
        <row r="2428">
          <cell r="A2428" t="str">
            <v>X7127A</v>
          </cell>
          <cell r="B2428" t="str">
            <v>18.1" TFT LCD COLOR MONITOR</v>
          </cell>
          <cell r="C2428">
            <v>3500</v>
          </cell>
          <cell r="D2428" t="str">
            <v>D</v>
          </cell>
        </row>
        <row r="2429">
          <cell r="A2429" t="str">
            <v>X7135A</v>
          </cell>
          <cell r="B2429" t="str">
            <v>19" FD AG COLOR MONITOR</v>
          </cell>
          <cell r="C2429">
            <v>950</v>
          </cell>
          <cell r="D2429" t="str">
            <v>D</v>
          </cell>
        </row>
        <row r="2430">
          <cell r="A2430" t="str">
            <v>X7136A</v>
          </cell>
          <cell r="B2430" t="str">
            <v>21" FD AG COLOR MONITOR</v>
          </cell>
          <cell r="C2430">
            <v>1670</v>
          </cell>
          <cell r="D2430" t="str">
            <v>D</v>
          </cell>
        </row>
        <row r="2431">
          <cell r="A2431" t="str">
            <v>X7143A</v>
          </cell>
          <cell r="B2431" t="str">
            <v>17" ENTRY COLOR MONITOR</v>
          </cell>
          <cell r="C2431">
            <v>580</v>
          </cell>
          <cell r="D2431" t="str">
            <v>D</v>
          </cell>
        </row>
        <row r="2432">
          <cell r="A2432" t="str">
            <v>X901A</v>
          </cell>
          <cell r="B2432" t="str">
            <v>OPT CABLE SCSI 0.8M 68PIN</v>
          </cell>
          <cell r="C2432">
            <v>163</v>
          </cell>
          <cell r="D2432" t="str">
            <v>D</v>
          </cell>
        </row>
        <row r="2433">
          <cell r="A2433" t="str">
            <v>X902A</v>
          </cell>
          <cell r="B2433" t="str">
            <v>OPT CABLE SCSI 2M 68PIN</v>
          </cell>
          <cell r="C2433">
            <v>163</v>
          </cell>
          <cell r="D2433" t="str">
            <v>D</v>
          </cell>
        </row>
        <row r="2434">
          <cell r="A2434" t="str">
            <v>X903A</v>
          </cell>
          <cell r="B2434" t="str">
            <v>OPT CABLE SCSI 1.2M 50/68PIN</v>
          </cell>
          <cell r="C2434">
            <v>163</v>
          </cell>
          <cell r="D2434" t="str">
            <v>D</v>
          </cell>
        </row>
        <row r="2435">
          <cell r="A2435" t="str">
            <v>X904A</v>
          </cell>
          <cell r="B2435" t="str">
            <v>OPT CABLE SCSI 2M 50/68PIN</v>
          </cell>
          <cell r="C2435">
            <v>163</v>
          </cell>
          <cell r="D2435" t="str">
            <v>D</v>
          </cell>
        </row>
        <row r="2436">
          <cell r="A2436" t="str">
            <v>X939A</v>
          </cell>
          <cell r="B2436" t="str">
            <v>Opt Int SCSI cable, U80</v>
          </cell>
          <cell r="C2436">
            <v>20</v>
          </cell>
          <cell r="D2436" t="str">
            <v>H</v>
          </cell>
        </row>
        <row r="2437">
          <cell r="A2437" t="str">
            <v>X947A</v>
          </cell>
          <cell r="B2437" t="str">
            <v>4.0m SCSI right cable/Netra st</v>
          </cell>
          <cell r="C2437">
            <v>188</v>
          </cell>
          <cell r="D2437" t="str">
            <v>A</v>
          </cell>
        </row>
        <row r="2438">
          <cell r="A2438" t="str">
            <v>X948A</v>
          </cell>
          <cell r="B2438" t="str">
            <v>19" rack brackets/Netra st A/D</v>
          </cell>
          <cell r="C2438">
            <v>225</v>
          </cell>
          <cell r="D2438" t="str">
            <v>A</v>
          </cell>
        </row>
        <row r="2439">
          <cell r="A2439" t="str">
            <v>X952A</v>
          </cell>
          <cell r="B2439" t="str">
            <v>ENTERPRISE 4000 CASTER BASE</v>
          </cell>
          <cell r="C2439">
            <v>1190</v>
          </cell>
          <cell r="D2439" t="str">
            <v>A</v>
          </cell>
        </row>
        <row r="2440">
          <cell r="A2440" t="str">
            <v>X953A</v>
          </cell>
          <cell r="B2440" t="str">
            <v>ENTERPRISE 4000 LOCK MODULE</v>
          </cell>
          <cell r="C2440">
            <v>175</v>
          </cell>
          <cell r="D2440" t="str">
            <v>A</v>
          </cell>
        </row>
        <row r="2441">
          <cell r="A2441" t="str">
            <v>X954A</v>
          </cell>
          <cell r="B2441" t="str">
            <v>OPT INT PS/300W FOR EX000</v>
          </cell>
          <cell r="C2441">
            <v>2520</v>
          </cell>
          <cell r="D2441" t="str">
            <v>A</v>
          </cell>
        </row>
        <row r="2442">
          <cell r="A2442" t="str">
            <v>X958A</v>
          </cell>
          <cell r="B2442" t="str">
            <v>OPT 2ND PERIPHERAL PS/184W</v>
          </cell>
          <cell r="C2442">
            <v>2100</v>
          </cell>
          <cell r="D2442" t="str">
            <v>A</v>
          </cell>
        </row>
        <row r="2443">
          <cell r="A2443" t="str">
            <v>X959A</v>
          </cell>
          <cell r="B2443" t="str">
            <v>2.0m SCSI right cable/Netra st</v>
          </cell>
          <cell r="C2443">
            <v>188</v>
          </cell>
          <cell r="D2443" t="str">
            <v>A</v>
          </cell>
        </row>
        <row r="2444">
          <cell r="A2444" t="str">
            <v>X9601A</v>
          </cell>
          <cell r="B2444" t="str">
            <v>ENTRSE EXP. CAB. AIR BAFFLE</v>
          </cell>
          <cell r="C2444">
            <v>70</v>
          </cell>
          <cell r="D2444" t="str">
            <v>A</v>
          </cell>
        </row>
        <row r="2445">
          <cell r="A2445" t="str">
            <v>X9602A</v>
          </cell>
          <cell r="B2445" t="str">
            <v>Ex000 Cabinet Floor Brackets</v>
          </cell>
          <cell r="C2445">
            <v>560</v>
          </cell>
          <cell r="D2445" t="str">
            <v>A</v>
          </cell>
        </row>
        <row r="2446">
          <cell r="A2446" t="str">
            <v>X9604A</v>
          </cell>
          <cell r="B2446" t="str">
            <v>SERVER CASTERS OPTION</v>
          </cell>
          <cell r="C2446">
            <v>128</v>
          </cell>
          <cell r="D2446" t="str">
            <v>H</v>
          </cell>
        </row>
        <row r="2447">
          <cell r="A2447" t="str">
            <v>X9606A</v>
          </cell>
          <cell r="B2447" t="str">
            <v>A1000/D1000 TOWER STAND</v>
          </cell>
          <cell r="C2447">
            <v>90</v>
          </cell>
          <cell r="D2447" t="str">
            <v>H</v>
          </cell>
        </row>
        <row r="2448">
          <cell r="A2448" t="str">
            <v>X9620A</v>
          </cell>
          <cell r="B2448" t="str">
            <v>OPT 2ND POWER SEQUENCER</v>
          </cell>
          <cell r="C2448">
            <v>1650</v>
          </cell>
          <cell r="D2448" t="str">
            <v>A</v>
          </cell>
        </row>
        <row r="2449">
          <cell r="A2449" t="str">
            <v>X9621A</v>
          </cell>
          <cell r="B2449" t="str">
            <v>RACK-MOUNT RAILS E4X00</v>
          </cell>
          <cell r="C2449">
            <v>675</v>
          </cell>
          <cell r="D2449" t="str">
            <v>A</v>
          </cell>
        </row>
        <row r="2450">
          <cell r="A2450" t="str">
            <v>X9622A</v>
          </cell>
          <cell r="B2450" t="str">
            <v>9" AIR BAFFLE FOR ENT CABINET</v>
          </cell>
          <cell r="C2450">
            <v>75</v>
          </cell>
          <cell r="D2450" t="str">
            <v>A</v>
          </cell>
        </row>
        <row r="2451">
          <cell r="A2451" t="str">
            <v>X9623A</v>
          </cell>
          <cell r="B2451" t="str">
            <v>A5000 DOOR FOR E5500/E6500</v>
          </cell>
          <cell r="C2451">
            <v>525</v>
          </cell>
          <cell r="D2451" t="str">
            <v>A</v>
          </cell>
        </row>
        <row r="2452">
          <cell r="A2452" t="str">
            <v>X9624A</v>
          </cell>
          <cell r="B2452" t="str">
            <v>A5000 DOOR 68" EXP CABINET</v>
          </cell>
          <cell r="C2452">
            <v>525</v>
          </cell>
          <cell r="D2452" t="str">
            <v>A</v>
          </cell>
        </row>
        <row r="2453">
          <cell r="A2453" t="str">
            <v>X9625A</v>
          </cell>
          <cell r="B2453" t="str">
            <v>6" AIR BAFFLE FOR ENT CABINET</v>
          </cell>
          <cell r="C2453">
            <v>65</v>
          </cell>
          <cell r="D2453" t="str">
            <v>A</v>
          </cell>
        </row>
        <row r="2454">
          <cell r="A2454" t="str">
            <v>X9626A</v>
          </cell>
          <cell r="B2454" t="str">
            <v>2ND SEQ. MOUNTING FOR E55/6500</v>
          </cell>
          <cell r="C2454">
            <v>195</v>
          </cell>
          <cell r="D2454" t="str">
            <v>A</v>
          </cell>
        </row>
        <row r="2455">
          <cell r="A2455" t="str">
            <v>X9629A</v>
          </cell>
          <cell r="B2455" t="str">
            <v>1 RU AIR BAFFLE FOR T3 ARRAY</v>
          </cell>
          <cell r="C2455">
            <v>100</v>
          </cell>
          <cell r="D2455" t="str">
            <v>A</v>
          </cell>
        </row>
        <row r="2456">
          <cell r="A2456" t="str">
            <v>X9640A</v>
          </cell>
          <cell r="B2456" t="str">
            <v>OPT FLEXIPACK STORAGE TRAY SYS</v>
          </cell>
          <cell r="C2456">
            <v>520</v>
          </cell>
          <cell r="D2456" t="str">
            <v>A</v>
          </cell>
        </row>
        <row r="2457">
          <cell r="A2457" t="str">
            <v>X9641A</v>
          </cell>
          <cell r="B2457" t="str">
            <v>OPT FLEXIPACK STORAGE TRAY EXP</v>
          </cell>
          <cell r="C2457">
            <v>490</v>
          </cell>
          <cell r="D2457" t="str">
            <v>A</v>
          </cell>
        </row>
        <row r="2458">
          <cell r="A2458" t="str">
            <v>X9643A</v>
          </cell>
          <cell r="B2458" t="str">
            <v>RACKMOUNT KIT FOR L280 AL</v>
          </cell>
          <cell r="C2458">
            <v>560</v>
          </cell>
          <cell r="D2458" t="str">
            <v>A</v>
          </cell>
        </row>
        <row r="2459">
          <cell r="A2459" t="str">
            <v>X9645A</v>
          </cell>
          <cell r="B2459" t="str">
            <v>UNIPACK TRAY, WITH POWER CORDS</v>
          </cell>
          <cell r="C2459">
            <v>1400</v>
          </cell>
          <cell r="D2459" t="str">
            <v>A</v>
          </cell>
        </row>
        <row r="2460">
          <cell r="A2460" t="str">
            <v>X9653A</v>
          </cell>
          <cell r="B2460" t="str">
            <v>A1000/D1000 RACKMOUNT KIT</v>
          </cell>
          <cell r="C2460">
            <v>358</v>
          </cell>
          <cell r="D2460" t="str">
            <v>H</v>
          </cell>
        </row>
        <row r="2461">
          <cell r="A2461" t="str">
            <v>X9654A</v>
          </cell>
          <cell r="B2461" t="str">
            <v>A5000 SYS CAB MOUNT KIT</v>
          </cell>
          <cell r="C2461">
            <v>350</v>
          </cell>
          <cell r="D2461" t="str">
            <v>A</v>
          </cell>
        </row>
        <row r="2462">
          <cell r="A2462" t="str">
            <v>X9655A</v>
          </cell>
          <cell r="B2462" t="str">
            <v>A5000 EXP CAB MOUNT KIT</v>
          </cell>
          <cell r="C2462">
            <v>350</v>
          </cell>
          <cell r="D2462" t="str">
            <v>A</v>
          </cell>
        </row>
        <row r="2463">
          <cell r="A2463" t="str">
            <v>X9659A</v>
          </cell>
          <cell r="B2463" t="str">
            <v>E4X00 Rail Kit for 72" Rack</v>
          </cell>
          <cell r="C2463">
            <v>585</v>
          </cell>
          <cell r="D2463" t="str">
            <v>A</v>
          </cell>
        </row>
        <row r="2464">
          <cell r="A2464" t="str">
            <v>X9660A</v>
          </cell>
          <cell r="B2464" t="str">
            <v>1RU Air Baffle for 72" Rack</v>
          </cell>
          <cell r="C2464">
            <v>130</v>
          </cell>
          <cell r="D2464" t="str">
            <v>A</v>
          </cell>
        </row>
        <row r="2465">
          <cell r="A2465" t="str">
            <v>X9663A</v>
          </cell>
          <cell r="B2465" t="str">
            <v>T3ES 7U 72", RETMA, E10K</v>
          </cell>
          <cell r="C2465">
            <v>700</v>
          </cell>
          <cell r="D2465" t="str">
            <v>A</v>
          </cell>
        </row>
        <row r="2466">
          <cell r="A2466" t="str">
            <v>X9664A</v>
          </cell>
          <cell r="B2466" t="str">
            <v>T3ES 7U Rails E5500, E6500</v>
          </cell>
          <cell r="C2466">
            <v>700</v>
          </cell>
          <cell r="D2466" t="str">
            <v>A</v>
          </cell>
        </row>
        <row r="2467">
          <cell r="A2467" t="str">
            <v>X9671A</v>
          </cell>
          <cell r="B2467" t="str">
            <v>E10000 FAN TRAY</v>
          </cell>
          <cell r="C2467">
            <v>2600</v>
          </cell>
          <cell r="D2467" t="str">
            <v>A</v>
          </cell>
        </row>
        <row r="2468">
          <cell r="A2468" t="str">
            <v>X9673A</v>
          </cell>
          <cell r="B2468" t="str">
            <v>T3ES 4U 72", RETMA, E10K</v>
          </cell>
          <cell r="C2468">
            <v>500</v>
          </cell>
          <cell r="D2468" t="str">
            <v>A</v>
          </cell>
        </row>
        <row r="2469">
          <cell r="A2469" t="str">
            <v>X9674A</v>
          </cell>
          <cell r="B2469" t="str">
            <v>T3ES 4U Rails E5500, E6500</v>
          </cell>
          <cell r="C2469">
            <v>500</v>
          </cell>
          <cell r="D2469" t="str">
            <v>A</v>
          </cell>
        </row>
        <row r="2470">
          <cell r="A2470" t="str">
            <v>X9676A</v>
          </cell>
          <cell r="B2470" t="str">
            <v>T3 Mounting Tray Kit</v>
          </cell>
          <cell r="C2470">
            <v>100</v>
          </cell>
          <cell r="D2470" t="str">
            <v>A</v>
          </cell>
        </row>
        <row r="2471">
          <cell r="A2471" t="str">
            <v>X9681A</v>
          </cell>
          <cell r="B2471" t="str">
            <v>E10000 POWER CONTROL</v>
          </cell>
          <cell r="C2471">
            <v>1600</v>
          </cell>
          <cell r="D2471" t="str">
            <v>A</v>
          </cell>
        </row>
        <row r="2472">
          <cell r="A2472" t="str">
            <v>X9682A</v>
          </cell>
          <cell r="B2472" t="str">
            <v>OPT POWER SUPPLY FOR E450</v>
          </cell>
          <cell r="C2472">
            <v>1532</v>
          </cell>
          <cell r="D2472" t="str">
            <v>H</v>
          </cell>
        </row>
        <row r="2473">
          <cell r="A2473" t="str">
            <v>X9683A</v>
          </cell>
          <cell r="B2473" t="str">
            <v>POWER SUPPLY OPTION FOR E250</v>
          </cell>
          <cell r="C2473">
            <v>904</v>
          </cell>
          <cell r="D2473" t="str">
            <v>H</v>
          </cell>
        </row>
        <row r="2474">
          <cell r="A2474" t="str">
            <v>X9684A</v>
          </cell>
          <cell r="B2474" t="str">
            <v>POWER SUPPLY OPT - E450R/E220R</v>
          </cell>
          <cell r="C2474">
            <v>973</v>
          </cell>
          <cell r="D2474" t="str">
            <v>H</v>
          </cell>
        </row>
        <row r="2475">
          <cell r="A2475" t="str">
            <v>X9687A</v>
          </cell>
          <cell r="B2475" t="str">
            <v>A5000 CHASSIS POWER SUPPLY</v>
          </cell>
          <cell r="C2475">
            <v>1400</v>
          </cell>
          <cell r="D2475" t="str">
            <v>A</v>
          </cell>
        </row>
        <row r="2476">
          <cell r="A2476" t="str">
            <v>X9689A</v>
          </cell>
          <cell r="B2476" t="str">
            <v>OPT 2ND PERIPHERAL PS/195W</v>
          </cell>
          <cell r="C2476">
            <v>2250</v>
          </cell>
          <cell r="D2476" t="str">
            <v>A</v>
          </cell>
        </row>
        <row r="2477">
          <cell r="A2477" t="str">
            <v>X968A</v>
          </cell>
          <cell r="B2477" t="str">
            <v>ENTERPRISE 3000 FLR BRACKET</v>
          </cell>
          <cell r="C2477">
            <v>140</v>
          </cell>
          <cell r="D2477" t="str">
            <v>A</v>
          </cell>
        </row>
        <row r="2478">
          <cell r="A2478" t="str">
            <v>X9690A</v>
          </cell>
          <cell r="B2478" t="str">
            <v>E450 RACKMOUNTING KIT</v>
          </cell>
          <cell r="C2478">
            <v>1019</v>
          </cell>
          <cell r="D2478" t="str">
            <v>H</v>
          </cell>
        </row>
        <row r="2479">
          <cell r="A2479" t="str">
            <v>X9691A</v>
          </cell>
          <cell r="B2479" t="str">
            <v>E250 TOWER TO RACK CONVRSN KIT</v>
          </cell>
          <cell r="C2479">
            <v>774</v>
          </cell>
          <cell r="D2479" t="str">
            <v>H</v>
          </cell>
        </row>
        <row r="2480">
          <cell r="A2480" t="str">
            <v>X9696A</v>
          </cell>
          <cell r="B2480" t="str">
            <v>E250 RACK TO TOWER CONVRSN KIT</v>
          </cell>
          <cell r="C2480">
            <v>514</v>
          </cell>
          <cell r="D2480" t="str">
            <v>H</v>
          </cell>
        </row>
        <row r="2481">
          <cell r="A2481" t="str">
            <v>X9715A</v>
          </cell>
          <cell r="B2481" t="str">
            <v>5 Meter Optic Cable</v>
          </cell>
          <cell r="C2481">
            <v>320</v>
          </cell>
          <cell r="D2481" t="str">
            <v>D</v>
          </cell>
        </row>
        <row r="2482">
          <cell r="A2482" t="str">
            <v>X973A</v>
          </cell>
          <cell r="B2482" t="str">
            <v>2 METER FIBRE CHANNEL CABLE</v>
          </cell>
          <cell r="C2482">
            <v>195</v>
          </cell>
          <cell r="D2482" t="str">
            <v>D</v>
          </cell>
        </row>
        <row r="2483">
          <cell r="A2483" t="str">
            <v>X978A</v>
          </cell>
          <cell r="B2483" t="str">
            <v>15 METER FIBRE CHANNEL CABLE</v>
          </cell>
          <cell r="C2483">
            <v>228</v>
          </cell>
          <cell r="D2483" t="str">
            <v>D</v>
          </cell>
        </row>
        <row r="2484">
          <cell r="A2484" t="str">
            <v>X979A</v>
          </cell>
          <cell r="B2484" t="str">
            <v>OPT CABLE DSCSI 12M</v>
          </cell>
          <cell r="C2484">
            <v>345</v>
          </cell>
          <cell r="D2484" t="str">
            <v>D</v>
          </cell>
        </row>
        <row r="2485">
          <cell r="A2485" t="str">
            <v>X9818A</v>
          </cell>
          <cell r="B2485" t="str">
            <v>OPT DOOR ASSEMBLY 72" CABINET</v>
          </cell>
          <cell r="C2485">
            <v>910</v>
          </cell>
          <cell r="D2485" t="str">
            <v>A</v>
          </cell>
        </row>
        <row r="2486">
          <cell r="A2486" t="str">
            <v>X9819A</v>
          </cell>
          <cell r="B2486" t="str">
            <v>OPT FAN ASSEMBLY 72" CABINET</v>
          </cell>
          <cell r="C2486">
            <v>1820</v>
          </cell>
          <cell r="D2486" t="str">
            <v>A</v>
          </cell>
        </row>
        <row r="2487">
          <cell r="A2487" t="str">
            <v>X985A</v>
          </cell>
          <cell r="B2487" t="str">
            <v>OPT CABLE SERIAL PORT SPLITTER</v>
          </cell>
          <cell r="C2487">
            <v>65</v>
          </cell>
          <cell r="D2487" t="str">
            <v>D</v>
          </cell>
        </row>
        <row r="2488">
          <cell r="A2488" t="str">
            <v>X991A</v>
          </cell>
          <cell r="B2488" t="str">
            <v>0.16m R/A SCSI cable/Netra st</v>
          </cell>
          <cell r="C2488">
            <v>175</v>
          </cell>
          <cell r="D2488" t="str">
            <v>A</v>
          </cell>
        </row>
        <row r="2489">
          <cell r="A2489" t="str">
            <v>X992A</v>
          </cell>
          <cell r="B2489" t="str">
            <v>2.0m SCSI left cable/Netra st</v>
          </cell>
          <cell r="C2489">
            <v>175</v>
          </cell>
          <cell r="D2489" t="str">
            <v>A</v>
          </cell>
        </row>
        <row r="2490">
          <cell r="A2490" t="str">
            <v>X993A</v>
          </cell>
          <cell r="B2490" t="str">
            <v>4.0m SCSI left cable/Netra st</v>
          </cell>
          <cell r="C2490">
            <v>175</v>
          </cell>
          <cell r="D2490" t="str">
            <v>A</v>
          </cell>
        </row>
        <row r="2491">
          <cell r="A2491" t="str">
            <v>X994A</v>
          </cell>
          <cell r="B2491" t="str">
            <v>EMI shield/air filter/Netra st</v>
          </cell>
          <cell r="C2491">
            <v>139</v>
          </cell>
          <cell r="D2491" t="str">
            <v>A</v>
          </cell>
        </row>
        <row r="2492">
          <cell r="A2492" t="str">
            <v>X995A</v>
          </cell>
          <cell r="B2492" t="str">
            <v>DC plug conn./10-pack/Netra st</v>
          </cell>
          <cell r="C2492">
            <v>42</v>
          </cell>
          <cell r="D2492" t="str">
            <v>A</v>
          </cell>
        </row>
        <row r="2493">
          <cell r="A2493" t="str">
            <v>XT3ES-RH-44-1310</v>
          </cell>
          <cell r="B2493" t="str">
            <v>T3ES 72" Rck, 2Hub 4x9x36G</v>
          </cell>
          <cell r="C2493">
            <v>477800</v>
          </cell>
          <cell r="D2493" t="str">
            <v>A</v>
          </cell>
        </row>
        <row r="2494">
          <cell r="A2494" t="str">
            <v>XT3ES-RH-44-655</v>
          </cell>
          <cell r="B2494" t="str">
            <v>T3ES 72" Rck, 2Hub 4x9x18G</v>
          </cell>
          <cell r="C2494">
            <v>389400</v>
          </cell>
          <cell r="D2494" t="str">
            <v>A</v>
          </cell>
        </row>
        <row r="2495">
          <cell r="A2495" t="str">
            <v>XT3ES-RH-88-1310</v>
          </cell>
          <cell r="B2495" t="str">
            <v>T3ES 72" Rck, 2Hub 8x9x18G</v>
          </cell>
          <cell r="C2495">
            <v>755200</v>
          </cell>
          <cell r="D2495" t="str">
            <v>A</v>
          </cell>
        </row>
        <row r="2496">
          <cell r="A2496" t="str">
            <v>XT3ES-RH-88-2620</v>
          </cell>
          <cell r="B2496" t="str">
            <v>T3ES 72" Rck, 2Hub 8x9x36G</v>
          </cell>
          <cell r="C2496">
            <v>931800</v>
          </cell>
          <cell r="D2496" t="str">
            <v>A</v>
          </cell>
        </row>
        <row r="2497">
          <cell r="A2497" t="str">
            <v>XT3ES-RK-44-1310</v>
          </cell>
          <cell r="B2497" t="str">
            <v>T3ES 72" Rck 4x9x36G</v>
          </cell>
          <cell r="C2497">
            <v>454500</v>
          </cell>
          <cell r="D2497" t="str">
            <v>A</v>
          </cell>
        </row>
        <row r="2498">
          <cell r="A2498" t="str">
            <v>XT3ES-RK-44-655</v>
          </cell>
          <cell r="B2498" t="str">
            <v>T3ES 72" Rck 4x9x18G</v>
          </cell>
          <cell r="C2498">
            <v>365800</v>
          </cell>
          <cell r="D2498" t="str">
            <v>A</v>
          </cell>
        </row>
        <row r="2499">
          <cell r="A2499" t="str">
            <v>XT3ES-RK-88-1310</v>
          </cell>
          <cell r="B2499" t="str">
            <v>T3ES 72" Rck 8x9x18G</v>
          </cell>
          <cell r="C2499">
            <v>731600</v>
          </cell>
          <cell r="D2499" t="str">
            <v>A</v>
          </cell>
        </row>
        <row r="2500">
          <cell r="A2500" t="str">
            <v>XT3ES-RK-88-2620</v>
          </cell>
          <cell r="B2500" t="str">
            <v>T3ES 72" Rck 8x9x36G</v>
          </cell>
          <cell r="C2500">
            <v>908200</v>
          </cell>
          <cell r="D2500" t="str">
            <v>A</v>
          </cell>
        </row>
        <row r="2501">
          <cell r="A2501" t="str">
            <v>XT3ES-RR-22-327</v>
          </cell>
          <cell r="B2501" t="str">
            <v>T3ES RR 2x9x18G</v>
          </cell>
          <cell r="C2501">
            <v>182900</v>
          </cell>
          <cell r="D2501" t="str">
            <v>A</v>
          </cell>
        </row>
        <row r="2502">
          <cell r="A2502" t="str">
            <v>XT3ES-RR-22-655</v>
          </cell>
          <cell r="B2502" t="str">
            <v>T3ES RR 2x9x36G</v>
          </cell>
          <cell r="C2502">
            <v>227100</v>
          </cell>
          <cell r="D2502" t="str">
            <v>A</v>
          </cell>
        </row>
        <row r="2503">
          <cell r="A2503" t="str">
            <v>XT3ES-TT-22-327</v>
          </cell>
          <cell r="B2503" t="str">
            <v>T3ES TT 2x9x18G</v>
          </cell>
          <cell r="C2503">
            <v>182900</v>
          </cell>
          <cell r="D2503" t="str">
            <v>A</v>
          </cell>
        </row>
        <row r="2504">
          <cell r="A2504" t="str">
            <v>XT3ES-TT-22-655</v>
          </cell>
          <cell r="B2504" t="str">
            <v>T3ES TT 2x9x36G</v>
          </cell>
          <cell r="C2504">
            <v>227100</v>
          </cell>
          <cell r="D2504" t="str">
            <v>A</v>
          </cell>
        </row>
        <row r="2505">
          <cell r="A2505" t="str">
            <v>XT3WG-RR-11-163</v>
          </cell>
          <cell r="B2505" t="str">
            <v>T3WG RR 1x9x18G</v>
          </cell>
          <cell r="C2505">
            <v>65000</v>
          </cell>
          <cell r="D2505" t="str">
            <v>A</v>
          </cell>
        </row>
        <row r="2506">
          <cell r="A2506" t="str">
            <v>XT3WG-RR-11-327</v>
          </cell>
          <cell r="B2506" t="str">
            <v>T3WG RR 1x9x36G</v>
          </cell>
          <cell r="C2506">
            <v>83000</v>
          </cell>
          <cell r="D2506" t="str">
            <v>A</v>
          </cell>
        </row>
        <row r="2507">
          <cell r="A2507" t="str">
            <v>XT3WG-TT-11-163</v>
          </cell>
          <cell r="B2507" t="str">
            <v>T3WG TT 1x9x18G</v>
          </cell>
          <cell r="C2507">
            <v>65000</v>
          </cell>
          <cell r="D2507" t="str">
            <v>A</v>
          </cell>
        </row>
        <row r="2508">
          <cell r="A2508" t="str">
            <v>XT3WG-TT-11-327</v>
          </cell>
          <cell r="B2508" t="str">
            <v>T3WG TT 1x9x36G</v>
          </cell>
          <cell r="C2508">
            <v>83000</v>
          </cell>
          <cell r="D2508" t="str">
            <v>A</v>
          </cell>
        </row>
        <row r="2510">
          <cell r="A2510" t="str">
            <v>ZSES-KR-SL-110</v>
          </cell>
          <cell r="B2510" t="str">
            <v>Programming for Beginners Using Java</v>
          </cell>
          <cell r="C2510">
            <v>650</v>
          </cell>
          <cell r="D2510" t="str">
            <v>D</v>
          </cell>
        </row>
        <row r="2511">
          <cell r="A2511" t="str">
            <v>ZSES-KR-SL-275</v>
          </cell>
          <cell r="B2511" t="str">
            <v>Java Programming</v>
          </cell>
          <cell r="C2511">
            <v>650</v>
          </cell>
          <cell r="D2511" t="str">
            <v>D</v>
          </cell>
        </row>
        <row r="2512">
          <cell r="A2512" t="str">
            <v>ZSES-KR-SL-300</v>
          </cell>
          <cell r="B2512" t="str">
            <v>Advanced Java Programming Workshop</v>
          </cell>
          <cell r="C2512">
            <v>650</v>
          </cell>
          <cell r="D2512" t="str">
            <v>D</v>
          </cell>
        </row>
        <row r="2513">
          <cell r="A2513" t="str">
            <v>ZSES-KR-SL-330</v>
          </cell>
          <cell r="B2513" t="str">
            <v>Database Application Programming with Java Technology</v>
          </cell>
          <cell r="C2513">
            <v>650</v>
          </cell>
          <cell r="D2513" t="str">
            <v>D</v>
          </cell>
        </row>
        <row r="2514">
          <cell r="A2514" t="str">
            <v>ZSES-KR-IN-220</v>
          </cell>
          <cell r="B2514" t="str">
            <v>Homepage Design &amp; Web Server Administration</v>
          </cell>
          <cell r="C2514">
            <v>650</v>
          </cell>
          <cell r="D2514" t="str">
            <v>D</v>
          </cell>
        </row>
        <row r="2515">
          <cell r="A2515" t="str">
            <v>ZSES-KR-SL-310</v>
          </cell>
          <cell r="B2515" t="str">
            <v>Java Servlet &amp; Java Server Page Technology</v>
          </cell>
          <cell r="C2515">
            <v>650</v>
          </cell>
          <cell r="D2515" t="str">
            <v>D</v>
          </cell>
        </row>
        <row r="2516">
          <cell r="A2516" t="str">
            <v>ZSES-KR-SL-301</v>
          </cell>
          <cell r="B2516" t="str">
            <v>Distributed Programming with Java(RMI,CORBA)</v>
          </cell>
          <cell r="C2516">
            <v>650</v>
          </cell>
          <cell r="D2516" t="str">
            <v>D</v>
          </cell>
        </row>
        <row r="2517">
          <cell r="A2517" t="str">
            <v>ZSES-KR-SL-303</v>
          </cell>
          <cell r="B2517" t="str">
            <v>Implementing Java Security</v>
          </cell>
          <cell r="C2517">
            <v>650</v>
          </cell>
          <cell r="D2517" t="str">
            <v>D</v>
          </cell>
        </row>
        <row r="2518">
          <cell r="A2518" t="str">
            <v>ZSES-KR-SL-291</v>
          </cell>
          <cell r="B2518" t="str">
            <v>Java Beans Component Development</v>
          </cell>
          <cell r="C2518">
            <v>650</v>
          </cell>
          <cell r="D2518" t="str">
            <v>D</v>
          </cell>
        </row>
        <row r="2519">
          <cell r="A2519" t="str">
            <v>ZSES-KR-SL-320</v>
          </cell>
          <cell r="B2519" t="str">
            <v>User Interface Programming with AWT,JFC and SWING</v>
          </cell>
          <cell r="C2519">
            <v>650</v>
          </cell>
          <cell r="D2519" t="str">
            <v>D</v>
          </cell>
        </row>
        <row r="2520">
          <cell r="A2520" t="str">
            <v>ZSES-KR-SL-351</v>
          </cell>
          <cell r="B2520" t="str">
            <v>Enterprise JavaBeans Programming</v>
          </cell>
          <cell r="C2520">
            <v>650</v>
          </cell>
          <cell r="D2520" t="str">
            <v>D</v>
          </cell>
        </row>
        <row r="2521">
          <cell r="A2521" t="str">
            <v>ZSES-KR-OO-226</v>
          </cell>
          <cell r="B2521" t="str">
            <v>Object-Oriented Analysis &amp; Design using UML</v>
          </cell>
          <cell r="C2521">
            <v>650</v>
          </cell>
          <cell r="D2521" t="str">
            <v>D</v>
          </cell>
        </row>
        <row r="2522">
          <cell r="A2522" t="str">
            <v>ZSES-KR-SL-425</v>
          </cell>
          <cell r="B2522" t="str">
            <v>Java Architecture Planning &amp; Design for J2EE</v>
          </cell>
          <cell r="C2522">
            <v>650</v>
          </cell>
          <cell r="D2522" t="str">
            <v>D</v>
          </cell>
        </row>
        <row r="2523">
          <cell r="A2523" t="str">
            <v>ZSES-KR-SL-340</v>
          </cell>
          <cell r="B2523" t="str">
            <v>Programming with Java Card Technology</v>
          </cell>
          <cell r="C2523">
            <v>650</v>
          </cell>
          <cell r="D2523" t="str">
            <v>D</v>
          </cell>
        </row>
        <row r="2524">
          <cell r="A2524" t="str">
            <v>ZSES-KR-SL-360</v>
          </cell>
          <cell r="B2524" t="str">
            <v>Programming with Personal Java Technology</v>
          </cell>
          <cell r="C2524">
            <v>650</v>
          </cell>
          <cell r="D2524" t="str">
            <v>D</v>
          </cell>
        </row>
        <row r="2525">
          <cell r="A2525" t="str">
            <v>ZSES-KR-SL-370</v>
          </cell>
          <cell r="B2525" t="str">
            <v>Programming Distributed Services sith Jini Technology</v>
          </cell>
          <cell r="C2525">
            <v>650</v>
          </cell>
          <cell r="D2525" t="str">
            <v>D</v>
          </cell>
        </row>
        <row r="2526">
          <cell r="A2526" t="str">
            <v>ZSES-KR-EU-118</v>
          </cell>
          <cell r="B2526" t="str">
            <v>Fundamentals of Solaris</v>
          </cell>
          <cell r="C2526">
            <v>650</v>
          </cell>
          <cell r="D2526" t="str">
            <v>D</v>
          </cell>
        </row>
        <row r="2527">
          <cell r="A2527" t="str">
            <v>ZSES-KR-SA-245</v>
          </cell>
          <cell r="B2527" t="str">
            <v>Shell Programming for System Administration</v>
          </cell>
          <cell r="C2527">
            <v>650</v>
          </cell>
          <cell r="D2527" t="str">
            <v>D</v>
          </cell>
        </row>
        <row r="2528">
          <cell r="A2528" t="str">
            <v>ZSES-KR-SA-237</v>
          </cell>
          <cell r="B2528" t="str">
            <v>Solaris System Administration I</v>
          </cell>
          <cell r="C2528">
            <v>650</v>
          </cell>
          <cell r="D2528" t="str">
            <v>D</v>
          </cell>
        </row>
        <row r="2529">
          <cell r="A2529" t="str">
            <v>ZSES-KR-SA-287</v>
          </cell>
          <cell r="B2529" t="str">
            <v>Solaris System Administration II</v>
          </cell>
          <cell r="C2529">
            <v>650</v>
          </cell>
          <cell r="D2529" t="str">
            <v>D</v>
          </cell>
        </row>
        <row r="2530">
          <cell r="A2530" t="str">
            <v>ZSES-KR-SA-387</v>
          </cell>
          <cell r="B2530" t="str">
            <v>Solaris TCP/IP Network Administration</v>
          </cell>
          <cell r="C2530">
            <v>650</v>
          </cell>
          <cell r="D2530" t="str">
            <v>D</v>
          </cell>
        </row>
        <row r="2531">
          <cell r="A2531" t="str">
            <v>ZSES-KR-SC-380</v>
          </cell>
          <cell r="B2531" t="str">
            <v>Securing Network Environment</v>
          </cell>
          <cell r="C2531">
            <v>650</v>
          </cell>
          <cell r="D2531" t="str">
            <v>D</v>
          </cell>
        </row>
        <row r="2532">
          <cell r="A2532" t="str">
            <v>ZSES-KR-SC-300</v>
          </cell>
          <cell r="B2532" t="str">
            <v>Administering Security on Solaris</v>
          </cell>
          <cell r="C2532">
            <v>650</v>
          </cell>
          <cell r="D2532" t="str">
            <v>D</v>
          </cell>
        </row>
        <row r="2533">
          <cell r="A2533" t="str">
            <v>ZSES-KR-IN-310</v>
          </cell>
          <cell r="B2533" t="str">
            <v>Solaris-Window Network Administration</v>
          </cell>
          <cell r="C2533">
            <v>650</v>
          </cell>
          <cell r="D2533" t="str">
            <v>D</v>
          </cell>
        </row>
        <row r="2534">
          <cell r="A2534" t="str">
            <v>ZSES-KR-SA-350</v>
          </cell>
          <cell r="B2534" t="str">
            <v>Solaris Server Administration</v>
          </cell>
          <cell r="C2534">
            <v>650</v>
          </cell>
          <cell r="D2534" t="str">
            <v>D</v>
          </cell>
        </row>
        <row r="2535">
          <cell r="A2535" t="str">
            <v>ZSES-KR-SA-400</v>
          </cell>
          <cell r="B2535" t="str">
            <v>Solaris System Performance Management</v>
          </cell>
          <cell r="C2535">
            <v>650</v>
          </cell>
          <cell r="D2535" t="str">
            <v>D</v>
          </cell>
        </row>
        <row r="2536">
          <cell r="A2536" t="str">
            <v>ZSES-KR-ST-350</v>
          </cell>
          <cell r="B2536" t="str">
            <v>Sun Systems Fault Analysis Workshop &amp; Core Dump</v>
          </cell>
          <cell r="C2536">
            <v>650</v>
          </cell>
          <cell r="D2536" t="str">
            <v>D</v>
          </cell>
        </row>
        <row r="2537">
          <cell r="A2537" t="str">
            <v>ZSES-KR-ES-310</v>
          </cell>
          <cell r="B2537" t="str">
            <v>Volume Manager with Sun StorEdge</v>
          </cell>
          <cell r="C2537">
            <v>650</v>
          </cell>
          <cell r="D2537" t="str">
            <v>D</v>
          </cell>
        </row>
        <row r="2538">
          <cell r="A2538" t="str">
            <v>ZSES-KR-ES-220</v>
          </cell>
          <cell r="B2538" t="str">
            <v>Disk Management with Solstice Disksutie</v>
          </cell>
          <cell r="C2538">
            <v>650</v>
          </cell>
          <cell r="D2538" t="str">
            <v>D</v>
          </cell>
        </row>
        <row r="2539">
          <cell r="A2539" t="str">
            <v>ZSES-KR-ECR-2039</v>
          </cell>
          <cell r="B2539" t="str">
            <v>Introduction to Server Infrastructure for E-commerce Application</v>
          </cell>
          <cell r="C2539">
            <v>1000</v>
          </cell>
          <cell r="D2539" t="str">
            <v>D</v>
          </cell>
        </row>
        <row r="2540">
          <cell r="A2540" t="str">
            <v>ZSES-KR-NAS-3128</v>
          </cell>
          <cell r="B2540" t="str">
            <v>Netscape Application Server Bootcamp</v>
          </cell>
          <cell r="C2540">
            <v>1000</v>
          </cell>
          <cell r="D2540" t="str">
            <v>D</v>
          </cell>
        </row>
        <row r="2541">
          <cell r="A2541" t="str">
            <v>ZSES-KR-EJB-NAS</v>
          </cell>
          <cell r="B2541" t="str">
            <v>EJB Architecture with Netscape Application Server</v>
          </cell>
          <cell r="C2541">
            <v>1000</v>
          </cell>
          <cell r="D2541" t="str">
            <v>D</v>
          </cell>
        </row>
        <row r="2542">
          <cell r="A2542" t="str">
            <v>ZSES-KR-DIR-2037</v>
          </cell>
          <cell r="B2542" t="str">
            <v>Messaging Services &amp; Directory Services : Analysis and Planning</v>
          </cell>
          <cell r="C2542">
            <v>1000</v>
          </cell>
          <cell r="D2542" t="str">
            <v>D</v>
          </cell>
        </row>
        <row r="2543">
          <cell r="A2543" t="str">
            <v>ZSES-KR-SI-220</v>
          </cell>
          <cell r="B2543" t="str">
            <v>System Interface Programming</v>
          </cell>
          <cell r="C2543">
            <v>650</v>
          </cell>
          <cell r="D2543" t="str">
            <v>D</v>
          </cell>
        </row>
        <row r="2544">
          <cell r="A2544" t="str">
            <v>ZSES-KR-SI-240</v>
          </cell>
          <cell r="B2544" t="str">
            <v>Network Programming</v>
          </cell>
          <cell r="C2544">
            <v>650</v>
          </cell>
          <cell r="D2544" t="str">
            <v>D</v>
          </cell>
        </row>
        <row r="2545">
          <cell r="A2545" t="str">
            <v>ZSES-KR-WSL-110</v>
          </cell>
          <cell r="B2545" t="str">
            <v>Programming for Beginners Using Java(Weekend)</v>
          </cell>
          <cell r="C2545">
            <v>650</v>
          </cell>
          <cell r="D2545" t="str">
            <v>D</v>
          </cell>
        </row>
        <row r="2546">
          <cell r="A2546" t="str">
            <v>ZSES-KR-WSL-275</v>
          </cell>
          <cell r="B2546" t="str">
            <v>Java Programming(Wddkend)</v>
          </cell>
          <cell r="C2546">
            <v>650</v>
          </cell>
          <cell r="D2546" t="str">
            <v>D</v>
          </cell>
        </row>
        <row r="2547">
          <cell r="A2547" t="str">
            <v>ZSES-KR-WSCJP</v>
          </cell>
          <cell r="B2547" t="str">
            <v>SCJP 자격증 대비반(Weekend)</v>
          </cell>
          <cell r="C2547">
            <v>650</v>
          </cell>
          <cell r="D2547" t="str">
            <v>D</v>
          </cell>
        </row>
        <row r="2548">
          <cell r="A2548" t="str">
            <v>ZSES-KR-NSA-237</v>
          </cell>
          <cell r="B2548" t="str">
            <v>CSA I 자격증 대비반(Night)</v>
          </cell>
          <cell r="C2548">
            <v>650</v>
          </cell>
          <cell r="D2548" t="str">
            <v>D</v>
          </cell>
        </row>
        <row r="2549">
          <cell r="A2549" t="str">
            <v>ZSES-KR-NSA-287</v>
          </cell>
          <cell r="B2549" t="str">
            <v>CSA II 자격증 대비반(Night)</v>
          </cell>
          <cell r="C2549">
            <v>650</v>
          </cell>
          <cell r="D2549" t="str">
            <v>D</v>
          </cell>
        </row>
        <row r="2550">
          <cell r="A2550" t="str">
            <v>ZSES-KR-NSA-387</v>
          </cell>
          <cell r="B2550" t="str">
            <v>SCNA 자격증 대비반(Night)</v>
          </cell>
          <cell r="C2550">
            <v>650</v>
          </cell>
          <cell r="D2550" t="str">
            <v>D</v>
          </cell>
        </row>
        <row r="2551">
          <cell r="A2551" t="str">
            <v>ZSES-KR-NSL-110</v>
          </cell>
          <cell r="B2551" t="str">
            <v>Programming for Beginners Using Java(Night)</v>
          </cell>
          <cell r="C2551">
            <v>650</v>
          </cell>
          <cell r="D2551" t="str">
            <v>D</v>
          </cell>
        </row>
        <row r="2552">
          <cell r="A2552" t="str">
            <v>ZSES-KR-NSL-275</v>
          </cell>
          <cell r="B2552" t="str">
            <v>Java Programming(Night)</v>
          </cell>
          <cell r="C2552">
            <v>650</v>
          </cell>
          <cell r="D2552" t="str">
            <v>D</v>
          </cell>
        </row>
        <row r="2553">
          <cell r="A2553" t="str">
            <v>ZSES-KR-NSCJP</v>
          </cell>
          <cell r="B2553" t="str">
            <v>SCJP 자격증 대비반(Night)</v>
          </cell>
          <cell r="C2553">
            <v>650</v>
          </cell>
          <cell r="D2553" t="str">
            <v>D</v>
          </cell>
        </row>
        <row r="2554">
          <cell r="A2554" t="str">
            <v>ZSES-KR-NSL-300</v>
          </cell>
          <cell r="B2554" t="str">
            <v>Advanced Java Programming Workshop(Night)</v>
          </cell>
          <cell r="C2554">
            <v>650</v>
          </cell>
          <cell r="D2554" t="str">
            <v>D</v>
          </cell>
        </row>
        <row r="2555">
          <cell r="A2555" t="str">
            <v>ZSES-KR-NIN-100</v>
          </cell>
          <cell r="B2555" t="str">
            <v>Internet Webmaster and SCJP</v>
          </cell>
          <cell r="C2555">
            <v>1600</v>
          </cell>
          <cell r="D2555" t="str">
            <v>D</v>
          </cell>
        </row>
        <row r="2556">
          <cell r="A2556" t="str">
            <v>ZSES-KR-ONSITE1DAY</v>
          </cell>
          <cell r="B2556" t="str">
            <v>Customized Onsite 1 Day Training_12students</v>
          </cell>
          <cell r="C2556">
            <v>1600</v>
          </cell>
          <cell r="D2556" t="str">
            <v>D</v>
          </cell>
        </row>
        <row r="2557">
          <cell r="A2557" t="str">
            <v>ZSES-KR-DEDI1DAY</v>
          </cell>
          <cell r="B2557" t="str">
            <v>Customized Dedicated 1 Day Training_12students</v>
          </cell>
          <cell r="C2557">
            <v>2000</v>
          </cell>
          <cell r="D2557" t="str">
            <v>D</v>
          </cell>
        </row>
        <row r="2558">
          <cell r="A2558" t="str">
            <v>ZSES-KR-SKILLASSESS</v>
          </cell>
          <cell r="B2558" t="str">
            <v>Educational Consulting Services(ONLINE SKILLASSESSMENT_10student)</v>
          </cell>
          <cell r="C2558">
            <v>5000</v>
          </cell>
          <cell r="D2558" t="str">
            <v>D</v>
          </cell>
        </row>
        <row r="2559">
          <cell r="A2559" t="str">
            <v>ZSES-KR-SKILLANALYSIS</v>
          </cell>
          <cell r="B2559" t="str">
            <v>Educational Consulting Services(SKILL ANALYSIS_10student)</v>
          </cell>
          <cell r="C2559">
            <v>10000</v>
          </cell>
          <cell r="D2559" t="str">
            <v>D</v>
          </cell>
        </row>
        <row r="2560">
          <cell r="A2560" t="str">
            <v>ZPS-BAK-IMP-DGN-1</v>
          </cell>
          <cell r="B2560" t="str">
            <v>SW NBU/SBU Tier 1 Design &amp; lmp. by SunPS</v>
          </cell>
          <cell r="C2560">
            <v>10700</v>
          </cell>
          <cell r="D2560" t="str">
            <v>D</v>
          </cell>
        </row>
        <row r="2561">
          <cell r="A2561" t="str">
            <v>ZPS-BAK-IMP-DGN-2</v>
          </cell>
          <cell r="B2561" t="str">
            <v>SW NBU/SBU Tier 2 Design &amp; lmp. by SunPS</v>
          </cell>
          <cell r="C2561">
            <v>17700</v>
          </cell>
          <cell r="D2561" t="str">
            <v>D</v>
          </cell>
        </row>
        <row r="2562">
          <cell r="A2562" t="str">
            <v>ZPS-BAK-IMP-DGN-3</v>
          </cell>
          <cell r="B2562" t="str">
            <v>SW NBU/SBU Tier 3 Design &amp; lmp. by SunPS</v>
          </cell>
          <cell r="C2562">
            <v>26700</v>
          </cell>
          <cell r="D2562" t="str">
            <v>D</v>
          </cell>
        </row>
        <row r="2563">
          <cell r="A2563" t="str">
            <v>ZPS-BAK-IMP-DGN-4</v>
          </cell>
          <cell r="B2563" t="str">
            <v>SW NBU/SBU Tier 4 Design &amp; lmp. by SunPS</v>
          </cell>
          <cell r="C2563">
            <v>36200</v>
          </cell>
          <cell r="D2563" t="str">
            <v>D</v>
          </cell>
        </row>
        <row r="2564">
          <cell r="A2564" t="str">
            <v>ZPS-INI-IMP-DGN-1</v>
          </cell>
          <cell r="B2564" t="str">
            <v>SW Instant image Tier 1 lmp. by SunPS</v>
          </cell>
          <cell r="C2564">
            <v>8000</v>
          </cell>
          <cell r="D2564" t="str">
            <v>D</v>
          </cell>
        </row>
        <row r="2565">
          <cell r="A2565" t="str">
            <v>ZPS-INI-IMP-DGN-2</v>
          </cell>
          <cell r="B2565" t="str">
            <v>SW Instant image Tier 2 lmp. by SunPS</v>
          </cell>
          <cell r="C2565">
            <v>13400</v>
          </cell>
          <cell r="D2565" t="str">
            <v>D</v>
          </cell>
        </row>
        <row r="2566">
          <cell r="A2566" t="str">
            <v>ZPS-INI-IMP-DGN-3</v>
          </cell>
          <cell r="B2566" t="str">
            <v>SW Instant image Tier 3 lmp. by SunPS</v>
          </cell>
          <cell r="C2566">
            <v>17700</v>
          </cell>
          <cell r="D2566" t="str">
            <v>D</v>
          </cell>
        </row>
        <row r="2567">
          <cell r="A2567" t="str">
            <v>ZPS-INI-IMP-DGN-4</v>
          </cell>
          <cell r="B2567" t="str">
            <v>SW Instant image Tier 4 lmp. by SunPS</v>
          </cell>
          <cell r="C2567">
            <v>26700</v>
          </cell>
          <cell r="D2567" t="str">
            <v>D</v>
          </cell>
        </row>
        <row r="2568">
          <cell r="A2568" t="str">
            <v>ZPS-SNDR-DGN-PS</v>
          </cell>
          <cell r="B2568" t="str">
            <v>DR Design &amp; Analysis by SunPS</v>
          </cell>
          <cell r="C2568">
            <v>13500</v>
          </cell>
          <cell r="D2568" t="str">
            <v>D</v>
          </cell>
        </row>
        <row r="2569">
          <cell r="A2569" t="str">
            <v>ZPS-SNDR-IMP-DGN-1</v>
          </cell>
          <cell r="B2569" t="str">
            <v>SW SNDR Design &amp; lmp. Tier 1 by SunPS</v>
          </cell>
          <cell r="C2569">
            <v>20000</v>
          </cell>
          <cell r="D2569" t="str">
            <v>D</v>
          </cell>
        </row>
        <row r="2570">
          <cell r="A2570" t="str">
            <v>ZPS-SNDR-IMP-DGN-2</v>
          </cell>
          <cell r="B2570" t="str">
            <v>SW SNDR Design &amp; lmp. Tier 2 by SunPS</v>
          </cell>
          <cell r="C2570">
            <v>27000</v>
          </cell>
          <cell r="D2570" t="str">
            <v>D</v>
          </cell>
        </row>
        <row r="2571">
          <cell r="A2571" t="str">
            <v>ZPS-SNDR-IMP-DGN-3</v>
          </cell>
          <cell r="B2571" t="str">
            <v>SW SNDR Design &amp; lmp. Tier 3 by SunPS</v>
          </cell>
          <cell r="C2571">
            <v>33000</v>
          </cell>
          <cell r="D2571" t="str">
            <v>D</v>
          </cell>
        </row>
        <row r="2572">
          <cell r="A2572" t="str">
            <v>ZPS-SNDR-IMP-DGN-4</v>
          </cell>
          <cell r="B2572" t="str">
            <v>SW SNDR Design &amp; lmp. Tier 4 by SunPS</v>
          </cell>
          <cell r="C2572">
            <v>40000</v>
          </cell>
          <cell r="D2572" t="str">
            <v>D</v>
          </cell>
        </row>
        <row r="2573">
          <cell r="A2573" t="str">
            <v>ZPS-SAN-2802</v>
          </cell>
          <cell r="B2573" t="str">
            <v>16 Port full fabric switch</v>
          </cell>
          <cell r="C2573" t="str">
            <v>inquiry</v>
          </cell>
        </row>
        <row r="2574">
          <cell r="A2574" t="str">
            <v>ZPS-SAN-2402</v>
          </cell>
          <cell r="B2574" t="str">
            <v>8 Port full fabric switch</v>
          </cell>
          <cell r="C2574" t="str">
            <v>inquiry</v>
          </cell>
        </row>
        <row r="2575">
          <cell r="A2575" t="str">
            <v>ZPS-SAN-HABS</v>
          </cell>
          <cell r="B2575" t="str">
            <v>OPT INT SBUS FC Fabric Host Adapter</v>
          </cell>
          <cell r="C2575" t="str">
            <v>inquiry</v>
          </cell>
        </row>
        <row r="2576">
          <cell r="A2576" t="str">
            <v>ZPS-SAN-HBAP</v>
          </cell>
          <cell r="B2576" t="str">
            <v>OPT INT PCI FC Fabric Host Adapter</v>
          </cell>
          <cell r="C2576" t="str">
            <v>inquiry</v>
          </cell>
        </row>
        <row r="2577">
          <cell r="A2577" t="str">
            <v>ZPS-SAN-SANERGY</v>
          </cell>
          <cell r="B2577" t="str">
            <v>SANergy 2.0 with installtion</v>
          </cell>
          <cell r="C2577" t="str">
            <v>inquiry</v>
          </cell>
        </row>
        <row r="2578">
          <cell r="A2578" t="str">
            <v>ZPS-SAN-QFS-1</v>
          </cell>
          <cell r="B2578" t="str">
            <v>QFS for Workgroup Server</v>
          </cell>
          <cell r="C2578" t="str">
            <v>inquiry</v>
          </cell>
        </row>
        <row r="2579">
          <cell r="A2579" t="str">
            <v>ZPS-SAN-QFS-2</v>
          </cell>
          <cell r="B2579" t="str">
            <v>QFS for Department Server</v>
          </cell>
          <cell r="C2579" t="str">
            <v>inquiry</v>
          </cell>
        </row>
        <row r="2580">
          <cell r="A2580" t="str">
            <v>ZPS-SAN-QFS-3</v>
          </cell>
          <cell r="B2580" t="str">
            <v>QFS for Enterprise Server</v>
          </cell>
          <cell r="C2580" t="str">
            <v>inquiry</v>
          </cell>
        </row>
        <row r="2581">
          <cell r="A2581" t="str">
            <v>ZPS-SAN-QFS-4</v>
          </cell>
          <cell r="B2581" t="str">
            <v>QFS for E10000 Server</v>
          </cell>
          <cell r="C2581" t="str">
            <v>inquiry</v>
          </cell>
        </row>
        <row r="2582">
          <cell r="A2582" t="str">
            <v>ZPSEC-FIR-IMP</v>
          </cell>
          <cell r="B2582" t="str">
            <v>CheckPoint Firewall-1 lmp. by SunPS</v>
          </cell>
          <cell r="C2582">
            <v>13400</v>
          </cell>
          <cell r="D2582" t="str">
            <v>D</v>
          </cell>
        </row>
        <row r="2583">
          <cell r="A2583" t="str">
            <v>ZPSEC-SSN-DGN</v>
          </cell>
          <cell r="B2583" t="str">
            <v>Secure Net Design by SunPS</v>
          </cell>
          <cell r="C2583">
            <v>9400</v>
          </cell>
          <cell r="D2583" t="str">
            <v>D</v>
          </cell>
        </row>
        <row r="2584">
          <cell r="A2584" t="str">
            <v>ZPS-SEC-SSN-IMP</v>
          </cell>
          <cell r="B2584" t="str">
            <v xml:space="preserve">SunScreen Secure Net lmp. by SunPS </v>
          </cell>
          <cell r="C2584">
            <v>13400</v>
          </cell>
          <cell r="D2584" t="str">
            <v>D</v>
          </cell>
        </row>
        <row r="2585">
          <cell r="A2585" t="str">
            <v>ZPS-SEC-EFS-DGN</v>
          </cell>
          <cell r="B2585" t="str">
            <v>SunScreen EFS Design by SunPS</v>
          </cell>
          <cell r="C2585">
            <v>13400</v>
          </cell>
          <cell r="D2585" t="str">
            <v>D</v>
          </cell>
        </row>
        <row r="2586">
          <cell r="A2586" t="str">
            <v>ZPS-SEC-EFS-IMP</v>
          </cell>
          <cell r="B2586" t="str">
            <v>SunScreen EFS Imp by SunPS</v>
          </cell>
          <cell r="C2586">
            <v>9400</v>
          </cell>
          <cell r="D2586" t="str">
            <v>D</v>
          </cell>
        </row>
        <row r="2587">
          <cell r="A2587" t="str">
            <v>ZPS-PA-PMPAS-1</v>
          </cell>
          <cell r="B2587" t="str">
            <v>Perfermance Monitoring &amp; Analysis /1 OS</v>
          </cell>
          <cell r="C2587">
            <v>13400</v>
          </cell>
          <cell r="D2587" t="str">
            <v>D</v>
          </cell>
        </row>
        <row r="2588">
          <cell r="A2588" t="str">
            <v>ZPS-PA-PMPAS-A</v>
          </cell>
          <cell r="B2588" t="str">
            <v>Perfermance Monitoring &amp; Analysis /Add</v>
          </cell>
          <cell r="C2588">
            <v>2000</v>
          </cell>
          <cell r="D2588" t="str">
            <v>D</v>
          </cell>
        </row>
        <row r="2589">
          <cell r="A2589" t="str">
            <v>ZPS-PA-PMPCS-1</v>
          </cell>
          <cell r="B2589" t="str">
            <v>Perfermance Analysis &amp; Capacity Plan /1 OS</v>
          </cell>
          <cell r="C2589">
            <v>17700</v>
          </cell>
          <cell r="D2589" t="str">
            <v>D</v>
          </cell>
        </row>
        <row r="2590">
          <cell r="A2590" t="str">
            <v>ZPS-PA-PMPCS-A</v>
          </cell>
          <cell r="B2590" t="str">
            <v>Perfermance Analysis &amp; Capacity Plan /Add</v>
          </cell>
          <cell r="C2590">
            <v>4000</v>
          </cell>
          <cell r="D2590" t="str">
            <v>D</v>
          </cell>
        </row>
        <row r="2591">
          <cell r="A2591" t="str">
            <v>ZPS-HASCR-OPS</v>
          </cell>
          <cell r="B2591" t="str">
            <v>HA Script develop in OPS by SunPS</v>
          </cell>
          <cell r="C2591">
            <v>6700</v>
          </cell>
          <cell r="D2591" t="str">
            <v>D</v>
          </cell>
        </row>
        <row r="2592">
          <cell r="A2592" t="str">
            <v>ZPS-HASCR-DEV-1</v>
          </cell>
          <cell r="B2592" t="str">
            <v>HA Script develop Tier 1 by SunPS</v>
          </cell>
          <cell r="C2592">
            <v>13500</v>
          </cell>
          <cell r="D2592" t="str">
            <v>D</v>
          </cell>
        </row>
        <row r="2593">
          <cell r="A2593" t="str">
            <v>ZPS-HASCR-DEV-2</v>
          </cell>
          <cell r="B2593" t="str">
            <v>HA Script develop Tier 2 by SunPS</v>
          </cell>
          <cell r="C2593">
            <v>20000</v>
          </cell>
          <cell r="D2593" t="str">
            <v>D</v>
          </cell>
        </row>
        <row r="2594">
          <cell r="A2594" t="str">
            <v>ZPS-HASCR-DEV-3</v>
          </cell>
          <cell r="B2594" t="str">
            <v>HA Script develop Tier 3 by SunPS</v>
          </cell>
          <cell r="C2594">
            <v>26700</v>
          </cell>
          <cell r="D2594" t="str">
            <v>D</v>
          </cell>
        </row>
        <row r="2595">
          <cell r="A2595" t="str">
            <v>ZPS-HASCR-DEV-4</v>
          </cell>
          <cell r="B2595" t="str">
            <v>HA Script develop Tier 4 by SunPS</v>
          </cell>
          <cell r="C2595">
            <v>33400</v>
          </cell>
          <cell r="D2595" t="str">
            <v>D</v>
          </cell>
        </row>
        <row r="2596">
          <cell r="A2596" t="str">
            <v>ZPS-E10K-AP</v>
          </cell>
          <cell r="B2596" t="str">
            <v>Runbook for E10K Applicatino Ready Platform</v>
          </cell>
          <cell r="C2596">
            <v>20000</v>
          </cell>
          <cell r="D2596" t="str">
            <v>D</v>
          </cell>
        </row>
        <row r="2597">
          <cell r="A2597" t="str">
            <v>ZPS-UPS-SY16KI</v>
          </cell>
          <cell r="B2597" t="str">
            <v>Symmetra 16Kva</v>
          </cell>
          <cell r="C2597">
            <v>31515</v>
          </cell>
          <cell r="D2597" t="str">
            <v>B</v>
          </cell>
        </row>
        <row r="2598">
          <cell r="A2598" t="str">
            <v>ZPS-UPS-SY12KEXI</v>
          </cell>
          <cell r="B2598" t="str">
            <v>Symmetra 12Kva(expandable to 16Kva)</v>
          </cell>
          <cell r="C2598">
            <v>26374</v>
          </cell>
          <cell r="D2598" t="str">
            <v>B</v>
          </cell>
        </row>
        <row r="2599">
          <cell r="A2599" t="str">
            <v>ZPS-UPS-SY8KEXI</v>
          </cell>
          <cell r="B2599" t="str">
            <v>Symmetra 8Kva(expandable to 16Kva)</v>
          </cell>
          <cell r="C2599">
            <v>21232</v>
          </cell>
          <cell r="D2599" t="str">
            <v>B</v>
          </cell>
        </row>
        <row r="2600">
          <cell r="A2600" t="str">
            <v>ZPS-UPS-SY8KI</v>
          </cell>
          <cell r="B2600" t="str">
            <v>Symmetra 8Kva</v>
          </cell>
          <cell r="C2600">
            <v>19723</v>
          </cell>
          <cell r="D2600" t="str">
            <v>B</v>
          </cell>
        </row>
        <row r="2601">
          <cell r="A2601" t="str">
            <v>ZPS-UPS-SYXR4I-BM</v>
          </cell>
          <cell r="B2601" t="str">
            <v>Battery frame(for 4 bat capacity)</v>
          </cell>
          <cell r="C2601">
            <v>5716</v>
          </cell>
          <cell r="D2601" t="str">
            <v>B</v>
          </cell>
        </row>
        <row r="2602">
          <cell r="A2602" t="str">
            <v>ZPS-UPS-SYXR12I-BM</v>
          </cell>
          <cell r="B2602" t="str">
            <v>Battery frame(for 12 bat capacity)</v>
          </cell>
          <cell r="C2602">
            <v>9529</v>
          </cell>
          <cell r="D2602" t="str">
            <v>B</v>
          </cell>
        </row>
        <row r="2603">
          <cell r="A2603" t="str">
            <v>ZPS-UPS-SYPM</v>
          </cell>
          <cell r="B2603" t="str">
            <v>4Kva power module</v>
          </cell>
          <cell r="C2603">
            <v>4442</v>
          </cell>
          <cell r="D2603" t="str">
            <v>B</v>
          </cell>
        </row>
        <row r="2604">
          <cell r="A2604" t="str">
            <v>ZPS-UPS-SYBATT</v>
          </cell>
          <cell r="B2604" t="str">
            <v>Battery module</v>
          </cell>
          <cell r="C2604">
            <v>698</v>
          </cell>
          <cell r="D2604" t="str">
            <v>B</v>
          </cell>
        </row>
        <row r="2605">
          <cell r="A2605" t="str">
            <v>ZPS-UPS-STRAT-SVC</v>
          </cell>
          <cell r="B2605" t="str">
            <v>Symmetra Start-Up Imp. Service</v>
          </cell>
          <cell r="C2605">
            <v>13636</v>
          </cell>
          <cell r="D2605" t="str">
            <v>D</v>
          </cell>
        </row>
        <row r="2606">
          <cell r="A2606" t="str">
            <v>ZPS-UPS-SU700INET</v>
          </cell>
          <cell r="B2606" t="str">
            <v>SMART-UPS 700 Network Bundle</v>
          </cell>
          <cell r="C2606">
            <v>61</v>
          </cell>
          <cell r="D2606" t="str">
            <v>B</v>
          </cell>
        </row>
        <row r="2607">
          <cell r="A2607" t="str">
            <v>ZPS-UPS-SU1000INET</v>
          </cell>
          <cell r="B2607" t="str">
            <v>SMART-UPS 1000 Network Bundle</v>
          </cell>
          <cell r="C2607">
            <v>1358</v>
          </cell>
          <cell r="D2607" t="str">
            <v>B</v>
          </cell>
        </row>
        <row r="2608">
          <cell r="A2608" t="str">
            <v>ZPS-UPS-SU1400INET</v>
          </cell>
          <cell r="B2608" t="str">
            <v>SMART-UPS 1400 Network Bundle</v>
          </cell>
          <cell r="C2608">
            <v>1810</v>
          </cell>
          <cell r="D2608" t="str">
            <v>B</v>
          </cell>
        </row>
        <row r="2609">
          <cell r="A2609" t="str">
            <v>ZPS-UPS-SU2200INET</v>
          </cell>
          <cell r="B2609" t="str">
            <v>SMART-UPS 2200 Network Bundle</v>
          </cell>
          <cell r="C2609">
            <v>2883</v>
          </cell>
          <cell r="D2609" t="str">
            <v>B</v>
          </cell>
        </row>
        <row r="2610">
          <cell r="A2610" t="str">
            <v>ZPS-UPS-SU3000INET</v>
          </cell>
          <cell r="B2610" t="str">
            <v>SMART-UPS 3000 Network Bundle</v>
          </cell>
          <cell r="C2610">
            <v>3809</v>
          </cell>
          <cell r="D2610" t="str">
            <v>B</v>
          </cell>
        </row>
        <row r="2611">
          <cell r="A2611" t="str">
            <v>ZPS-UPS-SU5000INET</v>
          </cell>
          <cell r="B2611" t="str">
            <v>SMART-UPS 5000 Network Bundle</v>
          </cell>
          <cell r="C2611">
            <v>6856</v>
          </cell>
          <cell r="D2611" t="str">
            <v>B</v>
          </cell>
        </row>
        <row r="2612">
          <cell r="A2612" t="str">
            <v>ZPS-UPS-SU48BP</v>
          </cell>
          <cell r="B2612" t="str">
            <v>SU3000I/RMI Battery Pack</v>
          </cell>
          <cell r="C2612">
            <v>722</v>
          </cell>
          <cell r="D2612" t="str">
            <v>B</v>
          </cell>
        </row>
        <row r="2613">
          <cell r="A2613" t="str">
            <v>ZPS-UPS-SUDP8000I</v>
          </cell>
          <cell r="B2613" t="str">
            <v>Smart UPS 8000</v>
          </cell>
          <cell r="C2613">
            <v>12942</v>
          </cell>
          <cell r="D2613" t="str">
            <v>B</v>
          </cell>
        </row>
        <row r="2614">
          <cell r="A2614" t="str">
            <v>ZPS-SUDP10000I</v>
          </cell>
          <cell r="B2614" t="str">
            <v>Smart UPS 10000</v>
          </cell>
          <cell r="C2614">
            <v>13635</v>
          </cell>
          <cell r="D2614" t="str">
            <v>B</v>
          </cell>
        </row>
        <row r="2615">
          <cell r="A2615" t="str">
            <v>ZPS-UPS-SU700RMI2U</v>
          </cell>
          <cell r="B2615" t="str">
            <v>SMART- UPS 700RM Network Bundle</v>
          </cell>
          <cell r="C2615">
            <v>1015</v>
          </cell>
          <cell r="D2615" t="str">
            <v>B</v>
          </cell>
        </row>
        <row r="2616">
          <cell r="A2616" t="str">
            <v>ZPS-UPS-SU1000RMI2U</v>
          </cell>
          <cell r="B2616" t="str">
            <v>SMART- UPS 1000RM Network Bundle</v>
          </cell>
          <cell r="C2616">
            <v>1475</v>
          </cell>
          <cell r="D2616" t="str">
            <v>B</v>
          </cell>
        </row>
        <row r="2617">
          <cell r="A2617" t="str">
            <v>ZPS-UPS-SU1400RMI2U</v>
          </cell>
          <cell r="B2617" t="str">
            <v>SMART- UPS 1400RM Network Bundle</v>
          </cell>
          <cell r="C2617">
            <v>1810</v>
          </cell>
          <cell r="D2617" t="str">
            <v>B</v>
          </cell>
        </row>
        <row r="2618">
          <cell r="A2618" t="str">
            <v>ZPS-UPS-SU2200RMI3U</v>
          </cell>
          <cell r="B2618" t="str">
            <v>SMART- UPS 2200RM Network Bundle</v>
          </cell>
          <cell r="C2618">
            <v>3361</v>
          </cell>
          <cell r="D2618" t="str">
            <v>B</v>
          </cell>
        </row>
        <row r="2619">
          <cell r="A2619" t="str">
            <v>ZPS-UPS-SU3000RMI3U</v>
          </cell>
          <cell r="B2619" t="str">
            <v>SMART- UPS 3000RM Network Bundle</v>
          </cell>
          <cell r="C2619">
            <v>3656</v>
          </cell>
          <cell r="D2619" t="str">
            <v>B</v>
          </cell>
        </row>
        <row r="2620">
          <cell r="A2620" t="str">
            <v>ZPS-UPS-SU5000RMINET</v>
          </cell>
          <cell r="B2620" t="str">
            <v>SMART- UPS 5001RM Network Bundle</v>
          </cell>
          <cell r="C2620">
            <v>7221</v>
          </cell>
          <cell r="D2620" t="str">
            <v>B</v>
          </cell>
        </row>
        <row r="2621">
          <cell r="A2621" t="str">
            <v>ZPS-UPS-SU48BP</v>
          </cell>
          <cell r="B2621" t="str">
            <v>SU3000I/RMI Battery Pack</v>
          </cell>
          <cell r="C2621">
            <v>722</v>
          </cell>
          <cell r="D2621" t="str">
            <v>B</v>
          </cell>
        </row>
        <row r="2622">
          <cell r="A2622" t="str">
            <v>ZPS-UPS-AP9210I</v>
          </cell>
          <cell r="B2622" t="str">
            <v>Masterswitch</v>
          </cell>
          <cell r="C2622">
            <v>1014</v>
          </cell>
          <cell r="D2622" t="str">
            <v>D</v>
          </cell>
        </row>
        <row r="2623">
          <cell r="A2623" t="str">
            <v>ZPS-UPS-AP9207</v>
          </cell>
          <cell r="B2623" t="str">
            <v>Share-UPS</v>
          </cell>
          <cell r="C2623">
            <v>433</v>
          </cell>
          <cell r="D2623" t="str">
            <v>D</v>
          </cell>
        </row>
        <row r="2624">
          <cell r="A2624" t="str">
            <v>ZPS-UPS-AP9607</v>
          </cell>
          <cell r="B2624" t="str">
            <v>SS Interface Expander</v>
          </cell>
          <cell r="C2624">
            <v>185</v>
          </cell>
          <cell r="D2624" t="str">
            <v>D</v>
          </cell>
        </row>
        <row r="2625">
          <cell r="A2625" t="str">
            <v>ZPS-UPS-AP9001</v>
          </cell>
          <cell r="B2625" t="str">
            <v>Power Management for Macintosh</v>
          </cell>
          <cell r="C2625">
            <v>122</v>
          </cell>
          <cell r="D2625" t="str">
            <v>D</v>
          </cell>
        </row>
        <row r="2626">
          <cell r="A2626" t="str">
            <v>ZPS-UPS-AP9002</v>
          </cell>
          <cell r="B2626" t="str">
            <v>Power Management for IBM OS/2</v>
          </cell>
          <cell r="C2626">
            <v>122</v>
          </cell>
          <cell r="D2626" t="str">
            <v>D</v>
          </cell>
        </row>
        <row r="2627">
          <cell r="A2627" t="str">
            <v>ZPS-UPS-AP9003</v>
          </cell>
          <cell r="B2627" t="str">
            <v>Power Management for Novell Netware</v>
          </cell>
          <cell r="C2627">
            <v>122</v>
          </cell>
          <cell r="D2627" t="str">
            <v>D</v>
          </cell>
        </row>
        <row r="2628">
          <cell r="A2628" t="str">
            <v>ZPS-UPS-AP9004</v>
          </cell>
          <cell r="B2628" t="str">
            <v>Power Management for Unix(Solaris)</v>
          </cell>
          <cell r="C2628">
            <v>185</v>
          </cell>
          <cell r="D2628" t="str">
            <v>D</v>
          </cell>
        </row>
        <row r="2629">
          <cell r="A2629" t="str">
            <v>ZPS-UPS-AP9005</v>
          </cell>
          <cell r="B2629" t="str">
            <v>Power Management for HP-UX</v>
          </cell>
          <cell r="C2629">
            <v>245</v>
          </cell>
          <cell r="D2629" t="str">
            <v>D</v>
          </cell>
        </row>
        <row r="2630">
          <cell r="A2630" t="str">
            <v>ZPS-UPS-AP9006</v>
          </cell>
          <cell r="B2630" t="str">
            <v>Power Management for DEC VMS/VAX</v>
          </cell>
          <cell r="C2630">
            <v>407</v>
          </cell>
          <cell r="D2630" t="str">
            <v>D</v>
          </cell>
        </row>
        <row r="2631">
          <cell r="A2631" t="str">
            <v>ZPS-UPS-AP9007</v>
          </cell>
          <cell r="B2631" t="str">
            <v>Power Management for MS WINDOWS</v>
          </cell>
          <cell r="C2631">
            <v>87</v>
          </cell>
          <cell r="D2631" t="str">
            <v>D</v>
          </cell>
        </row>
        <row r="2632">
          <cell r="A2632" t="str">
            <v>ZPS-UPS-AP9008</v>
          </cell>
          <cell r="B2632" t="str">
            <v>Power Management for SGI Irix</v>
          </cell>
          <cell r="C2632">
            <v>245</v>
          </cell>
          <cell r="D2632" t="str">
            <v>D</v>
          </cell>
        </row>
        <row r="2633">
          <cell r="A2633" t="str">
            <v>ZPS-UPS-AP9009</v>
          </cell>
          <cell r="B2633" t="str">
            <v>Power Management for Windows NT</v>
          </cell>
          <cell r="C2633">
            <v>122</v>
          </cell>
          <cell r="D2633" t="str">
            <v>D</v>
          </cell>
        </row>
        <row r="2634">
          <cell r="A2634" t="str">
            <v>ZPS-UPS-AP9606</v>
          </cell>
          <cell r="B2634" t="str">
            <v>SS SNMP Adapter for 10BaseT</v>
          </cell>
          <cell r="C2634">
            <v>619</v>
          </cell>
          <cell r="D2634" t="str">
            <v>B</v>
          </cell>
        </row>
        <row r="2635">
          <cell r="A2635" t="str">
            <v>ZPS-UPS-AP9400</v>
          </cell>
          <cell r="B2635" t="str">
            <v>Novell NMS PowerNet SNMP Manager</v>
          </cell>
          <cell r="C2635">
            <v>245</v>
          </cell>
          <cell r="D2635" t="str">
            <v>D</v>
          </cell>
        </row>
        <row r="2636">
          <cell r="A2636" t="str">
            <v>ZPS-UPS-AP9401</v>
          </cell>
          <cell r="B2636" t="str">
            <v>HP OpenView(Unix)/SunNet Manager PowerNet SNMP Manager</v>
          </cell>
          <cell r="C2636">
            <v>619</v>
          </cell>
          <cell r="D2636" t="str">
            <v>D</v>
          </cell>
        </row>
        <row r="2637">
          <cell r="A2637" t="str">
            <v>ZPS-UPS-AP9402</v>
          </cell>
          <cell r="B2637" t="str">
            <v>HP OpenView(Windows)  PowerNet SNMP Manager</v>
          </cell>
          <cell r="C2637">
            <v>245</v>
          </cell>
          <cell r="D2637" t="str">
            <v>D</v>
          </cell>
        </row>
        <row r="2638">
          <cell r="A2638" t="str">
            <v>ZS-W-A14-1P</v>
          </cell>
          <cell r="B2638" t="str">
            <v>Sun Ultra 2 System Platinum</v>
          </cell>
          <cell r="C2638">
            <v>2340</v>
          </cell>
          <cell r="D2638" t="str">
            <v>A</v>
          </cell>
        </row>
        <row r="2639">
          <cell r="A2639" t="str">
            <v>ZS-W-A14-1G</v>
          </cell>
          <cell r="B2639" t="str">
            <v>Sun Ultra 3 System Gold</v>
          </cell>
          <cell r="C2639">
            <v>1272</v>
          </cell>
          <cell r="D2639" t="str">
            <v>A</v>
          </cell>
        </row>
        <row r="2640">
          <cell r="A2640" t="str">
            <v>ZS-W-A14-1S</v>
          </cell>
          <cell r="B2640" t="str">
            <v>Sun Ultra 4 System Silver</v>
          </cell>
          <cell r="C2640">
            <v>612</v>
          </cell>
          <cell r="D2640" t="str">
            <v>A</v>
          </cell>
        </row>
        <row r="2641">
          <cell r="A2641" t="str">
            <v>ZS-WH-A14-1P</v>
          </cell>
          <cell r="B2641" t="str">
            <v>Sun Ultra 2 System Helpdesk Platinum</v>
          </cell>
          <cell r="C2641">
            <v>2112</v>
          </cell>
          <cell r="D2641" t="str">
            <v>A</v>
          </cell>
        </row>
        <row r="2642">
          <cell r="A2642" t="str">
            <v>ZS-WH-A14-1G</v>
          </cell>
          <cell r="B2642" t="str">
            <v>Sun Ultra 3 System Helpdesk Gold</v>
          </cell>
          <cell r="C2642">
            <v>1140</v>
          </cell>
          <cell r="D2642" t="str">
            <v>A</v>
          </cell>
        </row>
        <row r="2643">
          <cell r="A2643" t="str">
            <v>ZS-WH-A14-1S</v>
          </cell>
          <cell r="B2643" t="str">
            <v>Sun Ultra 4 System Helpdesk Silver</v>
          </cell>
          <cell r="C2643">
            <v>552</v>
          </cell>
          <cell r="D2643" t="str">
            <v>A</v>
          </cell>
        </row>
        <row r="2644">
          <cell r="A2644" t="str">
            <v>ZS-W-A21-1P</v>
          </cell>
          <cell r="B2644" t="str">
            <v>Sun Ultra 5 System Platinum</v>
          </cell>
          <cell r="C2644">
            <v>648</v>
          </cell>
          <cell r="D2644" t="str">
            <v>A</v>
          </cell>
        </row>
        <row r="2645">
          <cell r="A2645" t="str">
            <v>ZS-W-A21-1G</v>
          </cell>
          <cell r="B2645" t="str">
            <v>Sun Ultra 5 System Gold</v>
          </cell>
          <cell r="C2645">
            <v>348</v>
          </cell>
          <cell r="D2645" t="str">
            <v>A</v>
          </cell>
        </row>
        <row r="2646">
          <cell r="A2646" t="str">
            <v>ZS-W-A21-1S</v>
          </cell>
          <cell r="B2646" t="str">
            <v>Sun Ultra 5 System Silver</v>
          </cell>
          <cell r="C2646">
            <v>180</v>
          </cell>
          <cell r="D2646" t="str">
            <v>A</v>
          </cell>
        </row>
        <row r="2647">
          <cell r="A2647" t="str">
            <v>ZS-WH-A21-1P</v>
          </cell>
          <cell r="B2647" t="str">
            <v>Sun Ultra 5 System Helpdesk Platinum</v>
          </cell>
          <cell r="C2647">
            <v>576</v>
          </cell>
          <cell r="D2647" t="str">
            <v>A</v>
          </cell>
        </row>
        <row r="2648">
          <cell r="A2648" t="str">
            <v>ZS-WH-A21-1G</v>
          </cell>
          <cell r="B2648" t="str">
            <v>Sun Ultra 5 System Helpdesk Gold</v>
          </cell>
          <cell r="C2648">
            <v>312</v>
          </cell>
          <cell r="D2648" t="str">
            <v>A</v>
          </cell>
        </row>
        <row r="2649">
          <cell r="A2649" t="str">
            <v>ZS-WH-A21-1S</v>
          </cell>
          <cell r="B2649" t="str">
            <v>Sun Ultra 5 System Helpdesk Silver</v>
          </cell>
          <cell r="C2649">
            <v>156</v>
          </cell>
          <cell r="D2649" t="str">
            <v>A</v>
          </cell>
        </row>
        <row r="2650">
          <cell r="A2650" t="str">
            <v>ZS-W-A22-1P</v>
          </cell>
          <cell r="B2650" t="str">
            <v>Sun Ultra 10 System Platinum</v>
          </cell>
          <cell r="C2650">
            <v>1068</v>
          </cell>
          <cell r="D2650" t="str">
            <v>A</v>
          </cell>
        </row>
        <row r="2651">
          <cell r="A2651" t="str">
            <v>ZS-W-A22-1G</v>
          </cell>
          <cell r="B2651" t="str">
            <v>Sun Ultra 10 System Gold</v>
          </cell>
          <cell r="C2651">
            <v>612</v>
          </cell>
          <cell r="D2651" t="str">
            <v>A</v>
          </cell>
        </row>
        <row r="2652">
          <cell r="A2652" t="str">
            <v>ZS-W-A22-1S</v>
          </cell>
          <cell r="B2652" t="str">
            <v>Sun Ultra 10 System Silver</v>
          </cell>
          <cell r="C2652">
            <v>336</v>
          </cell>
          <cell r="D2652" t="str">
            <v>A</v>
          </cell>
        </row>
        <row r="2653">
          <cell r="A2653" t="str">
            <v>ZS-WH-A22-1P</v>
          </cell>
          <cell r="B2653" t="str">
            <v>Sun Ultra 10 System Helpdesk Platinum</v>
          </cell>
          <cell r="C2653">
            <v>960</v>
          </cell>
          <cell r="D2653" t="str">
            <v>A</v>
          </cell>
        </row>
        <row r="2654">
          <cell r="A2654" t="str">
            <v>ZS-WH-A22-1G</v>
          </cell>
          <cell r="B2654" t="str">
            <v>Sun Ultra 10 System Helpdesk Gold</v>
          </cell>
          <cell r="C2654">
            <v>552</v>
          </cell>
          <cell r="D2654" t="str">
            <v>A</v>
          </cell>
        </row>
        <row r="2655">
          <cell r="A2655" t="str">
            <v>ZS-WH-A22-1S</v>
          </cell>
          <cell r="B2655" t="str">
            <v>Sun Ultra 10 System Helpdesk Silver</v>
          </cell>
          <cell r="C2655">
            <v>300</v>
          </cell>
          <cell r="D2655" t="str">
            <v>A</v>
          </cell>
        </row>
        <row r="2656">
          <cell r="A2656" t="str">
            <v>ZS-W-A23-1P</v>
          </cell>
          <cell r="B2656" t="str">
            <v>Sun Ultra 60 System Platinum</v>
          </cell>
          <cell r="C2656">
            <v>2532</v>
          </cell>
          <cell r="D2656" t="str">
            <v>A</v>
          </cell>
        </row>
        <row r="2657">
          <cell r="A2657" t="str">
            <v>ZS-W-A23-1G</v>
          </cell>
          <cell r="B2657" t="str">
            <v>Sun Ultra 60 System Gold</v>
          </cell>
          <cell r="C2657">
            <v>1464</v>
          </cell>
          <cell r="D2657" t="str">
            <v>A</v>
          </cell>
        </row>
        <row r="2658">
          <cell r="A2658" t="str">
            <v>ZS-W-A23-1S</v>
          </cell>
          <cell r="B2658" t="str">
            <v>Sun Ultra 60 System Silver</v>
          </cell>
          <cell r="C2658">
            <v>804</v>
          </cell>
          <cell r="D2658" t="str">
            <v>A</v>
          </cell>
        </row>
        <row r="2659">
          <cell r="A2659" t="str">
            <v>ZS-WH-A23-1P</v>
          </cell>
          <cell r="B2659" t="str">
            <v>Sun Ultra 60 System Helpdesk Platinum</v>
          </cell>
          <cell r="C2659">
            <v>2280</v>
          </cell>
          <cell r="D2659" t="str">
            <v>A</v>
          </cell>
        </row>
        <row r="2660">
          <cell r="A2660" t="str">
            <v>ZS-WH-A23-1G</v>
          </cell>
          <cell r="B2660" t="str">
            <v>Sun Ultra 60 System Helpdesk Gold</v>
          </cell>
          <cell r="C2660">
            <v>1320</v>
          </cell>
          <cell r="D2660" t="str">
            <v>A</v>
          </cell>
        </row>
        <row r="2661">
          <cell r="A2661" t="str">
            <v>ZS-WH-A23-1S</v>
          </cell>
          <cell r="B2661" t="str">
            <v>Sun Ultra 60 System Helpdesk Silver</v>
          </cell>
          <cell r="C2661">
            <v>732</v>
          </cell>
          <cell r="D2661" t="str">
            <v>A</v>
          </cell>
        </row>
        <row r="2662">
          <cell r="A2662" t="str">
            <v>ZS-W-A27-1P</v>
          </cell>
          <cell r="B2662" t="str">
            <v>Sun Ultra 80 System Platinum</v>
          </cell>
          <cell r="C2662">
            <v>3168</v>
          </cell>
          <cell r="D2662" t="str">
            <v>A</v>
          </cell>
        </row>
        <row r="2663">
          <cell r="A2663" t="str">
            <v>ZS-W-A27-1G</v>
          </cell>
          <cell r="B2663" t="str">
            <v>Sun Ultra 80 System Gold</v>
          </cell>
          <cell r="C2663">
            <v>1824</v>
          </cell>
          <cell r="D2663" t="str">
            <v>A</v>
          </cell>
        </row>
        <row r="2664">
          <cell r="A2664" t="str">
            <v>ZS-W-A27-1S</v>
          </cell>
          <cell r="B2664" t="str">
            <v>Sun Ultra 80 System Silver</v>
          </cell>
          <cell r="C2664">
            <v>1008</v>
          </cell>
          <cell r="D2664" t="str">
            <v>A</v>
          </cell>
        </row>
        <row r="2665">
          <cell r="A2665" t="str">
            <v>ZS-WH-A27-1P</v>
          </cell>
          <cell r="B2665" t="str">
            <v>Sun Ultra 80 System Helpdesk Platinum</v>
          </cell>
          <cell r="C2665">
            <v>2844</v>
          </cell>
          <cell r="D2665" t="str">
            <v>A</v>
          </cell>
        </row>
        <row r="2666">
          <cell r="A2666" t="str">
            <v>ZS-WH-A27-1G</v>
          </cell>
          <cell r="B2666" t="str">
            <v>Sun Ultra 80 System Helpdesk Gold</v>
          </cell>
          <cell r="C2666">
            <v>1644</v>
          </cell>
          <cell r="D2666" t="str">
            <v>A</v>
          </cell>
        </row>
        <row r="2667">
          <cell r="A2667" t="str">
            <v>ZS-WH-A27-1S</v>
          </cell>
          <cell r="B2667" t="str">
            <v>Sun Ultra 80 System Helpdesk Silver</v>
          </cell>
          <cell r="C2667">
            <v>900</v>
          </cell>
          <cell r="D2667" t="str">
            <v>A</v>
          </cell>
        </row>
        <row r="2668">
          <cell r="A2668" t="str">
            <v>ZS-W-Netra-ft-1800-1P</v>
          </cell>
          <cell r="B2668" t="str">
            <v>Sun Netra ft 1800 Platinum</v>
          </cell>
          <cell r="C2668">
            <v>14772</v>
          </cell>
          <cell r="D2668" t="str">
            <v>A</v>
          </cell>
        </row>
        <row r="2669">
          <cell r="A2669" t="str">
            <v>ZS-W-Netra-ft-1800-1G</v>
          </cell>
          <cell r="B2669" t="str">
            <v>Sun Netra ft 1800 Gold</v>
          </cell>
          <cell r="C2669">
            <v>8988</v>
          </cell>
          <cell r="D2669" t="str">
            <v>A</v>
          </cell>
        </row>
        <row r="2670">
          <cell r="A2670" t="str">
            <v>ZS-W-Netra-ft-1800-1S</v>
          </cell>
          <cell r="B2670" t="str">
            <v>Sun Netra ft 1800 Silver</v>
          </cell>
          <cell r="C2670">
            <v>5508</v>
          </cell>
          <cell r="D2670" t="str">
            <v>A</v>
          </cell>
        </row>
        <row r="2671">
          <cell r="A2671" t="str">
            <v>ZS-WH-Netra-ft-1800-1P</v>
          </cell>
          <cell r="B2671" t="str">
            <v>Sun Netra ft 1800 Helpdesk Platinum</v>
          </cell>
          <cell r="C2671">
            <v>13296</v>
          </cell>
          <cell r="D2671" t="str">
            <v>A</v>
          </cell>
        </row>
        <row r="2672">
          <cell r="A2672" t="str">
            <v>ZS-WH-Netra-ft-1800-1G</v>
          </cell>
          <cell r="B2672" t="str">
            <v>Sun Netra ft 1800 Helpdesk Gold</v>
          </cell>
          <cell r="C2672">
            <v>8088</v>
          </cell>
          <cell r="D2672" t="str">
            <v>A</v>
          </cell>
        </row>
        <row r="2673">
          <cell r="A2673" t="str">
            <v>ZS-WH-Netra-ft-1800-1S</v>
          </cell>
          <cell r="B2673" t="str">
            <v>Sun Netra ft 1800 Helpdesk Silver</v>
          </cell>
          <cell r="C2673">
            <v>4956</v>
          </cell>
          <cell r="D2673" t="str">
            <v>A</v>
          </cell>
        </row>
        <row r="2674">
          <cell r="A2674" t="str">
            <v>ZS-W-Netra-stA10000-1P</v>
          </cell>
          <cell r="B2674" t="str">
            <v>Sun Netra St A1000 Platinum</v>
          </cell>
          <cell r="C2674">
            <v>3060</v>
          </cell>
          <cell r="D2674" t="str">
            <v>A</v>
          </cell>
        </row>
        <row r="2675">
          <cell r="A2675" t="str">
            <v>ZS-W-Netra-stA10000-1G</v>
          </cell>
          <cell r="B2675" t="str">
            <v>Sun Netra St A1000 Gold</v>
          </cell>
          <cell r="C2675">
            <v>1860</v>
          </cell>
          <cell r="D2675" t="str">
            <v>A</v>
          </cell>
        </row>
        <row r="2676">
          <cell r="A2676" t="str">
            <v>ZS-W-Netra-stA10000-1S</v>
          </cell>
          <cell r="B2676" t="str">
            <v>Sun Netra St A1000 Silver</v>
          </cell>
          <cell r="C2676">
            <v>1140</v>
          </cell>
          <cell r="D2676" t="str">
            <v>A</v>
          </cell>
        </row>
        <row r="2677">
          <cell r="A2677" t="str">
            <v>ZS-WH-Netra-stA1000-1P</v>
          </cell>
          <cell r="B2677" t="str">
            <v>Sun Netra St A1000 Helpdesk Platinum</v>
          </cell>
          <cell r="C2677">
            <v>2760</v>
          </cell>
          <cell r="D2677" t="str">
            <v>A</v>
          </cell>
        </row>
        <row r="2678">
          <cell r="A2678" t="str">
            <v>ZS-WH-Netra-stA1000-1G</v>
          </cell>
          <cell r="B2678" t="str">
            <v>Sun Netra St A1000 Helpdesk Gold</v>
          </cell>
          <cell r="C2678">
            <v>1680</v>
          </cell>
          <cell r="D2678" t="str">
            <v>A</v>
          </cell>
        </row>
        <row r="2679">
          <cell r="A2679" t="str">
            <v>ZS-WH-Netra-stA1000-1S</v>
          </cell>
          <cell r="B2679" t="str">
            <v>Sun Netra St A1000 Helpdesk Silver</v>
          </cell>
          <cell r="C2679">
            <v>1032</v>
          </cell>
          <cell r="D2679" t="str">
            <v>A</v>
          </cell>
        </row>
        <row r="2680">
          <cell r="A2680" t="str">
            <v>ZS-W-Netra-stD1000-1P</v>
          </cell>
          <cell r="B2680" t="str">
            <v>Sun Netra St D1000 Platinum</v>
          </cell>
          <cell r="C2680">
            <v>2604</v>
          </cell>
          <cell r="D2680" t="str">
            <v>A</v>
          </cell>
        </row>
        <row r="2681">
          <cell r="A2681" t="str">
            <v>ZS-W-Netra-stD1000-1G</v>
          </cell>
          <cell r="B2681" t="str">
            <v>Sun Netra St D1000 Gold</v>
          </cell>
          <cell r="C2681">
            <v>1584</v>
          </cell>
          <cell r="D2681" t="str">
            <v>A</v>
          </cell>
        </row>
        <row r="2682">
          <cell r="A2682" t="str">
            <v>ZS-W-Netra-stD1000-1S</v>
          </cell>
          <cell r="B2682" t="str">
            <v>Sun Netra St D1000 Silver</v>
          </cell>
          <cell r="C2682">
            <v>972</v>
          </cell>
          <cell r="D2682" t="str">
            <v>A</v>
          </cell>
        </row>
        <row r="2683">
          <cell r="A2683" t="str">
            <v>ZS-WH-Netra-stD1000-1P</v>
          </cell>
          <cell r="B2683" t="str">
            <v>Sun Netra St D1000 Helpdesk Platinum</v>
          </cell>
          <cell r="C2683">
            <v>2352</v>
          </cell>
          <cell r="D2683" t="str">
            <v>A</v>
          </cell>
        </row>
        <row r="2684">
          <cell r="A2684" t="str">
            <v>ZS-WH-Netra-stD1000-1G</v>
          </cell>
          <cell r="B2684" t="str">
            <v>Sun Netra St D1000 Helpdesk Gold</v>
          </cell>
          <cell r="C2684">
            <v>1428</v>
          </cell>
          <cell r="D2684" t="str">
            <v>A</v>
          </cell>
        </row>
        <row r="2685">
          <cell r="A2685" t="str">
            <v>ZS-WH-Netra-stD1000-1S</v>
          </cell>
          <cell r="B2685" t="str">
            <v>Sun Netra St D1000 Helpdesk Silver</v>
          </cell>
          <cell r="C2685">
            <v>876</v>
          </cell>
          <cell r="D2685" t="str">
            <v>A</v>
          </cell>
        </row>
        <row r="2686">
          <cell r="A2686" t="str">
            <v>ZS-W-Netra-t1-1P</v>
          </cell>
          <cell r="B2686" t="str">
            <v>Sun Netra t1 Server Platinum</v>
          </cell>
          <cell r="C2686">
            <v>1068</v>
          </cell>
          <cell r="D2686" t="str">
            <v>A</v>
          </cell>
        </row>
        <row r="2687">
          <cell r="A2687" t="str">
            <v>ZS-W-Netra-t1-1G</v>
          </cell>
          <cell r="B2687" t="str">
            <v>Sun Netra t1 Server Gold</v>
          </cell>
          <cell r="C2687">
            <v>648</v>
          </cell>
          <cell r="D2687" t="str">
            <v>A</v>
          </cell>
        </row>
        <row r="2688">
          <cell r="A2688" t="str">
            <v>ZS-W-Netra-t1-1S</v>
          </cell>
          <cell r="B2688" t="str">
            <v>Sun Netra t1 Server Silver</v>
          </cell>
          <cell r="C2688">
            <v>396</v>
          </cell>
          <cell r="D2688" t="str">
            <v>A</v>
          </cell>
        </row>
        <row r="2689">
          <cell r="A2689" t="str">
            <v>ZS-WH-Netra-t1-1P</v>
          </cell>
          <cell r="B2689" t="str">
            <v>Sun Netra t1 Server Helpdesk Platinum</v>
          </cell>
          <cell r="C2689">
            <v>960</v>
          </cell>
          <cell r="D2689" t="str">
            <v>A</v>
          </cell>
        </row>
        <row r="2690">
          <cell r="A2690" t="str">
            <v>ZS-WH-Netra-t1-1G</v>
          </cell>
          <cell r="B2690" t="str">
            <v>Sun Netra t1 Server Helpdesk Gold</v>
          </cell>
          <cell r="C2690">
            <v>588</v>
          </cell>
          <cell r="D2690" t="str">
            <v>A</v>
          </cell>
        </row>
        <row r="2691">
          <cell r="A2691" t="str">
            <v>ZS-WH-Netra-t1-1S</v>
          </cell>
          <cell r="B2691" t="str">
            <v>Sun Netra t1 Server Helpdesk Silver</v>
          </cell>
          <cell r="C2691">
            <v>360</v>
          </cell>
          <cell r="D2691" t="str">
            <v>A</v>
          </cell>
        </row>
        <row r="2692">
          <cell r="A2692" t="str">
            <v>ZS-W-Netra-t1x5-1P</v>
          </cell>
          <cell r="B2692" t="str">
            <v>Sun Netra t1 Server 5Pack Platinum</v>
          </cell>
          <cell r="C2692">
            <v>5352</v>
          </cell>
          <cell r="D2692" t="str">
            <v>A</v>
          </cell>
        </row>
        <row r="2693">
          <cell r="A2693" t="str">
            <v>ZS-W-Netra-t1x5-1G</v>
          </cell>
          <cell r="B2693" t="str">
            <v>Sun Netra t1 Server 5Pack Gold</v>
          </cell>
          <cell r="C2693">
            <v>3252</v>
          </cell>
          <cell r="D2693" t="str">
            <v>A</v>
          </cell>
        </row>
        <row r="2694">
          <cell r="A2694" t="str">
            <v>ZS-W-Netra-t1x5-1S</v>
          </cell>
          <cell r="B2694" t="str">
            <v>Sun Netra t1 Server 5Pack Silver</v>
          </cell>
          <cell r="C2694">
            <v>1992</v>
          </cell>
          <cell r="D2694" t="str">
            <v>A</v>
          </cell>
        </row>
        <row r="2695">
          <cell r="A2695" t="str">
            <v>ZS-WH-Netra-t1x5-1P</v>
          </cell>
          <cell r="B2695" t="str">
            <v>Sun Netra t1 Server 5Pk Helpdesk Platinum</v>
          </cell>
          <cell r="C2695">
            <v>4812</v>
          </cell>
          <cell r="D2695" t="str">
            <v>A</v>
          </cell>
        </row>
        <row r="2696">
          <cell r="A2696" t="str">
            <v>ZS-WH-Netra-t1x5-1G</v>
          </cell>
          <cell r="B2696" t="str">
            <v>Sun Netra t1 Server 5Pk Helpdesk Gold</v>
          </cell>
          <cell r="C2696">
            <v>2928</v>
          </cell>
          <cell r="D2696" t="str">
            <v>A</v>
          </cell>
        </row>
        <row r="2697">
          <cell r="A2697" t="str">
            <v>ZS-WH-Netra-t1x5-1S</v>
          </cell>
          <cell r="B2697" t="str">
            <v>Sun Netra t1 Server 5Pk Helpdesk Silver</v>
          </cell>
          <cell r="C2697">
            <v>1800</v>
          </cell>
          <cell r="D2697" t="str">
            <v>A</v>
          </cell>
        </row>
        <row r="2698">
          <cell r="A2698" t="str">
            <v>ZS-W-Netra-t-112x-1P</v>
          </cell>
          <cell r="B2698" t="str">
            <v>Sun Netra t1120,1125 Server Platinum</v>
          </cell>
          <cell r="C2698">
            <v>3372</v>
          </cell>
          <cell r="D2698" t="str">
            <v>A</v>
          </cell>
        </row>
        <row r="2699">
          <cell r="A2699" t="str">
            <v>ZS-W-Netra-t-112x-1G</v>
          </cell>
          <cell r="B2699" t="str">
            <v>Sun Netra t1120,1125 Server Gold</v>
          </cell>
          <cell r="C2699">
            <v>2052</v>
          </cell>
          <cell r="D2699" t="str">
            <v>A</v>
          </cell>
        </row>
        <row r="2700">
          <cell r="A2700" t="str">
            <v>ZS-W-Netra-t-112x-1S</v>
          </cell>
          <cell r="B2700" t="str">
            <v>Sun Netra t1120,1125 Server Silver</v>
          </cell>
          <cell r="C2700">
            <v>1260</v>
          </cell>
          <cell r="D2700" t="str">
            <v>A</v>
          </cell>
        </row>
        <row r="2701">
          <cell r="A2701" t="str">
            <v>ZS-WH-Netra-t-112x-1P</v>
          </cell>
          <cell r="B2701" t="str">
            <v>Sun Netra t 112x Svr Helpdesk Platinum</v>
          </cell>
          <cell r="C2701">
            <v>3024</v>
          </cell>
          <cell r="D2701" t="str">
            <v>A</v>
          </cell>
        </row>
        <row r="2702">
          <cell r="A2702" t="str">
            <v>ZS-WH-Netra-t-112x-1G</v>
          </cell>
          <cell r="B2702" t="str">
            <v>Sun Netra t 112x Svr Helpdesk Gold</v>
          </cell>
          <cell r="C2702">
            <v>1848</v>
          </cell>
          <cell r="D2702" t="str">
            <v>A</v>
          </cell>
        </row>
        <row r="2703">
          <cell r="A2703" t="str">
            <v>ZS-WH-Netra-t-112x-1S</v>
          </cell>
          <cell r="B2703" t="str">
            <v>Sun Netra t 112x Svr Helpdesk Silver</v>
          </cell>
          <cell r="C2703">
            <v>1128</v>
          </cell>
          <cell r="D2703" t="str">
            <v>A</v>
          </cell>
        </row>
        <row r="2704">
          <cell r="A2704" t="str">
            <v>ZS-W-Netra-stD130-1P</v>
          </cell>
          <cell r="B2704" t="str">
            <v>Sun Netra st D130 Platinum</v>
          </cell>
          <cell r="C2704">
            <v>684</v>
          </cell>
          <cell r="D2704" t="str">
            <v>A</v>
          </cell>
        </row>
        <row r="2705">
          <cell r="A2705" t="str">
            <v>ZS-W-Netra-stD130-1G</v>
          </cell>
          <cell r="B2705" t="str">
            <v>Sun Netra st D130 Gold</v>
          </cell>
          <cell r="C2705">
            <v>450</v>
          </cell>
          <cell r="D2705" t="str">
            <v>A</v>
          </cell>
        </row>
        <row r="2706">
          <cell r="A2706" t="str">
            <v>ZS-W-Netra-stD130-1S</v>
          </cell>
          <cell r="B2706" t="str">
            <v>Sun Netra st D130 Silver</v>
          </cell>
          <cell r="C2706">
            <v>252</v>
          </cell>
          <cell r="D2706" t="str">
            <v>A</v>
          </cell>
        </row>
        <row r="2707">
          <cell r="A2707" t="str">
            <v>ZS-WH-Netra-stD130-1P</v>
          </cell>
          <cell r="B2707" t="str">
            <v>Sun Netra st D130 Helpdesk Platinum</v>
          </cell>
          <cell r="C2707">
            <v>624</v>
          </cell>
          <cell r="D2707" t="str">
            <v>A</v>
          </cell>
        </row>
        <row r="2708">
          <cell r="A2708" t="str">
            <v>ZS-WH-Netra-stD130-1G</v>
          </cell>
          <cell r="B2708" t="str">
            <v>Sun Netra st D130 Helpdesk Gold</v>
          </cell>
          <cell r="C2708">
            <v>372</v>
          </cell>
          <cell r="D2708" t="str">
            <v>A</v>
          </cell>
        </row>
        <row r="2709">
          <cell r="A2709" t="str">
            <v>ZS-WH-Netra-stD130-1S</v>
          </cell>
          <cell r="B2709" t="str">
            <v>Sun Netra st D130 Helpdesk Silver</v>
          </cell>
          <cell r="C2709">
            <v>228</v>
          </cell>
          <cell r="D2709" t="str">
            <v>A</v>
          </cell>
        </row>
        <row r="2710">
          <cell r="A2710" t="str">
            <v>ZS-W-Netra-t140x-1P</v>
          </cell>
          <cell r="B2710" t="str">
            <v>Sun Netra t 140x Platinum</v>
          </cell>
          <cell r="C2710">
            <v>4416</v>
          </cell>
          <cell r="D2710" t="str">
            <v>A</v>
          </cell>
        </row>
        <row r="2711">
          <cell r="A2711" t="str">
            <v>ZS-W-Netra-t140x-1G</v>
          </cell>
          <cell r="B2711" t="str">
            <v>Sun Netra t 140x Gold</v>
          </cell>
          <cell r="C2711">
            <v>2688</v>
          </cell>
          <cell r="D2711" t="str">
            <v>A</v>
          </cell>
        </row>
        <row r="2712">
          <cell r="A2712" t="str">
            <v>ZS-W-Netra-t140x-1S</v>
          </cell>
          <cell r="B2712" t="str">
            <v>Sun Netra t 140x Silver</v>
          </cell>
          <cell r="C2712">
            <v>1644</v>
          </cell>
          <cell r="D2712" t="str">
            <v>A</v>
          </cell>
        </row>
        <row r="2713">
          <cell r="A2713" t="str">
            <v>ZS-WH-Netra-t140x-1P</v>
          </cell>
          <cell r="B2713" t="str">
            <v>Sun Netra t 140x Helpdesk Platinum</v>
          </cell>
          <cell r="C2713">
            <v>3984</v>
          </cell>
          <cell r="D2713" t="str">
            <v>A</v>
          </cell>
        </row>
        <row r="2714">
          <cell r="A2714" t="str">
            <v>ZS-WH-Netra-t140x-1G</v>
          </cell>
          <cell r="B2714" t="str">
            <v>Sun Netra t 140x Helpdesk Gold</v>
          </cell>
          <cell r="C2714">
            <v>2412</v>
          </cell>
          <cell r="D2714" t="str">
            <v>A</v>
          </cell>
        </row>
        <row r="2715">
          <cell r="A2715" t="str">
            <v>ZS-WH-Netra-t140x-1S</v>
          </cell>
          <cell r="B2715" t="str">
            <v>Sun Netra t 140x Helpdesk Silver</v>
          </cell>
          <cell r="C2715">
            <v>1488</v>
          </cell>
          <cell r="D2715" t="str">
            <v>A</v>
          </cell>
        </row>
        <row r="2716">
          <cell r="A2716" t="str">
            <v>ZS-W-E250-3P</v>
          </cell>
          <cell r="B2716" t="str">
            <v>Sun Enterprise 250 Platinum</v>
          </cell>
          <cell r="C2716">
            <v>9396</v>
          </cell>
          <cell r="D2716" t="str">
            <v>A</v>
          </cell>
        </row>
        <row r="2717">
          <cell r="A2717" t="str">
            <v>ZS-W-E250-3G</v>
          </cell>
          <cell r="B2717" t="str">
            <v>Sun Enterprise 250 Gold</v>
          </cell>
          <cell r="C2717">
            <v>5184</v>
          </cell>
          <cell r="D2717" t="str">
            <v>A</v>
          </cell>
        </row>
        <row r="2718">
          <cell r="A2718" t="str">
            <v>ZS-W-E250-3S</v>
          </cell>
          <cell r="B2718" t="str">
            <v>Sun Enterprise 250 Silver</v>
          </cell>
          <cell r="C2718">
            <v>2664</v>
          </cell>
          <cell r="D2718" t="str">
            <v>A</v>
          </cell>
        </row>
        <row r="2719">
          <cell r="A2719" t="str">
            <v>ZS-WH-E250-3P</v>
          </cell>
          <cell r="B2719" t="str">
            <v>Sun Enterprise 250 Helpdesk Platinum</v>
          </cell>
          <cell r="C2719">
            <v>8460</v>
          </cell>
          <cell r="D2719" t="str">
            <v>A</v>
          </cell>
        </row>
        <row r="2720">
          <cell r="A2720" t="str">
            <v>ZS-WH-E250-3G</v>
          </cell>
          <cell r="B2720" t="str">
            <v>Sun Enterprise 250 Helpdesk Gold</v>
          </cell>
          <cell r="C2720">
            <v>4680</v>
          </cell>
          <cell r="D2720" t="str">
            <v>A</v>
          </cell>
        </row>
        <row r="2721">
          <cell r="A2721" t="str">
            <v>ZS-WH-E250-3S</v>
          </cell>
          <cell r="B2721" t="str">
            <v>Sun Enterprise 250 Helpdesk Silver</v>
          </cell>
          <cell r="C2721">
            <v>2412</v>
          </cell>
          <cell r="D2721" t="str">
            <v>A</v>
          </cell>
        </row>
        <row r="2722">
          <cell r="A2722" t="str">
            <v>ZS-W-E450-3P</v>
          </cell>
          <cell r="B2722" t="str">
            <v>Sun Enterprise 450 Platinum</v>
          </cell>
          <cell r="C2722">
            <v>13500</v>
          </cell>
          <cell r="D2722" t="str">
            <v>A</v>
          </cell>
        </row>
        <row r="2723">
          <cell r="A2723" t="str">
            <v>ZS-W-E450-3G</v>
          </cell>
          <cell r="B2723" t="str">
            <v>Sun Enterprise 450 Gold</v>
          </cell>
          <cell r="C2723">
            <v>7452</v>
          </cell>
          <cell r="D2723" t="str">
            <v>A</v>
          </cell>
        </row>
        <row r="2724">
          <cell r="A2724" t="str">
            <v>ZS-W-E450-3S</v>
          </cell>
          <cell r="B2724" t="str">
            <v>Sun Enterprise 450 Silver</v>
          </cell>
          <cell r="C2724">
            <v>3852</v>
          </cell>
          <cell r="D2724" t="str">
            <v>A</v>
          </cell>
        </row>
        <row r="2725">
          <cell r="A2725" t="str">
            <v>ZS-WH-E450-3P</v>
          </cell>
          <cell r="B2725" t="str">
            <v>Sun Enterprise 450 Helpdesk Platinum</v>
          </cell>
          <cell r="C2725">
            <v>12132</v>
          </cell>
          <cell r="D2725" t="str">
            <v>A</v>
          </cell>
        </row>
        <row r="2726">
          <cell r="A2726" t="str">
            <v>ZS-WH-E450-3G</v>
          </cell>
          <cell r="B2726" t="str">
            <v>Sun Enterprise 450 Helpdesk Gold</v>
          </cell>
          <cell r="C2726">
            <v>6732</v>
          </cell>
          <cell r="D2726" t="str">
            <v>A</v>
          </cell>
        </row>
        <row r="2727">
          <cell r="A2727" t="str">
            <v>ZS-WH-E450-3S</v>
          </cell>
          <cell r="B2727" t="str">
            <v>Sun Enterprise 450 Helpdesk Silver</v>
          </cell>
          <cell r="C2727">
            <v>3456</v>
          </cell>
          <cell r="D2727" t="str">
            <v>A</v>
          </cell>
        </row>
        <row r="2728">
          <cell r="A2728" t="str">
            <v>ZS-W-A21S-1P</v>
          </cell>
          <cell r="B2728" t="str">
            <v>Sun Enterprise Ultra 5S Platinum</v>
          </cell>
          <cell r="C2728">
            <v>648</v>
          </cell>
          <cell r="D2728" t="str">
            <v>A</v>
          </cell>
        </row>
        <row r="2729">
          <cell r="A2729" t="str">
            <v>ZS-W-A21S-1G</v>
          </cell>
          <cell r="B2729" t="str">
            <v>Sun Enterprise Ultra 5S Gold</v>
          </cell>
          <cell r="C2729">
            <v>348</v>
          </cell>
          <cell r="D2729" t="str">
            <v>A</v>
          </cell>
        </row>
        <row r="2730">
          <cell r="A2730" t="str">
            <v>ZS-W-A21S-1S</v>
          </cell>
          <cell r="B2730" t="str">
            <v>Sun Enterprise Ultra 5S Silver</v>
          </cell>
          <cell r="C2730">
            <v>180</v>
          </cell>
          <cell r="D2730" t="str">
            <v>A</v>
          </cell>
        </row>
        <row r="2731">
          <cell r="A2731" t="str">
            <v>ZS-WH-A21S-1P</v>
          </cell>
          <cell r="B2731" t="str">
            <v>Sun Enterprise Ultra 5S Helpdesk Platinum</v>
          </cell>
          <cell r="C2731">
            <v>576</v>
          </cell>
          <cell r="D2731" t="str">
            <v>A</v>
          </cell>
        </row>
        <row r="2732">
          <cell r="A2732" t="str">
            <v>ZS-WH-A21S-1G</v>
          </cell>
          <cell r="B2732" t="str">
            <v>Sun Enterprise Ultra 5S Helpdesk Gold</v>
          </cell>
          <cell r="C2732">
            <v>312</v>
          </cell>
          <cell r="D2732" t="str">
            <v>A</v>
          </cell>
        </row>
        <row r="2733">
          <cell r="A2733" t="str">
            <v>ZS-WH-A21S-1S</v>
          </cell>
          <cell r="B2733" t="str">
            <v>Sun Enterprise Ultra 5S Helpdesk Silver</v>
          </cell>
          <cell r="C2733">
            <v>156</v>
          </cell>
          <cell r="D2733" t="str">
            <v>A</v>
          </cell>
        </row>
        <row r="2734">
          <cell r="A2734" t="str">
            <v>ZS-W-A22S-1P</v>
          </cell>
          <cell r="B2734" t="str">
            <v>Sun Enterprise Ultra 10S Platinum</v>
          </cell>
          <cell r="C2734">
            <v>1068</v>
          </cell>
          <cell r="D2734" t="str">
            <v>A</v>
          </cell>
        </row>
        <row r="2735">
          <cell r="A2735" t="str">
            <v>ZS-W-A22S-1G</v>
          </cell>
          <cell r="B2735" t="str">
            <v>Sun Enterprise Ultra 10S Gold</v>
          </cell>
          <cell r="C2735">
            <v>624</v>
          </cell>
          <cell r="D2735" t="str">
            <v>A</v>
          </cell>
        </row>
        <row r="2736">
          <cell r="A2736" t="str">
            <v>ZS-W-A22S-1S</v>
          </cell>
          <cell r="B2736" t="str">
            <v>Sun Enterprise Ultra 10S Silver</v>
          </cell>
          <cell r="C2736">
            <v>336</v>
          </cell>
          <cell r="D2736" t="str">
            <v>A</v>
          </cell>
        </row>
        <row r="2737">
          <cell r="A2737" t="str">
            <v>ZS-WH-A22S-1P</v>
          </cell>
          <cell r="B2737" t="str">
            <v>Sun Enterprise Ultra 10S Helpdesk Platinum</v>
          </cell>
          <cell r="C2737">
            <v>960</v>
          </cell>
          <cell r="D2737" t="str">
            <v>A</v>
          </cell>
        </row>
        <row r="2738">
          <cell r="A2738" t="str">
            <v>ZS-WH-A22S-1G</v>
          </cell>
          <cell r="B2738" t="str">
            <v>Sun Enterprise Ultra 10S Helpdesk Gold</v>
          </cell>
          <cell r="C2738">
            <v>552</v>
          </cell>
          <cell r="D2738" t="str">
            <v>A</v>
          </cell>
        </row>
        <row r="2739">
          <cell r="A2739" t="str">
            <v>ZS-WH-A22S-1S</v>
          </cell>
          <cell r="B2739" t="str">
            <v>Sun Enterprise Ultra 10S Helpdesk Silver</v>
          </cell>
          <cell r="C2739">
            <v>312</v>
          </cell>
          <cell r="D2739" t="str">
            <v>A</v>
          </cell>
        </row>
        <row r="2740">
          <cell r="A2740" t="str">
            <v>ZS-W-E220R-3P</v>
          </cell>
          <cell r="B2740" t="str">
            <v>Sun Enterprise 220R Platinum</v>
          </cell>
          <cell r="C2740">
            <v>6156</v>
          </cell>
          <cell r="D2740" t="str">
            <v>A</v>
          </cell>
        </row>
        <row r="2741">
          <cell r="A2741" t="str">
            <v>ZS-W-E220R-3G</v>
          </cell>
          <cell r="B2741" t="str">
            <v>Sun Enterprise 221R Gold</v>
          </cell>
          <cell r="C2741">
            <v>4680</v>
          </cell>
          <cell r="D2741" t="str">
            <v>A</v>
          </cell>
        </row>
        <row r="2742">
          <cell r="A2742" t="str">
            <v>ZS-W-E220R-3S</v>
          </cell>
          <cell r="B2742" t="str">
            <v>Sun Enterprise 222R Silver</v>
          </cell>
          <cell r="C2742">
            <v>1656</v>
          </cell>
          <cell r="D2742" t="str">
            <v>A</v>
          </cell>
        </row>
        <row r="2743">
          <cell r="A2743" t="str">
            <v>ZS-WH-E220R-3P</v>
          </cell>
          <cell r="B2743" t="str">
            <v>Sun Enterprise 220R Helpdesk Platinum</v>
          </cell>
          <cell r="C2743">
            <v>5544</v>
          </cell>
          <cell r="D2743" t="str">
            <v>A</v>
          </cell>
        </row>
        <row r="2744">
          <cell r="A2744" t="str">
            <v>ZS-WH-E220R-3G</v>
          </cell>
          <cell r="B2744" t="str">
            <v>Sun Enterprise 220R Helpdesk Gold</v>
          </cell>
          <cell r="C2744">
            <v>4212</v>
          </cell>
          <cell r="D2744" t="str">
            <v>A</v>
          </cell>
        </row>
        <row r="2745">
          <cell r="A2745" t="str">
            <v>ZS-WH-E220R-3S</v>
          </cell>
          <cell r="B2745" t="str">
            <v>Sun Enterprise 220R Helpdesk Silver</v>
          </cell>
          <cell r="C2745">
            <v>1512</v>
          </cell>
          <cell r="D2745" t="str">
            <v>A</v>
          </cell>
        </row>
        <row r="2746">
          <cell r="A2746" t="str">
            <v>ZS-W-E450R-3P</v>
          </cell>
          <cell r="B2746" t="str">
            <v>Sun Enterprise 450R Platinum</v>
          </cell>
          <cell r="C2746">
            <v>10296</v>
          </cell>
          <cell r="D2746" t="str">
            <v>A</v>
          </cell>
        </row>
        <row r="2747">
          <cell r="A2747" t="str">
            <v>ZS-W-E450R-3G</v>
          </cell>
          <cell r="B2747" t="str">
            <v>Sun Enterprise 450R Gold</v>
          </cell>
          <cell r="C2747">
            <v>5724</v>
          </cell>
          <cell r="D2747" t="str">
            <v>A</v>
          </cell>
        </row>
        <row r="2748">
          <cell r="A2748" t="str">
            <v>ZS-W-E450R-3S</v>
          </cell>
          <cell r="B2748" t="str">
            <v>Sun Enterprise 450R Silver</v>
          </cell>
          <cell r="C2748">
            <v>2952</v>
          </cell>
          <cell r="D2748" t="str">
            <v>A</v>
          </cell>
        </row>
        <row r="2749">
          <cell r="A2749" t="str">
            <v>ZS-WH-E450R-3P</v>
          </cell>
          <cell r="B2749" t="str">
            <v>Sun Enterprise 450R Helpdesk Platinum</v>
          </cell>
          <cell r="C2749">
            <v>9252</v>
          </cell>
          <cell r="D2749" t="str">
            <v>A</v>
          </cell>
        </row>
        <row r="2750">
          <cell r="A2750" t="str">
            <v>ZS-WH-E450R-3G</v>
          </cell>
          <cell r="B2750" t="str">
            <v>Sun Enterprise 450R Helpdesk Gold</v>
          </cell>
          <cell r="C2750">
            <v>5148</v>
          </cell>
          <cell r="D2750" t="str">
            <v>A</v>
          </cell>
        </row>
        <row r="2751">
          <cell r="A2751" t="str">
            <v>ZS-WH-E450R-3S</v>
          </cell>
          <cell r="B2751" t="str">
            <v>Sun Enterprise 450R Helpdesk Silver</v>
          </cell>
          <cell r="C2751">
            <v>2628</v>
          </cell>
          <cell r="D2751" t="str">
            <v>A</v>
          </cell>
        </row>
        <row r="2752">
          <cell r="A2752" t="str">
            <v>ZS-W-ENT-SYSBD-1P</v>
          </cell>
          <cell r="B2752" t="str">
            <v>Enterprise System Board Platinum</v>
          </cell>
          <cell r="C2752">
            <v>2280</v>
          </cell>
          <cell r="D2752" t="str">
            <v>A</v>
          </cell>
        </row>
        <row r="2753">
          <cell r="A2753" t="str">
            <v>ZS-W-ENT-SYSBD-1G</v>
          </cell>
          <cell r="B2753" t="str">
            <v>Enterprise System Board Gold</v>
          </cell>
          <cell r="C2753">
            <v>1308</v>
          </cell>
          <cell r="D2753" t="str">
            <v>A</v>
          </cell>
        </row>
        <row r="2754">
          <cell r="A2754" t="str">
            <v>ZS-WH-ENT-SYSBD-1P</v>
          </cell>
          <cell r="B2754" t="str">
            <v>Enterprise System Board Helpdesk Platinum</v>
          </cell>
          <cell r="C2754">
            <v>2052</v>
          </cell>
          <cell r="D2754" t="str">
            <v>A</v>
          </cell>
        </row>
        <row r="2755">
          <cell r="A2755" t="str">
            <v>ZS-WH-ENT-SYSBD-1G</v>
          </cell>
          <cell r="B2755" t="str">
            <v>Enterprise System Board Helpdesk Gold</v>
          </cell>
          <cell r="C2755">
            <v>1176</v>
          </cell>
          <cell r="D2755" t="str">
            <v>A</v>
          </cell>
        </row>
        <row r="2756">
          <cell r="A2756" t="str">
            <v>ZS-W-E3500-1P</v>
          </cell>
          <cell r="B2756" t="str">
            <v>Enterprise 3500 Platinum</v>
          </cell>
          <cell r="C2756">
            <v>3684</v>
          </cell>
          <cell r="D2756" t="str">
            <v>A</v>
          </cell>
        </row>
        <row r="2757">
          <cell r="A2757" t="str">
            <v>ZS-W-E3500-1G</v>
          </cell>
          <cell r="B2757" t="str">
            <v>Enterprise 3500 Gold</v>
          </cell>
          <cell r="C2757">
            <v>2112</v>
          </cell>
          <cell r="D2757" t="str">
            <v>A</v>
          </cell>
        </row>
        <row r="2758">
          <cell r="A2758" t="str">
            <v>ZS-WH-E3500-1P</v>
          </cell>
          <cell r="B2758" t="str">
            <v>Enterprise 3500 Helpdesk Platinum</v>
          </cell>
          <cell r="C2758">
            <v>3312</v>
          </cell>
          <cell r="D2758" t="str">
            <v>A</v>
          </cell>
        </row>
        <row r="2759">
          <cell r="A2759" t="str">
            <v>ZS-WH-E3500-1G</v>
          </cell>
          <cell r="B2759" t="str">
            <v>Enterprise 3500 Helpdesk Gold</v>
          </cell>
          <cell r="C2759">
            <v>1896</v>
          </cell>
          <cell r="D2759" t="str">
            <v>A</v>
          </cell>
        </row>
        <row r="2760">
          <cell r="A2760" t="str">
            <v>ZS-W-E4500-1P</v>
          </cell>
          <cell r="B2760" t="str">
            <v>Enterprise 4500 Platinum</v>
          </cell>
          <cell r="C2760">
            <v>6984</v>
          </cell>
          <cell r="D2760" t="str">
            <v>A</v>
          </cell>
        </row>
        <row r="2761">
          <cell r="A2761" t="str">
            <v>ZS-W-E4500-1G</v>
          </cell>
          <cell r="B2761" t="str">
            <v>Enterprise 4500 Gold</v>
          </cell>
          <cell r="C2761">
            <v>3996</v>
          </cell>
          <cell r="D2761" t="str">
            <v>A</v>
          </cell>
        </row>
        <row r="2762">
          <cell r="A2762" t="str">
            <v>ZS-WH-E4500-1P</v>
          </cell>
          <cell r="B2762" t="str">
            <v>Enterprise 4500 Helpdesk Platinum</v>
          </cell>
          <cell r="C2762">
            <v>6288</v>
          </cell>
          <cell r="D2762" t="str">
            <v>A</v>
          </cell>
        </row>
        <row r="2763">
          <cell r="A2763" t="str">
            <v>ZS-WH-E4500-1G</v>
          </cell>
          <cell r="B2763" t="str">
            <v>Enterprise 4500 Helpdesk Gold</v>
          </cell>
          <cell r="C2763">
            <v>3600</v>
          </cell>
          <cell r="D2763" t="str">
            <v>A</v>
          </cell>
        </row>
        <row r="2764">
          <cell r="A2764" t="str">
            <v>ZS-W-E5500-1P</v>
          </cell>
          <cell r="B2764" t="str">
            <v>Enterprise 5500 Platinum</v>
          </cell>
          <cell r="C2764">
            <v>8880</v>
          </cell>
          <cell r="D2764" t="str">
            <v>A</v>
          </cell>
        </row>
        <row r="2765">
          <cell r="A2765" t="str">
            <v>ZS-W-E5500-1G</v>
          </cell>
          <cell r="B2765" t="str">
            <v>Enterprise 5500 Gold</v>
          </cell>
          <cell r="C2765">
            <v>5080</v>
          </cell>
          <cell r="D2765" t="str">
            <v>A</v>
          </cell>
        </row>
        <row r="2766">
          <cell r="A2766" t="str">
            <v>ZS-WH-E5500-1P</v>
          </cell>
          <cell r="B2766" t="str">
            <v>Enterprise 5500 Helpdesk Platinum</v>
          </cell>
          <cell r="C2766">
            <v>7992</v>
          </cell>
          <cell r="D2766" t="str">
            <v>A</v>
          </cell>
        </row>
        <row r="2767">
          <cell r="A2767" t="str">
            <v>ZS-WH-E5500-1G</v>
          </cell>
          <cell r="B2767" t="str">
            <v>Enterprise 5500 Helpdesk Gold</v>
          </cell>
          <cell r="C2767">
            <v>4572</v>
          </cell>
          <cell r="D2767" t="str">
            <v>A</v>
          </cell>
        </row>
        <row r="2768">
          <cell r="A2768" t="str">
            <v>ZS-W-E6500-1P</v>
          </cell>
          <cell r="B2768" t="str">
            <v>Enterprise 6500 Platinum</v>
          </cell>
          <cell r="C2768">
            <v>30456</v>
          </cell>
          <cell r="D2768" t="str">
            <v>A</v>
          </cell>
        </row>
        <row r="2769">
          <cell r="A2769" t="str">
            <v>ZS-W-E6500-1G</v>
          </cell>
          <cell r="B2769" t="str">
            <v>Enterprise 6500 Gold</v>
          </cell>
          <cell r="C2769">
            <v>17424</v>
          </cell>
          <cell r="D2769" t="str">
            <v>A</v>
          </cell>
        </row>
        <row r="2770">
          <cell r="A2770" t="str">
            <v>ZS-WH-E6500-1P</v>
          </cell>
          <cell r="B2770" t="str">
            <v>Enterprise 6500 Helpdesk Platinum</v>
          </cell>
          <cell r="C2770">
            <v>27408</v>
          </cell>
          <cell r="D2770" t="str">
            <v>A</v>
          </cell>
        </row>
        <row r="2771">
          <cell r="A2771" t="str">
            <v>ZS-WH-E6500-1G</v>
          </cell>
          <cell r="B2771" t="str">
            <v>Enterprise 6500 Helpdesk Gold</v>
          </cell>
          <cell r="C2771">
            <v>15684</v>
          </cell>
          <cell r="D2771" t="str">
            <v>A</v>
          </cell>
        </row>
        <row r="2772">
          <cell r="A2772" t="str">
            <v>ZS-W-E10000-1P</v>
          </cell>
          <cell r="B2772" t="str">
            <v>Enterprise 10000 Platinum</v>
          </cell>
          <cell r="C2772">
            <v>30984</v>
          </cell>
          <cell r="D2772" t="str">
            <v>A</v>
          </cell>
        </row>
        <row r="2773">
          <cell r="A2773" t="str">
            <v>ZS-WH-E10000-1P</v>
          </cell>
          <cell r="B2773" t="str">
            <v>Enterprise 10000 Helpdesk Platinum</v>
          </cell>
          <cell r="C2773">
            <v>27888</v>
          </cell>
          <cell r="D2773" t="str">
            <v>A</v>
          </cell>
        </row>
        <row r="2774">
          <cell r="A2774" t="str">
            <v>ZS-W-E10000-SYSBD-1P</v>
          </cell>
          <cell r="B2774" t="str">
            <v>Enterprise 10000 System Board Platinum</v>
          </cell>
          <cell r="C2774">
            <v>3336</v>
          </cell>
          <cell r="D2774" t="str">
            <v>A</v>
          </cell>
        </row>
        <row r="2775">
          <cell r="A2775" t="str">
            <v>ZS-WH-E10000-SYSBD-1P</v>
          </cell>
          <cell r="B2775" t="str">
            <v>Ent 10000 Sys Board Helpdesk Platinum</v>
          </cell>
          <cell r="C2775">
            <v>3000</v>
          </cell>
          <cell r="D2775" t="str">
            <v>A</v>
          </cell>
        </row>
        <row r="2776">
          <cell r="A2776" t="str">
            <v>ZS-W-A21SSP-1P</v>
          </cell>
          <cell r="B2776" t="str">
            <v>System Service Processor(Ultra 5) Platinum</v>
          </cell>
          <cell r="C2776">
            <v>648</v>
          </cell>
          <cell r="D2776" t="str">
            <v>A</v>
          </cell>
        </row>
        <row r="2777">
          <cell r="A2777" t="str">
            <v>ZS-W-A21SSP-1G</v>
          </cell>
          <cell r="B2777" t="str">
            <v>System Service Processor(Ultra 5) Gold</v>
          </cell>
          <cell r="C2777">
            <v>348</v>
          </cell>
          <cell r="D2777" t="str">
            <v>A</v>
          </cell>
        </row>
        <row r="2778">
          <cell r="A2778" t="str">
            <v>ZS-W-A21SSP-1S</v>
          </cell>
          <cell r="B2778" t="str">
            <v>System Service Processor(Ultra 5) Silver</v>
          </cell>
          <cell r="C2778">
            <v>180</v>
          </cell>
          <cell r="D2778" t="str">
            <v>A</v>
          </cell>
        </row>
        <row r="2779">
          <cell r="A2779" t="str">
            <v>ZS-WH-A21SSP-1P</v>
          </cell>
          <cell r="B2779" t="str">
            <v>Sys Svc Proc U5 Helpdesk Platinum</v>
          </cell>
          <cell r="C2779">
            <v>576</v>
          </cell>
          <cell r="D2779" t="str">
            <v>A</v>
          </cell>
        </row>
        <row r="2780">
          <cell r="A2780" t="str">
            <v>ZS-WH-A21SSP-1G</v>
          </cell>
          <cell r="B2780" t="str">
            <v>Sys Svc Proc U5 Helpdesk Gold</v>
          </cell>
          <cell r="C2780">
            <v>312</v>
          </cell>
          <cell r="D2780" t="str">
            <v>A</v>
          </cell>
        </row>
        <row r="2781">
          <cell r="A2781" t="str">
            <v>ZS-WH-A21SSP-1S</v>
          </cell>
          <cell r="B2781" t="str">
            <v>Sys Svc Proc U5 Helpdesk Silver</v>
          </cell>
          <cell r="C2781">
            <v>156</v>
          </cell>
          <cell r="D2781" t="str">
            <v>A</v>
          </cell>
        </row>
        <row r="2782">
          <cell r="A2782" t="str">
            <v>ZS-W-E10K-COD-1P</v>
          </cell>
          <cell r="B2782" t="str">
            <v>WU for Enteprise 10000COD Platinum</v>
          </cell>
          <cell r="C2782">
            <v>3096</v>
          </cell>
          <cell r="D2782" t="str">
            <v>A</v>
          </cell>
        </row>
        <row r="2783">
          <cell r="A2783" t="str">
            <v>ZS-W-HPC450-3P</v>
          </cell>
          <cell r="B2783" t="str">
            <v>Sun HPC 450 Server Platinum</v>
          </cell>
          <cell r="C2783">
            <v>13500</v>
          </cell>
          <cell r="D2783" t="str">
            <v>A</v>
          </cell>
        </row>
        <row r="2784">
          <cell r="A2784" t="str">
            <v>ZS-W-HPC450-3G</v>
          </cell>
          <cell r="B2784" t="str">
            <v>Sun HPC 450 Server Gold</v>
          </cell>
          <cell r="C2784">
            <v>7452</v>
          </cell>
          <cell r="D2784" t="str">
            <v>A</v>
          </cell>
        </row>
        <row r="2785">
          <cell r="A2785" t="str">
            <v>ZS-W-HPC450-3S</v>
          </cell>
          <cell r="B2785" t="str">
            <v>Sun HPC 450 Server Silver</v>
          </cell>
          <cell r="C2785">
            <v>3852</v>
          </cell>
          <cell r="D2785" t="str">
            <v>A</v>
          </cell>
        </row>
        <row r="2786">
          <cell r="A2786" t="str">
            <v>ZS-WH-HPC450-3P</v>
          </cell>
          <cell r="B2786" t="str">
            <v>Sun HPC 450 Server Helpdesk Platinum</v>
          </cell>
          <cell r="C2786">
            <v>12132</v>
          </cell>
          <cell r="D2786" t="str">
            <v>A</v>
          </cell>
        </row>
        <row r="2787">
          <cell r="A2787" t="str">
            <v>ZS-WH-HPC450-3G</v>
          </cell>
          <cell r="B2787" t="str">
            <v>Sun HPC 450 Server Helpdesk Gold</v>
          </cell>
          <cell r="C2787">
            <v>6732</v>
          </cell>
          <cell r="D2787" t="str">
            <v>A</v>
          </cell>
        </row>
        <row r="2788">
          <cell r="A2788" t="str">
            <v>ZS-WH-HPC450-3S</v>
          </cell>
          <cell r="B2788" t="str">
            <v>Sun HPC 450 Server Helpdesk Silver</v>
          </cell>
          <cell r="C2788">
            <v>3456</v>
          </cell>
          <cell r="D2788" t="str">
            <v>A</v>
          </cell>
        </row>
        <row r="2789">
          <cell r="A2789" t="str">
            <v>ZS-W-HPC3500-1P</v>
          </cell>
          <cell r="B2789" t="str">
            <v>SUN HPC3500 Platinum</v>
          </cell>
          <cell r="C2789">
            <v>3684</v>
          </cell>
          <cell r="D2789" t="str">
            <v>A</v>
          </cell>
        </row>
        <row r="2790">
          <cell r="A2790" t="str">
            <v>ZS-W-HPC3500-1G</v>
          </cell>
          <cell r="B2790" t="str">
            <v>SUN HPC3500 Gold</v>
          </cell>
          <cell r="C2790">
            <v>2112</v>
          </cell>
          <cell r="D2790" t="str">
            <v>A</v>
          </cell>
        </row>
        <row r="2791">
          <cell r="A2791" t="str">
            <v>ZS-WH-HPC3500-1P</v>
          </cell>
          <cell r="B2791" t="str">
            <v>SUN HPC3500 Helpdesk Platinum</v>
          </cell>
          <cell r="C2791">
            <v>3312</v>
          </cell>
          <cell r="D2791" t="str">
            <v>A</v>
          </cell>
        </row>
        <row r="2792">
          <cell r="A2792" t="str">
            <v>ZS-WH-HPC3500-1G</v>
          </cell>
          <cell r="B2792" t="str">
            <v>SUN HPC3500 Helpdesk Gold</v>
          </cell>
          <cell r="C2792">
            <v>1896</v>
          </cell>
          <cell r="D2792" t="str">
            <v>A</v>
          </cell>
        </row>
        <row r="2793">
          <cell r="A2793" t="str">
            <v>ZS-W-HPC4500-1P</v>
          </cell>
          <cell r="B2793" t="str">
            <v>SUN HPC4500 Platinum</v>
          </cell>
          <cell r="C2793">
            <v>6984</v>
          </cell>
          <cell r="D2793" t="str">
            <v>A</v>
          </cell>
        </row>
        <row r="2794">
          <cell r="A2794" t="str">
            <v>ZS-W-HPC4500-1G</v>
          </cell>
          <cell r="B2794" t="str">
            <v>SUN HPC4500 Gold</v>
          </cell>
          <cell r="C2794">
            <v>3996</v>
          </cell>
          <cell r="D2794" t="str">
            <v>A</v>
          </cell>
        </row>
        <row r="2795">
          <cell r="A2795" t="str">
            <v>ZS-WH-HPC4500-1P</v>
          </cell>
          <cell r="B2795" t="str">
            <v>SUN HPC4500 Helpdesk Platinum</v>
          </cell>
          <cell r="C2795">
            <v>6288</v>
          </cell>
          <cell r="D2795" t="str">
            <v>A</v>
          </cell>
        </row>
        <row r="2796">
          <cell r="A2796" t="str">
            <v>ZS-WH-HPC4500-1G</v>
          </cell>
          <cell r="B2796" t="str">
            <v>SUN HPC4500 Helpdesk Gold</v>
          </cell>
          <cell r="C2796">
            <v>3600</v>
          </cell>
          <cell r="D2796" t="str">
            <v>A</v>
          </cell>
        </row>
        <row r="2797">
          <cell r="A2797" t="str">
            <v>ZS-W-HPC5500-1P</v>
          </cell>
          <cell r="B2797" t="str">
            <v>SUN HPC5500 Platinum</v>
          </cell>
          <cell r="C2797">
            <v>8880</v>
          </cell>
          <cell r="D2797" t="str">
            <v>A</v>
          </cell>
        </row>
        <row r="2798">
          <cell r="A2798" t="str">
            <v>ZS-W-HPC5500-1G</v>
          </cell>
          <cell r="B2798" t="str">
            <v>SUN HPC5500 Gold</v>
          </cell>
          <cell r="C2798">
            <v>5088</v>
          </cell>
          <cell r="D2798" t="str">
            <v>A</v>
          </cell>
        </row>
        <row r="2799">
          <cell r="A2799" t="str">
            <v>ZS-WH-HPC5500-1P</v>
          </cell>
          <cell r="B2799" t="str">
            <v>SUN HPC5500 Helpdesk Platinum</v>
          </cell>
          <cell r="C2799">
            <v>7992</v>
          </cell>
          <cell r="D2799" t="str">
            <v>A</v>
          </cell>
        </row>
        <row r="2800">
          <cell r="A2800" t="str">
            <v>ZS-WH-HPC5500-1G</v>
          </cell>
          <cell r="B2800" t="str">
            <v>SUN HPC5500 Helpdesk Gold</v>
          </cell>
          <cell r="C2800">
            <v>4572</v>
          </cell>
          <cell r="D2800" t="str">
            <v>A</v>
          </cell>
        </row>
        <row r="2801">
          <cell r="A2801" t="str">
            <v>ZS-W-HPC6500-1P</v>
          </cell>
          <cell r="B2801" t="str">
            <v>SUN HPC6500 Platinum</v>
          </cell>
          <cell r="C2801">
            <v>30456</v>
          </cell>
          <cell r="D2801" t="str">
            <v>A</v>
          </cell>
        </row>
        <row r="2802">
          <cell r="A2802" t="str">
            <v>ZS-W-HPC6500-1G</v>
          </cell>
          <cell r="B2802" t="str">
            <v>SUN HPC6500 Gold</v>
          </cell>
          <cell r="C2802">
            <v>17424</v>
          </cell>
          <cell r="D2802" t="str">
            <v>A</v>
          </cell>
        </row>
        <row r="2803">
          <cell r="A2803" t="str">
            <v>ZS-WH-HPC6500-1P</v>
          </cell>
          <cell r="B2803" t="str">
            <v>SUN HPC6500 Helpdesk Platinum</v>
          </cell>
          <cell r="C2803">
            <v>27408</v>
          </cell>
          <cell r="D2803" t="str">
            <v>A</v>
          </cell>
        </row>
        <row r="2804">
          <cell r="A2804" t="str">
            <v>ZS-WH-HPC6500-1G</v>
          </cell>
          <cell r="B2804" t="str">
            <v>SUN HPC6500 Helpdesk Gold</v>
          </cell>
          <cell r="C2804">
            <v>15684</v>
          </cell>
          <cell r="D2804" t="str">
            <v>A</v>
          </cell>
        </row>
        <row r="2805">
          <cell r="A2805" t="str">
            <v>ZS-W-HPC10000-1P</v>
          </cell>
          <cell r="B2805" t="str">
            <v>SUN HPC10000 Platinum</v>
          </cell>
          <cell r="C2805">
            <v>28800</v>
          </cell>
          <cell r="D2805" t="str">
            <v>A</v>
          </cell>
        </row>
        <row r="2806">
          <cell r="A2806" t="str">
            <v>ZS-W-HPC10000-1G</v>
          </cell>
          <cell r="B2806" t="str">
            <v>SUN HPC10000 Gold</v>
          </cell>
          <cell r="C2806">
            <v>25920</v>
          </cell>
          <cell r="D2806" t="str">
            <v>A</v>
          </cell>
        </row>
        <row r="2807">
          <cell r="A2807" t="str">
            <v>ZS-W-A1000-2P</v>
          </cell>
          <cell r="B2807" t="str">
            <v>Sun storEdge A1000 Platinum</v>
          </cell>
          <cell r="C2807">
            <v>5664</v>
          </cell>
          <cell r="D2807" t="str">
            <v>A</v>
          </cell>
        </row>
        <row r="2808">
          <cell r="A2808" t="str">
            <v>ZS-W-A1000-2G</v>
          </cell>
          <cell r="B2808" t="str">
            <v>Sun storEdge A1000 Gold</v>
          </cell>
          <cell r="C2808">
            <v>2808</v>
          </cell>
          <cell r="D2808" t="str">
            <v>A</v>
          </cell>
        </row>
        <row r="2809">
          <cell r="A2809" t="str">
            <v>ZS-W-A1000-2S</v>
          </cell>
          <cell r="B2809" t="str">
            <v>Sun storEdge A1000 Silver</v>
          </cell>
          <cell r="C2809">
            <v>1104</v>
          </cell>
          <cell r="D2809" t="str">
            <v>A</v>
          </cell>
        </row>
        <row r="2810">
          <cell r="A2810" t="str">
            <v>ZS-WH-A1000-2P</v>
          </cell>
          <cell r="B2810" t="str">
            <v>Sun storEdge A1000 Helpdesk Platinum</v>
          </cell>
          <cell r="C2810">
            <v>5088</v>
          </cell>
          <cell r="D2810" t="str">
            <v>A</v>
          </cell>
        </row>
        <row r="2811">
          <cell r="A2811" t="str">
            <v>ZS-WH-A1000-2G</v>
          </cell>
          <cell r="B2811" t="str">
            <v>Sun storEdge A1000 Helpdesk Gold</v>
          </cell>
          <cell r="C2811">
            <v>2544</v>
          </cell>
          <cell r="D2811" t="str">
            <v>A</v>
          </cell>
        </row>
        <row r="2812">
          <cell r="A2812" t="str">
            <v>ZS-WH-A1000-2S</v>
          </cell>
          <cell r="B2812" t="str">
            <v>Sun storEdge A1000 Helpdesk Silver</v>
          </cell>
          <cell r="C2812">
            <v>984</v>
          </cell>
          <cell r="D2812" t="str">
            <v>A</v>
          </cell>
        </row>
        <row r="2813">
          <cell r="A2813" t="str">
            <v>ZS-W-A1000-CTRBD-2P</v>
          </cell>
          <cell r="B2813" t="str">
            <v>Sun storEdge A1000 Controller Board Platinum</v>
          </cell>
          <cell r="C2813">
            <v>864</v>
          </cell>
          <cell r="D2813" t="str">
            <v>A</v>
          </cell>
        </row>
        <row r="2814">
          <cell r="A2814" t="str">
            <v>ZS-W-A1000-CTRBD-2G</v>
          </cell>
          <cell r="B2814" t="str">
            <v>Sun storEdge A1000 Controller Board Gold</v>
          </cell>
          <cell r="C2814">
            <v>432</v>
          </cell>
          <cell r="D2814" t="str">
            <v>A</v>
          </cell>
        </row>
        <row r="2815">
          <cell r="A2815" t="str">
            <v>ZS-W-A1000-CTRBD-2S</v>
          </cell>
          <cell r="B2815" t="str">
            <v>Sun storEdge A1000 Controller Board Silver</v>
          </cell>
          <cell r="C2815">
            <v>168</v>
          </cell>
          <cell r="D2815" t="str">
            <v>A</v>
          </cell>
        </row>
        <row r="2816">
          <cell r="A2816" t="str">
            <v>ZS-WH-A1000-CTRBD-2P</v>
          </cell>
          <cell r="B2816" t="str">
            <v>Sun storEdge A10K CB Helpdesk Platinum</v>
          </cell>
          <cell r="C2816">
            <v>768</v>
          </cell>
          <cell r="D2816" t="str">
            <v>A</v>
          </cell>
        </row>
        <row r="2817">
          <cell r="A2817" t="str">
            <v>ZS-WH-A1000-CTRBD-2G</v>
          </cell>
          <cell r="B2817" t="str">
            <v>Sun storEdge A10K CB Helpdesk Gold</v>
          </cell>
          <cell r="C2817">
            <v>384</v>
          </cell>
          <cell r="D2817" t="str">
            <v>A</v>
          </cell>
        </row>
        <row r="2818">
          <cell r="A2818" t="str">
            <v>ZS-WH-A1000-CTRBD-2S</v>
          </cell>
          <cell r="B2818" t="str">
            <v>Sun storEdge A10K CB Helpdesk Silver</v>
          </cell>
          <cell r="C2818">
            <v>144</v>
          </cell>
          <cell r="D2818" t="str">
            <v>A</v>
          </cell>
        </row>
        <row r="2819">
          <cell r="A2819" t="str">
            <v>ZS-W-D1000-2P</v>
          </cell>
          <cell r="B2819" t="str">
            <v>Sun storEdge D1000 Platinum</v>
          </cell>
          <cell r="C2819">
            <v>5160</v>
          </cell>
          <cell r="D2819" t="str">
            <v>A</v>
          </cell>
        </row>
        <row r="2820">
          <cell r="A2820" t="str">
            <v>ZS-W-D1000-2G</v>
          </cell>
          <cell r="B2820" t="str">
            <v>Sun storEdge D1000 Gold</v>
          </cell>
          <cell r="C2820">
            <v>3120</v>
          </cell>
          <cell r="D2820" t="str">
            <v>A</v>
          </cell>
        </row>
        <row r="2821">
          <cell r="A2821" t="str">
            <v>ZS-W-D1000-2S</v>
          </cell>
          <cell r="B2821" t="str">
            <v>Sun storEdge D1000 Silver</v>
          </cell>
          <cell r="C2821">
            <v>1896</v>
          </cell>
          <cell r="D2821" t="str">
            <v>A</v>
          </cell>
        </row>
        <row r="2822">
          <cell r="A2822" t="str">
            <v>ZS-WH-D1000-2P</v>
          </cell>
          <cell r="B2822" t="str">
            <v>Sun storEdge D1000 Helpdesk Platinum</v>
          </cell>
          <cell r="C2822">
            <v>4656</v>
          </cell>
          <cell r="D2822" t="str">
            <v>A</v>
          </cell>
        </row>
        <row r="2823">
          <cell r="A2823" t="str">
            <v>ZS-WH-D1000-2G</v>
          </cell>
          <cell r="B2823" t="str">
            <v>Sun storEdge D1000 Helpdesk Gold</v>
          </cell>
          <cell r="C2823">
            <v>2808</v>
          </cell>
          <cell r="D2823" t="str">
            <v>A</v>
          </cell>
        </row>
        <row r="2824">
          <cell r="A2824" t="str">
            <v>ZS-WH-D1000-2S</v>
          </cell>
          <cell r="B2824" t="str">
            <v>Sun storEdge D1000 Helpdesk Silver</v>
          </cell>
          <cell r="C2824">
            <v>1704</v>
          </cell>
          <cell r="D2824" t="str">
            <v>A</v>
          </cell>
        </row>
        <row r="2825">
          <cell r="A2825" t="str">
            <v>ZS-W-A3500-2T-2P</v>
          </cell>
          <cell r="B2825" t="str">
            <v>Sun storEdge A3500 2 Trays Platinum</v>
          </cell>
          <cell r="C2825">
            <v>9648</v>
          </cell>
          <cell r="D2825" t="str">
            <v>A</v>
          </cell>
        </row>
        <row r="2826">
          <cell r="A2826" t="str">
            <v>ZS-W-A3500-2T-2G</v>
          </cell>
          <cell r="B2826" t="str">
            <v>Sun storEdge A3500 2 Trays Gold</v>
          </cell>
          <cell r="C2826">
            <v>4800</v>
          </cell>
          <cell r="D2826" t="str">
            <v>A</v>
          </cell>
        </row>
        <row r="2827">
          <cell r="A2827" t="str">
            <v>ZS-W-A3500-2T-2S</v>
          </cell>
          <cell r="B2827" t="str">
            <v>Sun storEdge A3500 2 Trays Silver</v>
          </cell>
          <cell r="C2827">
            <v>1896</v>
          </cell>
          <cell r="D2827" t="str">
            <v>A</v>
          </cell>
        </row>
        <row r="2828">
          <cell r="A2828" t="str">
            <v>ZS-WH-A3500-2T-2P</v>
          </cell>
          <cell r="B2828" t="str">
            <v>Sun storEdge A3500 2t Helpdesk Platinum</v>
          </cell>
          <cell r="C2828">
            <v>8688</v>
          </cell>
          <cell r="D2828" t="str">
            <v>A</v>
          </cell>
        </row>
        <row r="2829">
          <cell r="A2829" t="str">
            <v>ZS-WH-A3500-2T-2G</v>
          </cell>
          <cell r="B2829" t="str">
            <v>Sun storEdge A3500 2t Helpdesk Gold</v>
          </cell>
          <cell r="C2829">
            <v>4320</v>
          </cell>
          <cell r="D2829" t="str">
            <v>A</v>
          </cell>
        </row>
        <row r="2830">
          <cell r="A2830" t="str">
            <v>ZS-WH-A3500-2T-2S</v>
          </cell>
          <cell r="B2830" t="str">
            <v>Sun storEdge A3500 2t Helpdesk Silver</v>
          </cell>
          <cell r="C2830">
            <v>1704</v>
          </cell>
          <cell r="D2830" t="str">
            <v>A</v>
          </cell>
        </row>
        <row r="2831">
          <cell r="A2831" t="str">
            <v>ZS-W-A3500-5T-2P</v>
          </cell>
          <cell r="B2831" t="str">
            <v>Sun storEdge A3500 5 Trays Platinum</v>
          </cell>
          <cell r="C2831">
            <v>28656</v>
          </cell>
          <cell r="D2831" t="str">
            <v>A</v>
          </cell>
        </row>
        <row r="2832">
          <cell r="A2832" t="str">
            <v>ZS-W-A3500-5T-2G</v>
          </cell>
          <cell r="B2832" t="str">
            <v>Sun storEdge A3500 5 Trays Gold</v>
          </cell>
          <cell r="C2832">
            <v>14256</v>
          </cell>
          <cell r="D2832" t="str">
            <v>A</v>
          </cell>
        </row>
        <row r="2833">
          <cell r="A2833" t="str">
            <v>ZS-W-A3500-5T-2S</v>
          </cell>
          <cell r="B2833" t="str">
            <v>Sun storEdge A3500 5 Trays Silver</v>
          </cell>
          <cell r="C2833">
            <v>5615</v>
          </cell>
          <cell r="D2833" t="str">
            <v>A</v>
          </cell>
        </row>
        <row r="2834">
          <cell r="A2834" t="str">
            <v>ZS-WH-A3500-5T-2P</v>
          </cell>
          <cell r="B2834" t="str">
            <v>Sun storEdge A3500 5t Helpdesk Platinum</v>
          </cell>
          <cell r="C2834">
            <v>25800</v>
          </cell>
          <cell r="D2834" t="str">
            <v>A</v>
          </cell>
        </row>
        <row r="2835">
          <cell r="A2835" t="str">
            <v>ZS-WH-A3500-5T-2G</v>
          </cell>
          <cell r="B2835" t="str">
            <v>Sun storEdge A3500 5t Helpdesk Gold</v>
          </cell>
          <cell r="C2835">
            <v>12816</v>
          </cell>
          <cell r="D2835" t="str">
            <v>A</v>
          </cell>
        </row>
        <row r="2836">
          <cell r="A2836" t="str">
            <v>ZS-WH-A3500-5T-2S</v>
          </cell>
          <cell r="B2836" t="str">
            <v>Sun storEdge A3500 5t Helpdesk Silver</v>
          </cell>
          <cell r="C2836">
            <v>5040</v>
          </cell>
          <cell r="D2836" t="str">
            <v>A</v>
          </cell>
        </row>
        <row r="2837">
          <cell r="A2837" t="str">
            <v>ZS-W-A3500-7T-2P</v>
          </cell>
          <cell r="B2837" t="str">
            <v>Sun storEdge A3500 7 Trays Platinum</v>
          </cell>
          <cell r="C2837">
            <v>38112</v>
          </cell>
          <cell r="D2837" t="str">
            <v>A</v>
          </cell>
        </row>
        <row r="2838">
          <cell r="A2838" t="str">
            <v>ZS-W-A3500-7T-2G</v>
          </cell>
          <cell r="B2838" t="str">
            <v>Sun storEdge A3500 7 Trays Gold</v>
          </cell>
          <cell r="C2838">
            <v>18960</v>
          </cell>
          <cell r="D2838" t="str">
            <v>A</v>
          </cell>
        </row>
        <row r="2839">
          <cell r="A2839" t="str">
            <v>ZS-W-A3500-7T-2S</v>
          </cell>
          <cell r="B2839" t="str">
            <v>Sun storEdge A3500 7 Trays Silver</v>
          </cell>
          <cell r="C2839">
            <v>7464</v>
          </cell>
          <cell r="D2839" t="str">
            <v>A</v>
          </cell>
        </row>
        <row r="2840">
          <cell r="A2840" t="str">
            <v>ZS-WH-A3500-7T-2P</v>
          </cell>
          <cell r="B2840" t="str">
            <v>Sun storEdge A3500 7t Helpdesk Platinum</v>
          </cell>
          <cell r="C2840">
            <v>34296</v>
          </cell>
          <cell r="D2840" t="str">
            <v>A</v>
          </cell>
        </row>
        <row r="2841">
          <cell r="A2841" t="str">
            <v>ZS-WH-A3500-7T-2G</v>
          </cell>
          <cell r="B2841" t="str">
            <v>Sun storEdge A3500 7t Helpdesk Gold</v>
          </cell>
          <cell r="C2841">
            <v>17064</v>
          </cell>
          <cell r="D2841" t="str">
            <v>A</v>
          </cell>
        </row>
        <row r="2842">
          <cell r="A2842" t="str">
            <v>ZS-WH-A3500-7T-2S</v>
          </cell>
          <cell r="B2842" t="str">
            <v>Sun storEdge A3500 7t Helpdesk Silver</v>
          </cell>
          <cell r="C2842">
            <v>6720</v>
          </cell>
          <cell r="D2842" t="str">
            <v>A</v>
          </cell>
        </row>
        <row r="2843">
          <cell r="A2843" t="str">
            <v>ZS-W-A3500-15T-2P</v>
          </cell>
          <cell r="B2843" t="str">
            <v>Sun storEdge A3500 15 Trays Platinum</v>
          </cell>
          <cell r="C2843">
            <v>81984</v>
          </cell>
          <cell r="D2843" t="str">
            <v>A</v>
          </cell>
        </row>
        <row r="2844">
          <cell r="A2844" t="str">
            <v>ZS-W-A3500-15T-2G</v>
          </cell>
          <cell r="B2844" t="str">
            <v>Sun storEdge A3500 15 Trays Gold</v>
          </cell>
          <cell r="C2844">
            <v>40776</v>
          </cell>
          <cell r="D2844" t="str">
            <v>A</v>
          </cell>
        </row>
        <row r="2845">
          <cell r="A2845" t="str">
            <v>ZS-W-A3500-15T-2S</v>
          </cell>
          <cell r="B2845" t="str">
            <v>Sun storEdge A3500 15 Trays Silver</v>
          </cell>
          <cell r="C2845">
            <v>16056</v>
          </cell>
          <cell r="D2845" t="str">
            <v>A</v>
          </cell>
        </row>
        <row r="2846">
          <cell r="A2846" t="str">
            <v>ZS-WH-A3500-15T-2P</v>
          </cell>
          <cell r="B2846" t="str">
            <v>Sun storEdge A3500 15t Helpdesk Platinum</v>
          </cell>
          <cell r="C2846">
            <v>73776</v>
          </cell>
          <cell r="D2846" t="str">
            <v>A</v>
          </cell>
        </row>
        <row r="2847">
          <cell r="A2847" t="str">
            <v>ZS-WH-A3500-15T-2G</v>
          </cell>
          <cell r="B2847" t="str">
            <v>Sun storEdge A3500 15t Helpdesk Gold</v>
          </cell>
          <cell r="C2847">
            <v>36696</v>
          </cell>
          <cell r="D2847" t="str">
            <v>A</v>
          </cell>
        </row>
        <row r="2848">
          <cell r="A2848" t="str">
            <v>ZS-WH-A3500-15T-2S</v>
          </cell>
          <cell r="B2848" t="str">
            <v>Sun storEdge A3500 15t Helpdesk Silver</v>
          </cell>
          <cell r="C2848">
            <v>1448</v>
          </cell>
          <cell r="D2848" t="str">
            <v>A</v>
          </cell>
        </row>
        <row r="2849">
          <cell r="A2849" t="str">
            <v>ZS-W-A3500-CTRL-2P</v>
          </cell>
          <cell r="B2849" t="str">
            <v>Sun storEdge A3500 Controller Platinum</v>
          </cell>
          <cell r="C2849">
            <v>5664</v>
          </cell>
          <cell r="D2849" t="str">
            <v>A</v>
          </cell>
        </row>
        <row r="2850">
          <cell r="A2850" t="str">
            <v>ZS-W-A3500-CTRL-2G</v>
          </cell>
          <cell r="B2850" t="str">
            <v>Sun storEdge A3500 Controller Gold</v>
          </cell>
          <cell r="C2850">
            <v>2808</v>
          </cell>
          <cell r="D2850" t="str">
            <v>A</v>
          </cell>
        </row>
        <row r="2851">
          <cell r="A2851" t="str">
            <v>ZS-W-A3500-CTRL-2S</v>
          </cell>
          <cell r="B2851" t="str">
            <v>Sun storEdge A3500 Controller Silver</v>
          </cell>
          <cell r="C2851">
            <v>1104</v>
          </cell>
          <cell r="D2851" t="str">
            <v>A</v>
          </cell>
        </row>
        <row r="2852">
          <cell r="A2852" t="str">
            <v>ZS-WH-A3500-CTRL-2P</v>
          </cell>
          <cell r="B2852" t="str">
            <v>Sun storEdge A3500 CTRL Helpdesk Platinum</v>
          </cell>
          <cell r="C2852">
            <v>5088</v>
          </cell>
          <cell r="D2852" t="str">
            <v>A</v>
          </cell>
        </row>
        <row r="2853">
          <cell r="A2853" t="str">
            <v>ZS-WH-A3500-CTRL-2G</v>
          </cell>
          <cell r="B2853" t="str">
            <v>Sun storEdge A3500 CTRL Helpdesk Gold</v>
          </cell>
          <cell r="C2853">
            <v>2544</v>
          </cell>
          <cell r="D2853" t="str">
            <v>A</v>
          </cell>
        </row>
        <row r="2854">
          <cell r="A2854" t="str">
            <v>ZS-WH-A3500-CTRL-2S</v>
          </cell>
          <cell r="B2854" t="str">
            <v>Sun storEdge A3500 CTRL Helpdesk Silver</v>
          </cell>
          <cell r="C2854">
            <v>984</v>
          </cell>
          <cell r="D2854" t="str">
            <v>A</v>
          </cell>
        </row>
        <row r="2855">
          <cell r="A2855" t="str">
            <v>ZS-W-A5x00-1A-2P</v>
          </cell>
          <cell r="B2855" t="str">
            <v>Sun storEdge A5x00 1Array Platinum</v>
          </cell>
          <cell r="C2855">
            <v>9024</v>
          </cell>
          <cell r="D2855" t="str">
            <v>A</v>
          </cell>
        </row>
        <row r="2856">
          <cell r="A2856" t="str">
            <v>ZS-W-A5x00-1A-2G</v>
          </cell>
          <cell r="B2856" t="str">
            <v>Sun storEdge A5x00 1Array Gold</v>
          </cell>
          <cell r="C2856">
            <v>5040</v>
          </cell>
          <cell r="D2856" t="str">
            <v>A</v>
          </cell>
        </row>
        <row r="2857">
          <cell r="A2857" t="str">
            <v>ZS-W-A5x00-1A-2S</v>
          </cell>
          <cell r="B2857" t="str">
            <v>Sun storEdge A5x00 1Array Silver</v>
          </cell>
          <cell r="C2857">
            <v>2640</v>
          </cell>
          <cell r="D2857" t="str">
            <v>A</v>
          </cell>
        </row>
        <row r="2858">
          <cell r="A2858" t="str">
            <v>ZS-WH-A5x00-1A-2P</v>
          </cell>
          <cell r="B2858" t="str">
            <v>Sun storEdge A5x00 1A Helpdesk Platinum</v>
          </cell>
          <cell r="C2858">
            <v>8136</v>
          </cell>
          <cell r="D2858" t="str">
            <v>A</v>
          </cell>
        </row>
        <row r="2859">
          <cell r="A2859" t="str">
            <v>ZS-WH-A5x00-1A-2G</v>
          </cell>
          <cell r="B2859" t="str">
            <v>Sun storEdge A5x00 1A Helpdesk Gold</v>
          </cell>
          <cell r="C2859">
            <v>4536</v>
          </cell>
          <cell r="D2859" t="str">
            <v>A</v>
          </cell>
        </row>
        <row r="2860">
          <cell r="A2860" t="str">
            <v>ZS-WH-A5x00-1A-2S</v>
          </cell>
          <cell r="B2860" t="str">
            <v>Sun storEdge A5x00 1A Helpdesk Silver</v>
          </cell>
          <cell r="C2860">
            <v>2376</v>
          </cell>
          <cell r="D2860" t="str">
            <v>A</v>
          </cell>
        </row>
        <row r="2861">
          <cell r="A2861" t="str">
            <v>ZS-W-A5x00-2A-2P</v>
          </cell>
          <cell r="B2861" t="str">
            <v>Sun storEdge A5x00 2Array Platinum</v>
          </cell>
          <cell r="C2861">
            <v>16968</v>
          </cell>
          <cell r="D2861" t="str">
            <v>A</v>
          </cell>
        </row>
        <row r="2862">
          <cell r="A2862" t="str">
            <v>ZS-W-A5x00-2A-2G</v>
          </cell>
          <cell r="B2862" t="str">
            <v>Sun storEdge A5x00 2Array Gold</v>
          </cell>
          <cell r="C2862">
            <v>9000</v>
          </cell>
          <cell r="D2862" t="str">
            <v>A</v>
          </cell>
        </row>
        <row r="2863">
          <cell r="A2863" t="str">
            <v>ZS-W-A5x00-2A-2S</v>
          </cell>
          <cell r="B2863" t="str">
            <v>Sun storEdge A5x00 2Array Silver</v>
          </cell>
          <cell r="C2863">
            <v>4200</v>
          </cell>
          <cell r="D2863" t="str">
            <v>A</v>
          </cell>
        </row>
        <row r="2864">
          <cell r="A2864" t="str">
            <v>ZS-WH-A5x00-2A-2P</v>
          </cell>
          <cell r="B2864" t="str">
            <v>Sun storEdge A5x00 2A Helpdesk Platinum</v>
          </cell>
          <cell r="C2864">
            <v>15288</v>
          </cell>
          <cell r="D2864" t="str">
            <v>A</v>
          </cell>
        </row>
        <row r="2865">
          <cell r="A2865" t="str">
            <v>ZS-WH-A5x00-2A-2G</v>
          </cell>
          <cell r="B2865" t="str">
            <v>Sun storEdge A5x00 2A Helpdesk Gold</v>
          </cell>
          <cell r="C2865">
            <v>8088</v>
          </cell>
          <cell r="D2865" t="str">
            <v>A</v>
          </cell>
        </row>
        <row r="2866">
          <cell r="A2866" t="str">
            <v>ZS-WH-A5x00-2A-2S</v>
          </cell>
          <cell r="B2866" t="str">
            <v>Sun storEdge A5x00 2A Helpdesk Silver</v>
          </cell>
          <cell r="C2866">
            <v>3792</v>
          </cell>
          <cell r="D2866" t="str">
            <v>A</v>
          </cell>
        </row>
        <row r="2867">
          <cell r="A2867" t="str">
            <v>ZS-W-A5x00-4A-2P</v>
          </cell>
          <cell r="B2867" t="str">
            <v>Sun storEdge A5x00 4Array Platinum</v>
          </cell>
          <cell r="C2867">
            <v>32856</v>
          </cell>
          <cell r="D2867" t="str">
            <v>A</v>
          </cell>
        </row>
        <row r="2868">
          <cell r="A2868" t="str">
            <v>ZS-W-A5x00-4A-2G</v>
          </cell>
          <cell r="B2868" t="str">
            <v>Sun storEdge A5x00 4Array Gold</v>
          </cell>
          <cell r="C2868">
            <v>16896</v>
          </cell>
          <cell r="D2868" t="str">
            <v>A</v>
          </cell>
        </row>
        <row r="2869">
          <cell r="A2869" t="str">
            <v>ZS-W-A5x00-4A-2S</v>
          </cell>
          <cell r="B2869" t="str">
            <v>Sun storEdge A5x00 4Array Silver</v>
          </cell>
          <cell r="C2869">
            <v>7320</v>
          </cell>
          <cell r="D2869" t="str">
            <v>A</v>
          </cell>
        </row>
        <row r="2870">
          <cell r="A2870" t="str">
            <v>ZS-WH-A5x00-4A-2P</v>
          </cell>
          <cell r="B2870" t="str">
            <v>Sun storEdge A5x00 4A Helpdesk Platinum</v>
          </cell>
          <cell r="C2870">
            <v>29568</v>
          </cell>
          <cell r="D2870" t="str">
            <v>A</v>
          </cell>
        </row>
        <row r="2871">
          <cell r="A2871" t="str">
            <v>ZS-WH-A5x00-4A-2G</v>
          </cell>
          <cell r="B2871" t="str">
            <v>Sun storEdge A5x00 4A Helpdesk Gold</v>
          </cell>
          <cell r="C2871">
            <v>15216</v>
          </cell>
          <cell r="D2871" t="str">
            <v>A</v>
          </cell>
        </row>
        <row r="2872">
          <cell r="A2872" t="str">
            <v>ZS-WH-A5x00-4A-2S</v>
          </cell>
          <cell r="B2872" t="str">
            <v>Sun storEdge A5x00 4A Helpdesk Silver</v>
          </cell>
          <cell r="C2872">
            <v>6600</v>
          </cell>
          <cell r="D2872" t="str">
            <v>A</v>
          </cell>
        </row>
        <row r="2873">
          <cell r="A2873" t="str">
            <v>ZS-W-A5x00-6A-2P</v>
          </cell>
          <cell r="B2873" t="str">
            <v>Sun storEdge A5x00 6Array Platinum</v>
          </cell>
          <cell r="C2873">
            <v>4874</v>
          </cell>
          <cell r="D2873" t="str">
            <v>A</v>
          </cell>
        </row>
        <row r="2874">
          <cell r="A2874" t="str">
            <v>ZS-W-A5x00-6A-2G</v>
          </cell>
          <cell r="B2874" t="str">
            <v>Sun storEdge A5x00 6Array Gold</v>
          </cell>
          <cell r="C2874">
            <v>24792</v>
          </cell>
          <cell r="D2874" t="str">
            <v>A</v>
          </cell>
        </row>
        <row r="2875">
          <cell r="A2875" t="str">
            <v>ZS-W-A5x00-6A-2S</v>
          </cell>
          <cell r="B2875" t="str">
            <v>Sun storEdge A5x00 6Array Silver</v>
          </cell>
          <cell r="C2875">
            <v>10440</v>
          </cell>
          <cell r="D2875" t="str">
            <v>A</v>
          </cell>
        </row>
        <row r="2876">
          <cell r="A2876" t="str">
            <v>ZS-WH-A5x00-6A-2P</v>
          </cell>
          <cell r="B2876" t="str">
            <v>Sun storEdge A5x00 6A Helpdesk Platinum</v>
          </cell>
          <cell r="C2876">
            <v>43872</v>
          </cell>
          <cell r="D2876" t="str">
            <v>A</v>
          </cell>
        </row>
        <row r="2877">
          <cell r="A2877" t="str">
            <v>ZS-WH-A5x00-6A-2G</v>
          </cell>
          <cell r="B2877" t="str">
            <v>Sun storEdge A5x00 6A Helpdesk Gold</v>
          </cell>
          <cell r="C2877">
            <v>22320</v>
          </cell>
          <cell r="D2877" t="str">
            <v>A</v>
          </cell>
        </row>
        <row r="2878">
          <cell r="A2878" t="str">
            <v>ZS-WH-A5x00-6A-2S</v>
          </cell>
          <cell r="B2878" t="str">
            <v>Sun storEdge A5x00 6A Helpdesk Silver</v>
          </cell>
          <cell r="C2878">
            <v>9384</v>
          </cell>
          <cell r="D2878" t="str">
            <v>A</v>
          </cell>
        </row>
        <row r="2879">
          <cell r="A2879" t="str">
            <v>ZS-WP-A5x00-1A-2P</v>
          </cell>
          <cell r="B2879" t="str">
            <v>StorEdge A5x00 Promo 1Array Platinum</v>
          </cell>
          <cell r="C2879">
            <v>3984</v>
          </cell>
          <cell r="D2879" t="str">
            <v>A</v>
          </cell>
        </row>
        <row r="2880">
          <cell r="A2880" t="str">
            <v>ZS-WP-A5x00-6A-2P</v>
          </cell>
          <cell r="B2880" t="str">
            <v>StorEdge A5x00 Promo 6Array Platinum</v>
          </cell>
          <cell r="C2880">
            <v>23952</v>
          </cell>
          <cell r="D2880" t="str">
            <v>A</v>
          </cell>
        </row>
        <row r="2881">
          <cell r="A2881" t="str">
            <v>ZS-WP-A3500-5t-2P</v>
          </cell>
          <cell r="B2881" t="str">
            <v>StorEdge A3500 Promo FC 5Array Platinum</v>
          </cell>
          <cell r="C2881">
            <v>14400</v>
          </cell>
          <cell r="D2881" t="str">
            <v>A</v>
          </cell>
        </row>
        <row r="2882">
          <cell r="A2882" t="str">
            <v>ZS-W-A7000-C-2P</v>
          </cell>
          <cell r="B2882" t="str">
            <v>Sun storEdge A7000 Controller Platinum</v>
          </cell>
          <cell r="C2882">
            <v>27792</v>
          </cell>
          <cell r="D2882" t="str">
            <v>A</v>
          </cell>
        </row>
        <row r="2883">
          <cell r="A2883" t="str">
            <v>ZS-W-A7000-C-2G</v>
          </cell>
          <cell r="B2883" t="str">
            <v>Sun storEdge A7000 Controller Gold</v>
          </cell>
          <cell r="C2883">
            <v>10320</v>
          </cell>
          <cell r="D2883" t="str">
            <v>A</v>
          </cell>
        </row>
        <row r="2884">
          <cell r="A2884" t="str">
            <v>ZS-W-A7000-C-2S</v>
          </cell>
          <cell r="B2884" t="str">
            <v>Sun storEdge A7000 Controller Silver</v>
          </cell>
          <cell r="C2884">
            <v>10056</v>
          </cell>
          <cell r="D2884" t="str">
            <v>A</v>
          </cell>
        </row>
        <row r="2885">
          <cell r="A2885" t="str">
            <v>ZS-WH-A7000-C-2P</v>
          </cell>
          <cell r="B2885" t="str">
            <v>Sun storEdge A7000 CT Helpdesk Platinum</v>
          </cell>
          <cell r="C2885">
            <v>25008</v>
          </cell>
          <cell r="D2885" t="str">
            <v>A</v>
          </cell>
        </row>
        <row r="2886">
          <cell r="A2886" t="str">
            <v>ZS-WH-A7000-C-2G</v>
          </cell>
          <cell r="B2886" t="str">
            <v>Sun storEdge A7000 CT Helpdesk Gold</v>
          </cell>
          <cell r="C2886">
            <v>9288</v>
          </cell>
          <cell r="D2886" t="str">
            <v>A</v>
          </cell>
        </row>
        <row r="2887">
          <cell r="A2887" t="str">
            <v>ZS-WH-A7000-C-2S</v>
          </cell>
          <cell r="B2887" t="str">
            <v>Sun storEdge A7000 CT Helpdesk Silver</v>
          </cell>
          <cell r="C2887">
            <v>9048</v>
          </cell>
          <cell r="D2887" t="str">
            <v>A</v>
          </cell>
        </row>
        <row r="2888">
          <cell r="A2888" t="str">
            <v>ZS-W-A7000-SP-2P</v>
          </cell>
          <cell r="B2888" t="str">
            <v>Sun storEdge A7000 CT Storage Pkg Platinum</v>
          </cell>
          <cell r="C2888">
            <v>3072</v>
          </cell>
          <cell r="D2888" t="str">
            <v>A</v>
          </cell>
        </row>
        <row r="2889">
          <cell r="A2889" t="str">
            <v>ZS-W-A7000-SP-2G</v>
          </cell>
          <cell r="B2889" t="str">
            <v>Sun storEdge A7000 CT Storage Pkg Gold</v>
          </cell>
          <cell r="C2889">
            <v>1152</v>
          </cell>
          <cell r="D2889" t="str">
            <v>A</v>
          </cell>
        </row>
        <row r="2890">
          <cell r="A2890" t="str">
            <v>ZS-W-A7000-SP-2S</v>
          </cell>
          <cell r="B2890" t="str">
            <v>Sun storEdge A7000 CT Storage Silver</v>
          </cell>
          <cell r="C2890">
            <v>1128</v>
          </cell>
          <cell r="D2890" t="str">
            <v>A</v>
          </cell>
        </row>
        <row r="2891">
          <cell r="A2891" t="str">
            <v>ZS-WH-A7000-SP-2P</v>
          </cell>
          <cell r="B2891" t="str">
            <v>Sun storEdge A7000 SP Helpdesk Platinum</v>
          </cell>
          <cell r="C2891">
            <v>2760</v>
          </cell>
          <cell r="D2891" t="str">
            <v>A</v>
          </cell>
        </row>
        <row r="2892">
          <cell r="A2892" t="str">
            <v>ZS-WH-A7000-SP-2G</v>
          </cell>
          <cell r="B2892" t="str">
            <v>Sun storEdge A7000 SP Helpdesk Gold</v>
          </cell>
          <cell r="C2892">
            <v>1032</v>
          </cell>
          <cell r="D2892" t="str">
            <v>A</v>
          </cell>
        </row>
        <row r="2893">
          <cell r="A2893" t="str">
            <v>ZS-WH-A7000-SP-2S</v>
          </cell>
          <cell r="B2893" t="str">
            <v>Sun storEdge A7000 SP Helpdesk Silver</v>
          </cell>
          <cell r="C2893">
            <v>1008</v>
          </cell>
          <cell r="D2893" t="str">
            <v>A</v>
          </cell>
        </row>
        <row r="2894">
          <cell r="A2894" t="str">
            <v>ZS-W-A7000-2EC-2P</v>
          </cell>
          <cell r="B2894" t="str">
            <v>Sun storEdge A7000 2D Exp Cab Platinum</v>
          </cell>
          <cell r="C2894">
            <v>4008</v>
          </cell>
          <cell r="D2894" t="str">
            <v>A</v>
          </cell>
        </row>
        <row r="2895">
          <cell r="A2895" t="str">
            <v>ZS-W-A7000-2EC-2G</v>
          </cell>
          <cell r="B2895" t="str">
            <v>Sun storEdge A7000 2D Exp Cab Platinum</v>
          </cell>
          <cell r="C2895">
            <v>1488</v>
          </cell>
          <cell r="D2895" t="str">
            <v>A</v>
          </cell>
        </row>
        <row r="2896">
          <cell r="A2896" t="str">
            <v>ZS-W-A7000-2EC-2S</v>
          </cell>
          <cell r="B2896" t="str">
            <v>Sun storEdge A7000 2D Exp Cab Platinum</v>
          </cell>
          <cell r="C2896">
            <v>1464</v>
          </cell>
          <cell r="D2896" t="str">
            <v>A</v>
          </cell>
        </row>
        <row r="2897">
          <cell r="A2897" t="str">
            <v>ZS-WH-A7000-2EC-2P</v>
          </cell>
          <cell r="B2897" t="str">
            <v>Sun storEdge A7000 2D EC Helpdesk Platinum</v>
          </cell>
          <cell r="C2897">
            <v>3600</v>
          </cell>
          <cell r="D2897" t="str">
            <v>A</v>
          </cell>
        </row>
        <row r="2898">
          <cell r="A2898" t="str">
            <v>ZS-WH-A7000-2EC-2G</v>
          </cell>
          <cell r="B2898" t="str">
            <v>Sun storEdge A7000 2D EC Helpdesk Gold</v>
          </cell>
          <cell r="C2898">
            <v>1344</v>
          </cell>
          <cell r="D2898" t="str">
            <v>A</v>
          </cell>
        </row>
        <row r="2899">
          <cell r="A2899" t="str">
            <v>ZS-WH-A7000-2EC-2S</v>
          </cell>
          <cell r="B2899" t="str">
            <v>Sun storEdge A7000 2D EC Helpdesk Silver</v>
          </cell>
          <cell r="C2899">
            <v>1296</v>
          </cell>
          <cell r="D2899" t="str">
            <v>A</v>
          </cell>
        </row>
        <row r="2900">
          <cell r="A2900" t="str">
            <v>ZS-W-A7000-4EC-2P</v>
          </cell>
          <cell r="B2900" t="str">
            <v>Sun storEdge A7000 4D Exp Cab Platinum</v>
          </cell>
          <cell r="C2900">
            <v>6432</v>
          </cell>
          <cell r="D2900" t="str">
            <v>A</v>
          </cell>
        </row>
        <row r="2901">
          <cell r="A2901" t="str">
            <v>ZS-W-A7000-4EC-2G</v>
          </cell>
          <cell r="B2901" t="str">
            <v>Sun storEdge A7000 4D Exp Cab Platinum</v>
          </cell>
          <cell r="C2901">
            <v>2376</v>
          </cell>
          <cell r="D2901" t="str">
            <v>A</v>
          </cell>
        </row>
        <row r="2902">
          <cell r="A2902" t="str">
            <v>ZS-W-A7000-4EC-2S</v>
          </cell>
          <cell r="B2902" t="str">
            <v>Sun storEdge A7000 4D Exp Cab Platinum</v>
          </cell>
          <cell r="C2902">
            <v>2328</v>
          </cell>
          <cell r="D2902" t="str">
            <v>A</v>
          </cell>
        </row>
        <row r="2903">
          <cell r="A2903" t="str">
            <v>ZS-WH-A7000-4EC-2P</v>
          </cell>
          <cell r="B2903" t="str">
            <v>Sun storEdge A7000 4D EC Helpdesk Platinum</v>
          </cell>
          <cell r="C2903">
            <v>5784</v>
          </cell>
          <cell r="D2903" t="str">
            <v>A</v>
          </cell>
        </row>
        <row r="2904">
          <cell r="A2904" t="str">
            <v>ZS-WH-A7000-4EC-2G</v>
          </cell>
          <cell r="B2904" t="str">
            <v>Sun storEdge A7000 4D EC Helpdesk Gold</v>
          </cell>
          <cell r="C2904">
            <v>2160</v>
          </cell>
          <cell r="D2904" t="str">
            <v>A</v>
          </cell>
        </row>
        <row r="2905">
          <cell r="A2905" t="str">
            <v>ZS-WH-A7000-4EC-2S</v>
          </cell>
          <cell r="B2905" t="str">
            <v>Sun storEdge A7000 4D EC Helpdesk Silver</v>
          </cell>
          <cell r="C2905">
            <v>2088</v>
          </cell>
          <cell r="D2905" t="str">
            <v>A</v>
          </cell>
        </row>
        <row r="2906">
          <cell r="A2906" t="str">
            <v>ZS-W-L280-2P</v>
          </cell>
          <cell r="B2906" t="str">
            <v>Sun storEdge L280 Platinum</v>
          </cell>
          <cell r="C2906">
            <v>5208</v>
          </cell>
          <cell r="D2906" t="str">
            <v>A</v>
          </cell>
        </row>
        <row r="2907">
          <cell r="A2907" t="str">
            <v>ZS-W-L280-2G</v>
          </cell>
          <cell r="B2907" t="str">
            <v>Sun storEdge L280 Gold</v>
          </cell>
          <cell r="C2907">
            <v>3144</v>
          </cell>
          <cell r="D2907" t="str">
            <v>A</v>
          </cell>
        </row>
        <row r="2908">
          <cell r="A2908" t="str">
            <v>ZS-W-L280-2S</v>
          </cell>
          <cell r="B2908" t="str">
            <v>Sun storEdge L280 Silver</v>
          </cell>
          <cell r="C2908">
            <v>1896</v>
          </cell>
          <cell r="D2908" t="str">
            <v>A</v>
          </cell>
        </row>
        <row r="2909">
          <cell r="A2909" t="str">
            <v>ZS-WH-L280-2P</v>
          </cell>
          <cell r="B2909" t="str">
            <v>Sun storEdge L280 Helpdesk Platinum</v>
          </cell>
          <cell r="C2909">
            <v>4680</v>
          </cell>
          <cell r="D2909" t="str">
            <v>A</v>
          </cell>
        </row>
        <row r="2910">
          <cell r="A2910" t="str">
            <v>ZS-WH-L280-2G</v>
          </cell>
          <cell r="B2910" t="str">
            <v>Sun storEdge L280 Helpdesk Gold</v>
          </cell>
          <cell r="C2910">
            <v>2832</v>
          </cell>
          <cell r="D2910" t="str">
            <v>A</v>
          </cell>
        </row>
        <row r="2911">
          <cell r="A2911" t="str">
            <v>ZS-WH-L280-2S</v>
          </cell>
          <cell r="B2911" t="str">
            <v>Sun storEdge L280 Helpdesk Silver</v>
          </cell>
          <cell r="C2911">
            <v>1728</v>
          </cell>
          <cell r="D2911" t="str">
            <v>A</v>
          </cell>
        </row>
        <row r="2912">
          <cell r="A2912" t="str">
            <v>ZS-W-L400-2P</v>
          </cell>
          <cell r="B2912" t="str">
            <v>Sun storEdge L400 Platinum</v>
          </cell>
          <cell r="C2912">
            <v>6816</v>
          </cell>
          <cell r="D2912" t="str">
            <v>A</v>
          </cell>
        </row>
        <row r="2913">
          <cell r="A2913" t="str">
            <v>ZS-W-L400-2G</v>
          </cell>
          <cell r="B2913" t="str">
            <v>Sun storEdge L400 Gold</v>
          </cell>
          <cell r="C2913">
            <v>4104</v>
          </cell>
          <cell r="D2913" t="str">
            <v>A</v>
          </cell>
        </row>
        <row r="2914">
          <cell r="A2914" t="str">
            <v>ZS-W-L400-2S</v>
          </cell>
          <cell r="B2914" t="str">
            <v>Sun storEdge L400 Silver</v>
          </cell>
          <cell r="C2914">
            <v>2496</v>
          </cell>
          <cell r="D2914" t="str">
            <v>A</v>
          </cell>
        </row>
        <row r="2915">
          <cell r="A2915" t="str">
            <v>ZS-WH-L400-2P</v>
          </cell>
          <cell r="B2915" t="str">
            <v>Sun storEdge L400 Helpdesk Platinum</v>
          </cell>
          <cell r="C2915">
            <v>6144</v>
          </cell>
          <cell r="D2915" t="str">
            <v>A</v>
          </cell>
        </row>
        <row r="2916">
          <cell r="A2916" t="str">
            <v>ZS-WH-L400-2G</v>
          </cell>
          <cell r="B2916" t="str">
            <v>Sun storEdge L400 Helpdesk Gold</v>
          </cell>
          <cell r="C2916">
            <v>3696</v>
          </cell>
          <cell r="D2916" t="str">
            <v>A</v>
          </cell>
        </row>
        <row r="2917">
          <cell r="A2917" t="str">
            <v>ZS-WH-L400-2S</v>
          </cell>
          <cell r="B2917" t="str">
            <v>Sun storEdge L400 Helpdesk Silver</v>
          </cell>
          <cell r="C2917">
            <v>2256</v>
          </cell>
          <cell r="D2917" t="str">
            <v>A</v>
          </cell>
        </row>
        <row r="2918">
          <cell r="A2918" t="str">
            <v>ZS-W-L1000-2P</v>
          </cell>
          <cell r="B2918" t="str">
            <v>Sun storEdge L1000 Platinum</v>
          </cell>
          <cell r="C2918">
            <v>9216</v>
          </cell>
          <cell r="D2918" t="str">
            <v>A</v>
          </cell>
        </row>
        <row r="2919">
          <cell r="A2919" t="str">
            <v>ZS-W-L1000-2G</v>
          </cell>
          <cell r="B2919" t="str">
            <v>Sun storEdge L1000 Gold</v>
          </cell>
          <cell r="C2919">
            <v>4584</v>
          </cell>
          <cell r="D2919" t="str">
            <v>A</v>
          </cell>
        </row>
        <row r="2920">
          <cell r="A2920" t="str">
            <v>ZS-W-L1000-2S</v>
          </cell>
          <cell r="B2920" t="str">
            <v>Sun storEdge L1000 Silver</v>
          </cell>
          <cell r="C2920">
            <v>1800</v>
          </cell>
          <cell r="D2920" t="str">
            <v>A</v>
          </cell>
        </row>
        <row r="2921">
          <cell r="A2921" t="str">
            <v>ZS-WH-L1000-2P</v>
          </cell>
          <cell r="B2921" t="str">
            <v>Sun storEdge L1000 Helpdesk Platinum</v>
          </cell>
          <cell r="C2921">
            <v>8304</v>
          </cell>
          <cell r="D2921" t="str">
            <v>A</v>
          </cell>
        </row>
        <row r="2922">
          <cell r="A2922" t="str">
            <v>ZS-WH-L1000-2G</v>
          </cell>
          <cell r="B2922" t="str">
            <v>Sun storEdge L1000 Helpdesk Gold</v>
          </cell>
          <cell r="C2922">
            <v>4128</v>
          </cell>
          <cell r="D2922" t="str">
            <v>A</v>
          </cell>
        </row>
        <row r="2923">
          <cell r="A2923" t="str">
            <v>ZS-WH-L1000-2S</v>
          </cell>
          <cell r="B2923" t="str">
            <v>Sun storEdge L1000 Helpdesk Silver</v>
          </cell>
          <cell r="C2923">
            <v>1632</v>
          </cell>
          <cell r="D2923" t="str">
            <v>A</v>
          </cell>
        </row>
        <row r="2924">
          <cell r="A2924" t="str">
            <v>ZS-W-L1800-2P</v>
          </cell>
          <cell r="B2924" t="str">
            <v>Sun storEdge L1800 Platinum</v>
          </cell>
          <cell r="C2924">
            <v>14184</v>
          </cell>
          <cell r="D2924" t="str">
            <v>A</v>
          </cell>
        </row>
        <row r="2925">
          <cell r="A2925" t="str">
            <v>ZS-W-L1800-2G</v>
          </cell>
          <cell r="B2925" t="str">
            <v>Sun storEdge L1800 Gold</v>
          </cell>
          <cell r="C2925">
            <v>7080</v>
          </cell>
          <cell r="D2925" t="str">
            <v>A</v>
          </cell>
        </row>
        <row r="2926">
          <cell r="A2926" t="str">
            <v>ZS-W-L1800-2S</v>
          </cell>
          <cell r="B2926" t="str">
            <v>Sun storEdge L1800 Silver</v>
          </cell>
          <cell r="C2926">
            <v>2784</v>
          </cell>
          <cell r="D2926" t="str">
            <v>A</v>
          </cell>
        </row>
        <row r="2927">
          <cell r="A2927" t="str">
            <v>ZS-WH-L1800-2P</v>
          </cell>
          <cell r="B2927" t="str">
            <v>Sun storEdge L1800 Helpdesk Platinum</v>
          </cell>
          <cell r="C2927">
            <v>12768</v>
          </cell>
          <cell r="D2927" t="str">
            <v>A</v>
          </cell>
        </row>
        <row r="2928">
          <cell r="A2928" t="str">
            <v>ZS-WH-L1800-2G</v>
          </cell>
          <cell r="B2928" t="str">
            <v>Sun storEdge L1800 Helpdesk Gold</v>
          </cell>
          <cell r="C2928">
            <v>6360</v>
          </cell>
          <cell r="D2928" t="str">
            <v>A</v>
          </cell>
        </row>
        <row r="2929">
          <cell r="A2929" t="str">
            <v>ZS-WH-L1800-2S</v>
          </cell>
          <cell r="B2929" t="str">
            <v>Sun storEdge L1800 Helpdesk Silver</v>
          </cell>
          <cell r="C2929">
            <v>2496</v>
          </cell>
          <cell r="D2929" t="str">
            <v>A</v>
          </cell>
        </row>
        <row r="2930">
          <cell r="A2930" t="str">
            <v>ZS-W-L3500-2P</v>
          </cell>
          <cell r="B2930" t="str">
            <v>Sun storEdge L3500 Platinum</v>
          </cell>
          <cell r="C2930">
            <v>17016</v>
          </cell>
          <cell r="D2930" t="str">
            <v>A</v>
          </cell>
        </row>
        <row r="2931">
          <cell r="A2931" t="str">
            <v>ZS-W-L3500-2G</v>
          </cell>
          <cell r="B2931" t="str">
            <v>Sun storEdge L3500 Gold</v>
          </cell>
          <cell r="C2931">
            <v>8448</v>
          </cell>
          <cell r="D2931" t="str">
            <v>A</v>
          </cell>
        </row>
        <row r="2932">
          <cell r="A2932" t="str">
            <v>ZS-W-L3500-2S</v>
          </cell>
          <cell r="B2932" t="str">
            <v>Sun storEdge L3500 Silver</v>
          </cell>
          <cell r="C2932">
            <v>3336</v>
          </cell>
          <cell r="D2932" t="str">
            <v>A</v>
          </cell>
        </row>
        <row r="2933">
          <cell r="A2933" t="str">
            <v>ZS-WH-L3500-2P</v>
          </cell>
          <cell r="B2933" t="str">
            <v>Sun storEdge L3500 Helpdesk Platinum</v>
          </cell>
          <cell r="C2933">
            <v>15312</v>
          </cell>
          <cell r="D2933" t="str">
            <v>A</v>
          </cell>
        </row>
        <row r="2934">
          <cell r="A2934" t="str">
            <v>ZS-WH-L3500-2G</v>
          </cell>
          <cell r="B2934" t="str">
            <v>Sun storEdge L3500 Helpdesk Gold</v>
          </cell>
          <cell r="C2934">
            <v>7608</v>
          </cell>
          <cell r="D2934" t="str">
            <v>A</v>
          </cell>
        </row>
        <row r="2935">
          <cell r="A2935" t="str">
            <v>ZS-W-L11000-4D-2P</v>
          </cell>
          <cell r="B2935" t="str">
            <v>Sun storEdge L11000 4Drives Platinum</v>
          </cell>
          <cell r="C2935">
            <v>25536</v>
          </cell>
          <cell r="D2935" t="str">
            <v>A</v>
          </cell>
        </row>
        <row r="2936">
          <cell r="A2936" t="str">
            <v>ZS-W-L11000-4D-2G</v>
          </cell>
          <cell r="B2936" t="str">
            <v>Sun storEdge L11000 4Drives Gold</v>
          </cell>
          <cell r="C2936">
            <v>12720</v>
          </cell>
          <cell r="D2936" t="str">
            <v>A</v>
          </cell>
        </row>
        <row r="2937">
          <cell r="A2937" t="str">
            <v>ZS-W-L11000-4D-2S</v>
          </cell>
          <cell r="B2937" t="str">
            <v>Sun storEdge L11000 4Drives Silver</v>
          </cell>
          <cell r="C2937">
            <v>5016</v>
          </cell>
          <cell r="D2937" t="str">
            <v>A</v>
          </cell>
        </row>
        <row r="2938">
          <cell r="A2938" t="str">
            <v>ZS-WH-L11000-4D-2P</v>
          </cell>
          <cell r="B2938" t="str">
            <v>Sun storEdge L11000 4D Helpdesk Platinum</v>
          </cell>
          <cell r="C2938">
            <v>22968</v>
          </cell>
          <cell r="D2938" t="str">
            <v>A</v>
          </cell>
        </row>
        <row r="2939">
          <cell r="A2939" t="str">
            <v>ZS-WH-L11000-4D-2G</v>
          </cell>
          <cell r="B2939" t="str">
            <v>Sun storEdge L11000 4D Helpdesk Gold</v>
          </cell>
          <cell r="C2939">
            <v>11448</v>
          </cell>
          <cell r="D2939" t="str">
            <v>A</v>
          </cell>
        </row>
        <row r="2940">
          <cell r="A2940" t="str">
            <v>ZS-WH-L11000-4D-2S</v>
          </cell>
          <cell r="B2940" t="str">
            <v>Sun storEdge L11000 4D Helpdesk Silver</v>
          </cell>
          <cell r="C2940">
            <v>4512</v>
          </cell>
          <cell r="D2940" t="str">
            <v>A</v>
          </cell>
        </row>
        <row r="2941">
          <cell r="A2941" t="str">
            <v>ZS-W-L11000-16D-2P</v>
          </cell>
          <cell r="B2941" t="str">
            <v>Sun storEdge L11000 16Drives Platinum</v>
          </cell>
          <cell r="C2941">
            <v>47640</v>
          </cell>
          <cell r="D2941" t="str">
            <v>A</v>
          </cell>
        </row>
        <row r="2942">
          <cell r="A2942" t="str">
            <v>ZS-W-L11000-16D-2G</v>
          </cell>
          <cell r="B2942" t="str">
            <v>Sun storEdge L11000 16Drives Gold</v>
          </cell>
          <cell r="C2942">
            <v>23712</v>
          </cell>
          <cell r="D2942" t="str">
            <v>A</v>
          </cell>
        </row>
        <row r="2943">
          <cell r="A2943" t="str">
            <v>ZS-W-L11000-16D-2S</v>
          </cell>
          <cell r="B2943" t="str">
            <v>Sun storEdge L11000 16Drives Silver</v>
          </cell>
          <cell r="C2943">
            <v>9336</v>
          </cell>
          <cell r="D2943" t="str">
            <v>A</v>
          </cell>
        </row>
        <row r="2944">
          <cell r="A2944" t="str">
            <v>ZS-WH-L11000-16D-2P</v>
          </cell>
          <cell r="B2944" t="str">
            <v>Sun storEdge L11000 16D Helpdesk Platinum</v>
          </cell>
          <cell r="C2944">
            <v>42888</v>
          </cell>
          <cell r="D2944" t="str">
            <v>A</v>
          </cell>
        </row>
        <row r="2945">
          <cell r="A2945" t="str">
            <v>ZS-W-L11000-2UPG-2P</v>
          </cell>
          <cell r="B2945" t="str">
            <v>Sun storEdge L11000 2D Upgrade kit Platinum</v>
          </cell>
          <cell r="C2945">
            <v>3672</v>
          </cell>
          <cell r="D2945" t="str">
            <v>A</v>
          </cell>
        </row>
        <row r="2946">
          <cell r="A2946" t="str">
            <v>ZS-W-L11000-2UPG-2G</v>
          </cell>
          <cell r="B2946" t="str">
            <v>Sun storEdge L11000 2D Upgrade kit Gold</v>
          </cell>
          <cell r="C2946">
            <v>1824</v>
          </cell>
          <cell r="D2946" t="str">
            <v>A</v>
          </cell>
        </row>
        <row r="2947">
          <cell r="A2947" t="str">
            <v>ZS-W-L11000-2UPG-2S</v>
          </cell>
          <cell r="B2947" t="str">
            <v>Sun storEdge L11000 2D Upgrade kit Silver</v>
          </cell>
          <cell r="C2947">
            <v>720</v>
          </cell>
          <cell r="D2947" t="str">
            <v>A</v>
          </cell>
        </row>
        <row r="2948">
          <cell r="A2948" t="str">
            <v>ZS-WH-L11000-2UPG-2P</v>
          </cell>
          <cell r="B2948" t="str">
            <v>Sun storEdge L11000 2D UK Helpdesk Platinum</v>
          </cell>
          <cell r="C2948">
            <v>3312</v>
          </cell>
          <cell r="D2948" t="str">
            <v>A</v>
          </cell>
        </row>
        <row r="2949">
          <cell r="A2949" t="str">
            <v>ZS-WH-L11000-2UPG-2G</v>
          </cell>
          <cell r="B2949" t="str">
            <v>Sun storEdge L11000 2D UK Helpdesk Gold</v>
          </cell>
          <cell r="C2949">
            <v>1656</v>
          </cell>
          <cell r="D2949" t="str">
            <v>A</v>
          </cell>
        </row>
        <row r="2950">
          <cell r="A2950" t="str">
            <v>ZS-WH-L11000-2UPG-2S</v>
          </cell>
          <cell r="B2950" t="str">
            <v>Sun storEdge L11000 2D UK Helpdesk Silver</v>
          </cell>
          <cell r="C2950">
            <v>648</v>
          </cell>
          <cell r="D2950" t="str">
            <v>A</v>
          </cell>
        </row>
        <row r="2951">
          <cell r="A2951" t="str">
            <v>ZS-W-T300-ZS-WG-2P</v>
          </cell>
          <cell r="B2951" t="str">
            <v>Sun storEdge T300WG Array Platinum</v>
          </cell>
          <cell r="C2951">
            <v>4968</v>
          </cell>
          <cell r="D2951" t="str">
            <v>A</v>
          </cell>
        </row>
        <row r="2952">
          <cell r="A2952" t="str">
            <v>ZS-W-T300-ZS-WG-2G</v>
          </cell>
          <cell r="B2952" t="str">
            <v>Sun storEdge T300WG Array Gold</v>
          </cell>
          <cell r="C2952">
            <v>2472</v>
          </cell>
          <cell r="D2952" t="str">
            <v>A</v>
          </cell>
        </row>
        <row r="2953">
          <cell r="A2953" t="str">
            <v>ZS-W-T300-ZS-WG-2S</v>
          </cell>
          <cell r="B2953" t="str">
            <v>Sun storEdge T300WG Array Silver</v>
          </cell>
          <cell r="C2953">
            <v>984</v>
          </cell>
          <cell r="D2953" t="str">
            <v>A</v>
          </cell>
        </row>
        <row r="2954">
          <cell r="A2954" t="str">
            <v>ZS-WH-T300-ZS-WG-2P</v>
          </cell>
          <cell r="B2954" t="str">
            <v>Sun storEdge T300WG Array Helpdesk Platinum</v>
          </cell>
          <cell r="C2954">
            <v>4464</v>
          </cell>
          <cell r="D2954" t="str">
            <v>A</v>
          </cell>
        </row>
        <row r="2955">
          <cell r="A2955" t="str">
            <v>ZS-WH-T300-ZS-WG-2G</v>
          </cell>
          <cell r="B2955" t="str">
            <v>Sun storEdge T300WG Array Helpdesk Gold</v>
          </cell>
          <cell r="C2955">
            <v>2232</v>
          </cell>
          <cell r="D2955" t="str">
            <v>A</v>
          </cell>
        </row>
        <row r="2956">
          <cell r="A2956" t="str">
            <v>ZS-WH-T300-ZS-WG-2S</v>
          </cell>
          <cell r="B2956" t="str">
            <v>Sun storEdge T300WG Array Helpdesk Silver</v>
          </cell>
          <cell r="C2956">
            <v>888</v>
          </cell>
          <cell r="D2956" t="str">
            <v>A</v>
          </cell>
        </row>
        <row r="2957">
          <cell r="A2957" t="str">
            <v>ZS-W-L700BASE-1P</v>
          </cell>
          <cell r="B2957" t="str">
            <v>Sun storEdge L700 Base Unit Platinum</v>
          </cell>
          <cell r="C2957">
            <v>7692</v>
          </cell>
          <cell r="D2957" t="str">
            <v>A</v>
          </cell>
        </row>
        <row r="2958">
          <cell r="A2958" t="str">
            <v>ZS-W-L700BASE-1G</v>
          </cell>
          <cell r="B2958" t="str">
            <v>Sun storEdge L700 Base Unit Gold</v>
          </cell>
          <cell r="C2958">
            <v>3756</v>
          </cell>
          <cell r="D2958" t="str">
            <v>A</v>
          </cell>
        </row>
        <row r="2959">
          <cell r="A2959" t="str">
            <v>ZS-W-L700BASE-1S</v>
          </cell>
          <cell r="B2959" t="str">
            <v>Sun storEdge L700 Base Unit Silver</v>
          </cell>
          <cell r="C2959">
            <v>1500</v>
          </cell>
          <cell r="D2959" t="str">
            <v>A</v>
          </cell>
        </row>
        <row r="2960">
          <cell r="A2960" t="str">
            <v>ZS-WH-L700BASE-1P</v>
          </cell>
          <cell r="B2960" t="str">
            <v>Sun storEdge L700 BU Helpdesk Platinum</v>
          </cell>
          <cell r="C2960">
            <v>6924</v>
          </cell>
          <cell r="D2960" t="str">
            <v>A</v>
          </cell>
        </row>
        <row r="2961">
          <cell r="A2961" t="str">
            <v>ZS-WH-L700BASE-1G</v>
          </cell>
          <cell r="B2961" t="str">
            <v>Sun storEdge L700 BU Helpdesk Gold</v>
          </cell>
          <cell r="C2961">
            <v>3384</v>
          </cell>
          <cell r="D2961" t="str">
            <v>A</v>
          </cell>
        </row>
        <row r="2962">
          <cell r="A2962" t="str">
            <v>ZS-WH-L700BASE-1S</v>
          </cell>
          <cell r="B2962" t="str">
            <v>Sun storEdge L700 BU Helpdesk Silver</v>
          </cell>
          <cell r="C2962">
            <v>1344</v>
          </cell>
          <cell r="D2962" t="str">
            <v>A</v>
          </cell>
        </row>
        <row r="2963">
          <cell r="A2963" t="str">
            <v>ZS-W-L7002TZS-WR-1P</v>
          </cell>
          <cell r="B2963" t="str">
            <v>Sun storEdge L700 2nd Drive Tower Platinum</v>
          </cell>
          <cell r="C2963">
            <v>300</v>
          </cell>
          <cell r="D2963" t="str">
            <v>A</v>
          </cell>
        </row>
        <row r="2964">
          <cell r="A2964" t="str">
            <v>ZS-W-L7002TZS-WR-1G</v>
          </cell>
          <cell r="B2964" t="str">
            <v>Sun storEdge L700 2nd Drive Tower Gold</v>
          </cell>
          <cell r="C2964">
            <v>144</v>
          </cell>
          <cell r="D2964" t="str">
            <v>A</v>
          </cell>
        </row>
        <row r="2965">
          <cell r="A2965" t="str">
            <v>ZS-W-L7002TZS-WR-1S</v>
          </cell>
          <cell r="B2965" t="str">
            <v>Sun storEdge L700 2nd Drive Tower Silver</v>
          </cell>
          <cell r="C2965">
            <v>48</v>
          </cell>
          <cell r="D2965" t="str">
            <v>A</v>
          </cell>
        </row>
        <row r="2966">
          <cell r="A2966" t="str">
            <v>ZS-WH-L7002TZS-WR-1P</v>
          </cell>
          <cell r="B2966" t="str">
            <v>Sun storEdge L700 2D Twr Helpdesk Platinum</v>
          </cell>
          <cell r="C2966">
            <v>276</v>
          </cell>
          <cell r="D2966" t="str">
            <v>A</v>
          </cell>
        </row>
        <row r="2967">
          <cell r="A2967" t="str">
            <v>ZS-WH-L7002TZS-WR-1G</v>
          </cell>
          <cell r="B2967" t="str">
            <v>Sun storEdge L700 2D Twr Helpdesk Gold</v>
          </cell>
          <cell r="C2967">
            <v>132</v>
          </cell>
          <cell r="D2967" t="str">
            <v>A</v>
          </cell>
        </row>
        <row r="2968">
          <cell r="A2968" t="str">
            <v>ZS-WH-L7002TZS-WR-1S</v>
          </cell>
          <cell r="B2968" t="str">
            <v>Sun storEdge L700 2D Twr Helpdesk Silver</v>
          </cell>
          <cell r="C2968">
            <v>48</v>
          </cell>
          <cell r="D2968" t="str">
            <v>A</v>
          </cell>
        </row>
        <row r="2969">
          <cell r="A2969" t="str">
            <v>ZS-W-L7002CAP-1P</v>
          </cell>
          <cell r="B2969" t="str">
            <v>Sun storEdge L700 2nd Cap kit Platinum</v>
          </cell>
          <cell r="C2969">
            <v>732</v>
          </cell>
          <cell r="D2969" t="str">
            <v>A</v>
          </cell>
        </row>
        <row r="2970">
          <cell r="A2970" t="str">
            <v>ZS-W-L7002CAP-1G</v>
          </cell>
          <cell r="B2970" t="str">
            <v>Sun storEdge L700 2nd Cap kit Gold</v>
          </cell>
          <cell r="C2970">
            <v>360</v>
          </cell>
          <cell r="D2970" t="str">
            <v>A</v>
          </cell>
        </row>
        <row r="2971">
          <cell r="A2971" t="str">
            <v>ZS-W-L7002CAP-1S</v>
          </cell>
          <cell r="B2971" t="str">
            <v>Sun storEdge L700 2nd Cap kit Silver</v>
          </cell>
          <cell r="C2971">
            <v>156</v>
          </cell>
          <cell r="D2971" t="str">
            <v>A</v>
          </cell>
        </row>
        <row r="2972">
          <cell r="A2972" t="str">
            <v>ZS-WH-L7002CAP-1P</v>
          </cell>
          <cell r="B2972" t="str">
            <v>Sun storEdge L700 2nd CK Helpdesk Platinum</v>
          </cell>
          <cell r="C2972">
            <v>660</v>
          </cell>
          <cell r="D2972" t="str">
            <v>A</v>
          </cell>
        </row>
        <row r="2973">
          <cell r="A2973" t="str">
            <v>ZS-WH-L7002CAP-1G</v>
          </cell>
          <cell r="B2973" t="str">
            <v>Sun storEdge L700 2nd CK Helpdesk Gold</v>
          </cell>
          <cell r="C2973">
            <v>324</v>
          </cell>
          <cell r="D2973" t="str">
            <v>A</v>
          </cell>
        </row>
        <row r="2974">
          <cell r="A2974" t="str">
            <v>ZS-WH-L7002CAP-1S</v>
          </cell>
          <cell r="B2974" t="str">
            <v>Sun storEdge L700 2nd CK Helpdesk Silver</v>
          </cell>
          <cell r="C2974">
            <v>132</v>
          </cell>
          <cell r="D2974" t="str">
            <v>A</v>
          </cell>
        </row>
        <row r="2975">
          <cell r="A2975" t="str">
            <v>ZS-W-L700DRV-1P</v>
          </cell>
          <cell r="B2975" t="str">
            <v>Sun storEdge L700 9840 Drives Platinum</v>
          </cell>
          <cell r="C2975">
            <v>432</v>
          </cell>
          <cell r="D2975" t="str">
            <v>A</v>
          </cell>
        </row>
        <row r="2976">
          <cell r="A2976" t="str">
            <v>ZS-W-L700DRV-1G</v>
          </cell>
          <cell r="B2976" t="str">
            <v>Sun storEdge L700 9840 Drives Gold</v>
          </cell>
          <cell r="C2976">
            <v>216</v>
          </cell>
          <cell r="D2976" t="str">
            <v>A</v>
          </cell>
        </row>
        <row r="2977">
          <cell r="A2977" t="str">
            <v>ZS-W-L700DRV-1S</v>
          </cell>
          <cell r="B2977" t="str">
            <v>Sun storEdge L700 9840 Drives Silver</v>
          </cell>
          <cell r="C2977">
            <v>84</v>
          </cell>
          <cell r="D2977" t="str">
            <v>A</v>
          </cell>
        </row>
        <row r="2978">
          <cell r="A2978" t="str">
            <v>ZS-WH-L700DRV-1P</v>
          </cell>
          <cell r="B2978" t="str">
            <v>Sun storEdge L700 9840 D Helpdesk Platinum</v>
          </cell>
          <cell r="C2978">
            <v>396</v>
          </cell>
          <cell r="D2978" t="str">
            <v>A</v>
          </cell>
        </row>
        <row r="2979">
          <cell r="A2979" t="str">
            <v>ZS-WH-L700DRV-1G</v>
          </cell>
          <cell r="B2979" t="str">
            <v>Sun storEdge L700 9840 D Helpdesk Gold</v>
          </cell>
          <cell r="C2979">
            <v>195</v>
          </cell>
          <cell r="D2979" t="str">
            <v>A</v>
          </cell>
        </row>
        <row r="2980">
          <cell r="A2980" t="str">
            <v>ZS-WH-L700DRV-1S</v>
          </cell>
          <cell r="B2980" t="str">
            <v>Sun storEdge L700 9840 D Helpdesk Silver</v>
          </cell>
          <cell r="C2980">
            <v>72</v>
          </cell>
          <cell r="D2980" t="str">
            <v>A</v>
          </cell>
        </row>
        <row r="2981">
          <cell r="A2981" t="str">
            <v>ZS-W-L20-60C-2P</v>
          </cell>
          <cell r="B2981" t="str">
            <v>Sun storEdge L20 60 Cartridge Platinum</v>
          </cell>
          <cell r="C2981">
            <v>7632</v>
          </cell>
          <cell r="D2981" t="str">
            <v>A</v>
          </cell>
        </row>
        <row r="2982">
          <cell r="A2982" t="str">
            <v>ZS-W-L20-60C-2G</v>
          </cell>
          <cell r="B2982" t="str">
            <v>Sun storEdge L20 60 Cartridge Gold</v>
          </cell>
          <cell r="C2982">
            <v>3816</v>
          </cell>
          <cell r="D2982" t="str">
            <v>A</v>
          </cell>
        </row>
        <row r="2983">
          <cell r="A2983" t="str">
            <v>ZS-W-L20-60C-2S</v>
          </cell>
          <cell r="B2983" t="str">
            <v>Sun storEdge L20 60 Cartridge Silver</v>
          </cell>
          <cell r="C2983">
            <v>1512</v>
          </cell>
          <cell r="D2983" t="str">
            <v>A</v>
          </cell>
        </row>
        <row r="2984">
          <cell r="A2984" t="str">
            <v>ZS-WH-L20-60C-2P</v>
          </cell>
          <cell r="B2984" t="str">
            <v>Sun storEdge L20 60 Cartridge Helpdesk Platinum</v>
          </cell>
          <cell r="C2984">
            <v>6864</v>
          </cell>
          <cell r="D2984" t="str">
            <v>A</v>
          </cell>
        </row>
        <row r="2985">
          <cell r="A2985" t="str">
            <v>ZS-WH-L20-60C-2G</v>
          </cell>
          <cell r="B2985" t="str">
            <v>Sun storEdge L20 60 Cartridge Helpdesk Gold</v>
          </cell>
          <cell r="C2985">
            <v>3432</v>
          </cell>
          <cell r="D2985" t="str">
            <v>A</v>
          </cell>
        </row>
        <row r="2986">
          <cell r="A2986" t="str">
            <v>ZS-WH-L20-60C-2S</v>
          </cell>
          <cell r="B2986" t="str">
            <v>Sun storEdge L20 60 Cartridge Helpdesk Silver</v>
          </cell>
          <cell r="C2986">
            <v>1344</v>
          </cell>
          <cell r="D2986" t="str">
            <v>A</v>
          </cell>
        </row>
        <row r="2987">
          <cell r="A2987" t="str">
            <v>ZS-W-L20-20C-2P</v>
          </cell>
          <cell r="B2987" t="str">
            <v>Sun storEdge L20 20 Cartridge Platinum</v>
          </cell>
          <cell r="C2987">
            <v>4608</v>
          </cell>
          <cell r="D2987" t="str">
            <v>A</v>
          </cell>
        </row>
        <row r="2988">
          <cell r="A2988" t="str">
            <v>ZS-W-L20-20C-2G</v>
          </cell>
          <cell r="B2988" t="str">
            <v>Sun storEdge L20 20 Cartridge Gold</v>
          </cell>
          <cell r="C2988">
            <v>2280</v>
          </cell>
          <cell r="D2988" t="str">
            <v>A</v>
          </cell>
        </row>
        <row r="2989">
          <cell r="A2989" t="str">
            <v>ZS-W-L20-20C-2S</v>
          </cell>
          <cell r="B2989" t="str">
            <v>Sun storEdge L20 20 Cartridge Silver</v>
          </cell>
          <cell r="C2989">
            <v>888</v>
          </cell>
          <cell r="D2989" t="str">
            <v>A</v>
          </cell>
        </row>
        <row r="2990">
          <cell r="A2990" t="str">
            <v>ZS-WH-L20-20C-2P</v>
          </cell>
          <cell r="B2990" t="str">
            <v>Sun storEdge L20 20 Cartridge Helpdesk Platinum</v>
          </cell>
          <cell r="C2990">
            <v>4152</v>
          </cell>
          <cell r="D2990" t="str">
            <v>A</v>
          </cell>
        </row>
        <row r="2991">
          <cell r="A2991" t="str">
            <v>ZS-WH-L20-20C-2G</v>
          </cell>
          <cell r="B2991" t="str">
            <v>Sun storEdge L20 20 Cartridge Helpdesk Gold</v>
          </cell>
          <cell r="C2991">
            <v>2064</v>
          </cell>
          <cell r="D2991" t="str">
            <v>A</v>
          </cell>
        </row>
        <row r="2992">
          <cell r="A2992" t="str">
            <v>ZS-WH-L20-20C-2S</v>
          </cell>
          <cell r="B2992" t="str">
            <v>Sun storEdge L20 20 Cartridge Helpdesk Silver</v>
          </cell>
          <cell r="C2992">
            <v>816</v>
          </cell>
          <cell r="D2992" t="str">
            <v>A</v>
          </cell>
        </row>
        <row r="2993">
          <cell r="A2993" t="str">
            <v>ZS-W-L20-40C-2P</v>
          </cell>
          <cell r="B2993" t="str">
            <v>Sun storEdge L20 40 Cartridge Platinum</v>
          </cell>
          <cell r="C2993">
            <v>6120</v>
          </cell>
          <cell r="D2993" t="str">
            <v>A</v>
          </cell>
        </row>
        <row r="2994">
          <cell r="A2994" t="str">
            <v>ZS-W-L20-40C-2G</v>
          </cell>
          <cell r="B2994" t="str">
            <v>Sun storEdge L20 40 Cartridge Gold</v>
          </cell>
          <cell r="C2994">
            <v>3048</v>
          </cell>
          <cell r="D2994" t="str">
            <v>A</v>
          </cell>
        </row>
        <row r="2995">
          <cell r="A2995" t="str">
            <v>ZS-W-L20-40C-2S</v>
          </cell>
          <cell r="B2995" t="str">
            <v>Sun storEdge L20 40 Cartridge Silver</v>
          </cell>
          <cell r="C2995">
            <v>1200</v>
          </cell>
          <cell r="D2995" t="str">
            <v>A</v>
          </cell>
        </row>
        <row r="2996">
          <cell r="A2996" t="str">
            <v>ZS-WH-L20-40C-2P</v>
          </cell>
          <cell r="B2996" t="str">
            <v>Sun storEdge L20 40 Cartridge Helpdesk Platinum</v>
          </cell>
          <cell r="C2996">
            <v>5520</v>
          </cell>
          <cell r="D2996" t="str">
            <v>A</v>
          </cell>
        </row>
        <row r="2997">
          <cell r="A2997" t="str">
            <v>ZS-WH-L20-40C-2G</v>
          </cell>
          <cell r="B2997" t="str">
            <v>Sun storEdge L20 40 Cartridge Helpdesk Gold</v>
          </cell>
          <cell r="C2997">
            <v>2736</v>
          </cell>
          <cell r="D2997" t="str">
            <v>A</v>
          </cell>
        </row>
        <row r="2998">
          <cell r="A2998" t="str">
            <v>ZS-WH-L20-40C-2S</v>
          </cell>
          <cell r="B2998" t="str">
            <v>Sun storEdge L20 40 Cartridge Helpdesk Silver</v>
          </cell>
          <cell r="C2998">
            <v>1080</v>
          </cell>
          <cell r="D2998" t="str">
            <v>A</v>
          </cell>
        </row>
        <row r="2999">
          <cell r="A2999" t="str">
            <v>ZS-W-L20-DLT-2P</v>
          </cell>
          <cell r="B2999" t="str">
            <v>Sun storEdge L20 DLT Drive Platinum</v>
          </cell>
          <cell r="C2999">
            <v>648</v>
          </cell>
          <cell r="D2999" t="str">
            <v>A</v>
          </cell>
        </row>
        <row r="3000">
          <cell r="A3000" t="str">
            <v>ZS-W-L20-DLT-2G</v>
          </cell>
          <cell r="B3000" t="str">
            <v>Sun storEdge L20 DLT Drive Gold</v>
          </cell>
          <cell r="C3000">
            <v>336</v>
          </cell>
          <cell r="D3000" t="str">
            <v>A</v>
          </cell>
        </row>
        <row r="3001">
          <cell r="A3001" t="str">
            <v>ZS-W-L20-DLT-2S</v>
          </cell>
          <cell r="B3001" t="str">
            <v>Sun storEdge L20 DLT Drive Silver</v>
          </cell>
          <cell r="C3001">
            <v>120</v>
          </cell>
          <cell r="D3001" t="str">
            <v>A</v>
          </cell>
        </row>
        <row r="3002">
          <cell r="A3002" t="str">
            <v>ZS-WH-L20-DLT-2P</v>
          </cell>
          <cell r="B3002" t="str">
            <v>Sun storEdge L20 DLT Drive Helpdesk Platinum</v>
          </cell>
          <cell r="C3002">
            <v>576</v>
          </cell>
          <cell r="D3002" t="str">
            <v>A</v>
          </cell>
        </row>
        <row r="3003">
          <cell r="A3003" t="str">
            <v>ZS-WH-L20-DLT-2G</v>
          </cell>
          <cell r="B3003" t="str">
            <v>Sun storEdge L20 DLT Drive Helpdesk Gold</v>
          </cell>
          <cell r="C3003">
            <v>288</v>
          </cell>
          <cell r="D3003" t="str">
            <v>A</v>
          </cell>
        </row>
        <row r="3004">
          <cell r="A3004" t="str">
            <v>ZS-WH-L20-DLT-2S</v>
          </cell>
          <cell r="B3004" t="str">
            <v>Sun storEdge L20 DLT Drive Helpdesk Silver</v>
          </cell>
          <cell r="C3004">
            <v>120</v>
          </cell>
          <cell r="D3004" t="str">
            <v>A</v>
          </cell>
        </row>
        <row r="3005">
          <cell r="A3005" t="str">
            <v>ZS-W-SCI-SZS-WT-1P</v>
          </cell>
          <cell r="B3005" t="str">
            <v>SCI Switch Platinum</v>
          </cell>
          <cell r="C3005">
            <v>3024</v>
          </cell>
          <cell r="D3005" t="str">
            <v>A</v>
          </cell>
        </row>
        <row r="3006">
          <cell r="A3006" t="str">
            <v>ZS-W-SCI-SZS-WT-1G</v>
          </cell>
          <cell r="B3006" t="str">
            <v>SCI Switch Gold</v>
          </cell>
          <cell r="C3006">
            <v>1824</v>
          </cell>
          <cell r="D3006" t="str">
            <v>A</v>
          </cell>
        </row>
        <row r="3007">
          <cell r="A3007" t="str">
            <v>ZS-W-SCI-SZS-WT-1S</v>
          </cell>
          <cell r="B3007" t="str">
            <v>SCI Switch Silver</v>
          </cell>
          <cell r="C3007">
            <v>1104</v>
          </cell>
          <cell r="D3007" t="str">
            <v>A</v>
          </cell>
        </row>
        <row r="3008">
          <cell r="A3008" t="str">
            <v>ZS-WH-SCI-SZS-WT-1P</v>
          </cell>
          <cell r="B3008" t="str">
            <v>SCI Switch Helpdesk Platinum</v>
          </cell>
          <cell r="C3008">
            <v>2736</v>
          </cell>
          <cell r="D3008" t="str">
            <v>A</v>
          </cell>
        </row>
        <row r="3009">
          <cell r="A3009" t="str">
            <v>ZS-WH-SCI-SZS-WT-1G</v>
          </cell>
          <cell r="B3009" t="str">
            <v>SCI Switch Helpdesk Gold</v>
          </cell>
          <cell r="C3009">
            <v>1656</v>
          </cell>
          <cell r="D3009" t="str">
            <v>A</v>
          </cell>
        </row>
        <row r="3010">
          <cell r="A3010" t="str">
            <v>ZS-WH-SCI-SZS-WT-1S</v>
          </cell>
          <cell r="B3010" t="str">
            <v>SCI Switch Helpdesk Silver</v>
          </cell>
          <cell r="C3010">
            <v>1008</v>
          </cell>
          <cell r="D3010" t="str">
            <v>A</v>
          </cell>
        </row>
        <row r="3011">
          <cell r="A3011" t="str">
            <v>ZS-W-VECTOR-SZS-WT-1P</v>
          </cell>
          <cell r="B3011" t="str">
            <v>Vector Switch Platinum</v>
          </cell>
          <cell r="C3011">
            <v>4560</v>
          </cell>
          <cell r="D3011" t="str">
            <v>A</v>
          </cell>
        </row>
        <row r="3012">
          <cell r="A3012" t="str">
            <v>ZS-W-VECTOR-SZS-WT-1G</v>
          </cell>
          <cell r="B3012" t="str">
            <v>Vector Switch Gold</v>
          </cell>
          <cell r="C3012">
            <v>2760</v>
          </cell>
          <cell r="D3012" t="str">
            <v>A</v>
          </cell>
        </row>
        <row r="3013">
          <cell r="A3013" t="str">
            <v>ZS-W-VECTOR-SZS-WT-1S</v>
          </cell>
          <cell r="B3013" t="str">
            <v>Vector Switch Silver</v>
          </cell>
          <cell r="C3013">
            <v>1656</v>
          </cell>
          <cell r="D3013" t="str">
            <v>A</v>
          </cell>
        </row>
        <row r="3014">
          <cell r="A3014" t="str">
            <v>ZS-WH-VECTOR-SZS-WT-1P</v>
          </cell>
          <cell r="B3014" t="str">
            <v>Vector Switch Helpdesk Platinum</v>
          </cell>
          <cell r="C3014">
            <v>4104</v>
          </cell>
          <cell r="D3014" t="str">
            <v>A</v>
          </cell>
        </row>
        <row r="3015">
          <cell r="A3015" t="str">
            <v>ZS-WH-VECTOR-SZS-WT-1G</v>
          </cell>
          <cell r="B3015" t="str">
            <v>Vector Switch Helpdesk Gold</v>
          </cell>
          <cell r="C3015">
            <v>2472</v>
          </cell>
          <cell r="D3015" t="str">
            <v>A</v>
          </cell>
        </row>
        <row r="3016">
          <cell r="A3016" t="str">
            <v>ZS-WH-VECTOR-SZS-WT-1S</v>
          </cell>
          <cell r="B3016" t="str">
            <v>Vector Switch Helpdesk Silver</v>
          </cell>
          <cell r="C3016">
            <v>1488</v>
          </cell>
          <cell r="D3016" t="str">
            <v>A</v>
          </cell>
        </row>
      </sheetData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-A"/>
    </sheetNames>
    <definedNames>
      <definedName name="Module1.FormPrint"/>
    </definedNames>
    <sheetDataSet>
      <sheetData sheetId="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감가상각"/>
    </sheetNames>
    <sheetDataSet>
      <sheetData sheetId="0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회로내역(승인)"/>
      <sheetName val="LX-CAL"/>
      <sheetName val="Sheet1"/>
      <sheetName val="우각부보강"/>
      <sheetName val="공종단가"/>
      <sheetName val="감가상각"/>
      <sheetName val="외천교"/>
      <sheetName val="사용성검토"/>
      <sheetName val="수안보-MBR1"/>
      <sheetName val="단면치수"/>
      <sheetName val="공사비집계"/>
      <sheetName val="BQ(실행)"/>
      <sheetName val="흥양2교토공집계표"/>
      <sheetName val="실행철강하도"/>
      <sheetName val="설계"/>
      <sheetName val="계수시트"/>
      <sheetName val="원가계산서"/>
      <sheetName val="MOTOR3"/>
      <sheetName val="기기리스트"/>
      <sheetName val="공사개요"/>
      <sheetName val="Total"/>
      <sheetName val="COPING"/>
      <sheetName val="Graph (LGEN)"/>
      <sheetName val="out_prog"/>
      <sheetName val="선적schedule (2)"/>
      <sheetName val="LOPCALC"/>
      <sheetName val="DATE"/>
      <sheetName val="CONCRETE"/>
      <sheetName val="Data&amp;Result"/>
      <sheetName val="Sheet7"/>
      <sheetName val="Cost bd-&quot;A&quot;"/>
      <sheetName val="현금"/>
      <sheetName val="Macro(차단기)"/>
      <sheetName val="????"/>
      <sheetName val="내역서"/>
      <sheetName val="MOTOR"/>
      <sheetName val="Pjny"/>
      <sheetName val="5.모델링"/>
      <sheetName val="c_balju"/>
      <sheetName val="UNIT"/>
      <sheetName val="세부내역서"/>
      <sheetName val="IN"/>
      <sheetName val="동해title"/>
      <sheetName val="매입세"/>
      <sheetName val="데이타"/>
      <sheetName val="Y-WORK"/>
      <sheetName val="소상 &quot;1&quot;"/>
      <sheetName val="Dae_Jiju"/>
      <sheetName val="Sikje_ingun"/>
      <sheetName val="TREE_D"/>
      <sheetName val="ELECTRIC"/>
      <sheetName val="자압"/>
      <sheetName val="약품설비"/>
      <sheetName val="교대"/>
      <sheetName val="내역"/>
      <sheetName val="2.단면가정"/>
      <sheetName val="노임"/>
      <sheetName val="Sheet17"/>
      <sheetName val="환율적용표"/>
      <sheetName val="매입세율"/>
      <sheetName val="노임단가"/>
      <sheetName val="유동표(변경)"/>
      <sheetName val="PIPE내역(FCN)"/>
      <sheetName val="#REF"/>
      <sheetName val="JUCKEYK"/>
      <sheetName val="Sheet3"/>
      <sheetName val="와동25-3(변경)"/>
      <sheetName val="NA"/>
      <sheetName val="1-1"/>
      <sheetName val="부하(성남)"/>
      <sheetName val="Macro1"/>
      <sheetName val="준검 내역서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가설건물"/>
      <sheetName val="기계내역"/>
      <sheetName val="기계-설변"/>
      <sheetName val="CALCULATION"/>
      <sheetName val="부대내역"/>
      <sheetName val="6PILE  (돌출)"/>
      <sheetName val="대치판정"/>
      <sheetName val="부하계산서"/>
      <sheetName val="ITEM"/>
      <sheetName val="가도공"/>
      <sheetName val="집수정(600-700)"/>
      <sheetName val="S0"/>
      <sheetName val="표지 (2)"/>
      <sheetName val="동원(3)"/>
      <sheetName val="예정(3)"/>
      <sheetName val="Macro2"/>
      <sheetName val="BID"/>
      <sheetName val="부하LOAD"/>
      <sheetName val="노무비 "/>
      <sheetName val="플랜트 설치"/>
      <sheetName val="SELTDATA"/>
      <sheetName val="청구내역(9807)"/>
      <sheetName val="PROJECT BRIEF(EX.NEW)"/>
      <sheetName val="교각계산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BSD (2)"/>
      <sheetName val="KL HSMT tinh thieu"/>
      <sheetName val="정부노임단가"/>
      <sheetName val="EPro"/>
      <sheetName val="10.1"/>
      <sheetName val="목차"/>
      <sheetName val="공사기본자료"/>
      <sheetName val="Parem"/>
      <sheetName val="2.손익계산서"/>
      <sheetName val="부하(반월)"/>
      <sheetName val="TARGET"/>
      <sheetName val="Factor"/>
      <sheetName val="A-4"/>
      <sheetName val="상세내역,전력산출서"/>
      <sheetName val="일위대가목차"/>
      <sheetName val="POOM_MOTO"/>
      <sheetName val="JUCK"/>
      <sheetName val="일반공사"/>
      <sheetName val="일위대가(계측기설치)"/>
      <sheetName val="INPUT"/>
      <sheetName val="본선 토공 분배표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입찰내역서"/>
      <sheetName val="표지(1)"/>
      <sheetName val="h-013211-2"/>
      <sheetName val="VESSEL Sh. 1"/>
      <sheetName val="차액보증"/>
      <sheetName val="포설list원본"/>
      <sheetName val="기술자료 (광화문)"/>
      <sheetName val="EQT-ESTN"/>
      <sheetName val="설계가"/>
      <sheetName val="A"/>
      <sheetName val="tggwan(mac)"/>
      <sheetName val="cost"/>
      <sheetName val="ABUT수량-A1"/>
      <sheetName val="Sheet6"/>
      <sheetName val="자압1"/>
      <sheetName val="입고장부 (4)"/>
      <sheetName val="공용시설내역"/>
      <sheetName val="List(rev.B)"/>
      <sheetName val="월선수금"/>
      <sheetName val="수질정화시설"/>
      <sheetName val="지급자재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견적정보"/>
      <sheetName val="조정금액결과표 (차수별)"/>
      <sheetName val="Summary - Budget"/>
      <sheetName val="수량산출"/>
      <sheetName val="3련 BOX"/>
      <sheetName val="20관리비율"/>
      <sheetName val="BJJIN"/>
      <sheetName val="경상비"/>
      <sheetName val="의왕F사"/>
      <sheetName val="가공사"/>
      <sheetName val="터파기및재료"/>
      <sheetName val="표지판단위"/>
      <sheetName val="장비내역서"/>
      <sheetName val="SG"/>
      <sheetName val="현관"/>
      <sheetName val="b_balju_cho"/>
      <sheetName val="배수내역"/>
      <sheetName val="명세서"/>
      <sheetName val="입력DATA"/>
      <sheetName val="단가"/>
      <sheetName val="특별교실"/>
      <sheetName val="노무비"/>
      <sheetName val="조명율데이타"/>
      <sheetName val="05년"/>
      <sheetName val="토공A"/>
      <sheetName val="설계조건"/>
      <sheetName val="견적사양비교표"/>
      <sheetName val="LG제품"/>
      <sheetName val="봉양~조차장간고하개명(신설)"/>
      <sheetName val="2월가격표-ESG-1월"/>
      <sheetName val="SPEC"/>
      <sheetName val="2000년하반기"/>
      <sheetName val="산출근거"/>
      <sheetName val="22-2M단"/>
      <sheetName val="22-1소단"/>
      <sheetName val="공통(20-91)"/>
      <sheetName val="정산내임"/>
      <sheetName val="입찰안"/>
      <sheetName val="설계서(설치)"/>
      <sheetName val="집1"/>
      <sheetName val="EP0618"/>
      <sheetName val="일위대가"/>
      <sheetName val="G.R300경비"/>
      <sheetName val="입찰보고"/>
      <sheetName val="말뚝지지력산정"/>
      <sheetName val="배수공 주요자재 집계표"/>
      <sheetName val="MFAB"/>
      <sheetName val="MFRT"/>
      <sheetName val="MPKG"/>
      <sheetName val="MPRD"/>
      <sheetName val="6호기"/>
      <sheetName val="슬래브1"/>
      <sheetName val="&quot;u&quot;_TYPE_구간_조명"/>
      <sheetName val="&quot;U&quot;TYPE_전압강하"/>
      <sheetName val="TR용량_(2)"/>
      <sheetName val="간선굵기_설명"/>
      <sheetName val="불평형_계산식"/>
      <sheetName val="일위대가 "/>
      <sheetName val="일위대가-1"/>
      <sheetName val="토공사"/>
      <sheetName val="1을"/>
      <sheetName val="분석가정"/>
      <sheetName val="L_RPTA05_목록"/>
      <sheetName val="밸브설치"/>
      <sheetName val="OZ049E"/>
      <sheetName val="배수개거재(신)"/>
      <sheetName val="참고"/>
      <sheetName val="C"/>
      <sheetName val="환경기계공정표 (3)"/>
      <sheetName val="list"/>
      <sheetName val="총괄내역"/>
      <sheetName val="진로도급"/>
      <sheetName val="품셈집계표"/>
      <sheetName val="자재조사표(참고용)"/>
      <sheetName val="일반부표집계표"/>
      <sheetName val="1"/>
      <sheetName val="을지"/>
      <sheetName val="우배수"/>
      <sheetName val="계산식"/>
      <sheetName val="GRACE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L형 옹벽"/>
      <sheetName val="공량산출서"/>
      <sheetName val="2000전체분"/>
      <sheetName val="2000년1차"/>
      <sheetName val="토목"/>
      <sheetName val="수입"/>
      <sheetName val="Key assumption"/>
      <sheetName val="indirect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신관(1)"/>
      <sheetName val="구의33고"/>
      <sheetName val="기계경비(시간당)"/>
      <sheetName val="램머"/>
      <sheetName val="평가데이터"/>
      <sheetName val="청천내"/>
      <sheetName val="식재총괄"/>
      <sheetName val="일위목록"/>
      <sheetName val="자재수량"/>
      <sheetName val="견적조건"/>
      <sheetName val="과천MAIN"/>
      <sheetName val="FB25JN"/>
      <sheetName val="TNHCHINH"/>
      <sheetName val="TONG HOP VL-NC TT"/>
      <sheetName val="CHITIET VL-NC-TT -1p"/>
      <sheetName val="TDTKP1"/>
      <sheetName val="KPVC-BD "/>
      <sheetName val="동력부하(도산)"/>
      <sheetName val="의왕"/>
      <sheetName val="횡배위치"/>
      <sheetName val="조도계산서 (도서)"/>
      <sheetName val="지수"/>
      <sheetName val="ⴭⴭⴭⴭ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초계산(Pmax)"/>
      <sheetName val="대포2교접속"/>
      <sheetName val="조명율표"/>
      <sheetName val="07피뢰침설비공사"/>
      <sheetName val="견적"/>
      <sheetName val="주형"/>
      <sheetName val="중동상가"/>
      <sheetName val="UPDATA"/>
      <sheetName val="입력정보"/>
      <sheetName val="Data &amp; Result"/>
      <sheetName val="설비내역서"/>
      <sheetName val="전기"/>
      <sheetName val="Param"/>
      <sheetName val="HVAC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우수"/>
      <sheetName val="정산K산출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왕십리방향"/>
      <sheetName val="411-00 외화장기"/>
      <sheetName val="투찰"/>
      <sheetName val="Site Expenses"/>
      <sheetName val="2월가격"/>
      <sheetName val="96작생능"/>
      <sheetName val="Licences"/>
      <sheetName val="내역(정지)"/>
      <sheetName val="입력"/>
      <sheetName val="총괄표"/>
      <sheetName val="우수공"/>
      <sheetName val="Table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설산1.나"/>
      <sheetName val="본사S"/>
      <sheetName val="WORK"/>
      <sheetName val="적격"/>
      <sheetName val="단가 "/>
      <sheetName val="일위총괄표"/>
      <sheetName val="No-&gt;Code"/>
      <sheetName val="WC96709"/>
      <sheetName val="갑지"/>
      <sheetName val="유동표"/>
      <sheetName val="9.3 단면력집계"/>
      <sheetName val="2. 설계단면"/>
      <sheetName val="골조시행"/>
      <sheetName val="수량산출서"/>
      <sheetName val="약품공급2"/>
      <sheetName val="LAB"/>
      <sheetName val="수문일1"/>
      <sheetName val="연결관암거"/>
      <sheetName val="STORAGE"/>
      <sheetName val="가로등내역서"/>
      <sheetName val="원가"/>
      <sheetName val="건축내역"/>
      <sheetName val="간접비"/>
      <sheetName val="현황CODE"/>
      <sheetName val="손익현황"/>
      <sheetName val="2F 회의실견적(5_14 일대)"/>
      <sheetName val="KD율"/>
      <sheetName val="#2_일위대가목록"/>
      <sheetName val="SUN 2000. 10 가격"/>
      <sheetName val="적용단위길이"/>
      <sheetName val="종배수관(신)"/>
      <sheetName val="단중표-ST"/>
      <sheetName val="piping"/>
      <sheetName val="001"/>
      <sheetName val="기계단가"/>
      <sheetName val="C3"/>
      <sheetName val="배선DATA"/>
      <sheetName val="자재단가"/>
      <sheetName val="sw1"/>
      <sheetName val="NOMUBI"/>
      <sheetName val="토공집계"/>
      <sheetName val="적용기준"/>
      <sheetName val="기초자료입력"/>
      <sheetName val="2000상반기노임"/>
      <sheetName val="TSS Part List"/>
      <sheetName val="현장관리비 산출내역"/>
      <sheetName val="세부내역서(소방)"/>
      <sheetName val="산출근거(통합감시)"/>
      <sheetName val="FOOTING단면력"/>
      <sheetName val="3BL공동구 수량"/>
      <sheetName val="담당자"/>
      <sheetName val="3.하중산정4.지지력"/>
      <sheetName val="단가산출"/>
      <sheetName val="CT "/>
      <sheetName val="중갑지"/>
      <sheetName val="기본DATA"/>
      <sheetName val="바닥판"/>
      <sheetName val="간접"/>
      <sheetName val="적정심사"/>
      <sheetName val="1.Pre"/>
      <sheetName val="Food court "/>
      <sheetName val="직원동원계획"/>
      <sheetName val="단위내역서"/>
      <sheetName val="20110404_JRL_성수서비스 Specificatio"/>
      <sheetName val="계정"/>
      <sheetName val="기계"/>
      <sheetName val="현황산출서"/>
      <sheetName val="옹벽기초자료"/>
      <sheetName val="토공"/>
      <sheetName val="전차선로 물량표"/>
      <sheetName val="한강운반비"/>
      <sheetName val="ROOF(ALKALI)"/>
      <sheetName val="노무자 명단"/>
      <sheetName val="물량산출근거"/>
      <sheetName val="전기내역서"/>
      <sheetName val="(A)내역서"/>
      <sheetName val="154TW"/>
      <sheetName val="출근부"/>
      <sheetName val="안정검토(온1)"/>
      <sheetName val="가로등제어반 설치공사(수량)"/>
      <sheetName val="표지"/>
      <sheetName val="충주"/>
      <sheetName val="자재"/>
      <sheetName val="문학간접"/>
      <sheetName val="역삼"/>
      <sheetName val="보차도경계석"/>
      <sheetName val="금액내역서"/>
      <sheetName val="대로근거"/>
      <sheetName val="중로근거"/>
      <sheetName val="하수BOX이설"/>
      <sheetName val="TYPE-1"/>
      <sheetName val="직재"/>
      <sheetName val="COVER"/>
      <sheetName val="부재치수입력"/>
      <sheetName val="총괄집계표"/>
      <sheetName val="계산서(곡선부)"/>
      <sheetName val="종배수관"/>
      <sheetName val="장비경비"/>
      <sheetName val="소상_&quot;1&quot;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10_1"/>
      <sheetName val="2_손익계산서"/>
      <sheetName val="BSD_(2)"/>
      <sheetName val="플랜트_설치"/>
      <sheetName val="기술자료_(광화문)"/>
      <sheetName val="입고장부_(4)"/>
      <sheetName val="List(rev_B)"/>
      <sheetName val="VESSEL_Sh__1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포장재료집계표"/>
      <sheetName val="인건비"/>
      <sheetName val="9902"/>
      <sheetName val="CTEMCOST"/>
      <sheetName val="기본일위"/>
      <sheetName val="쌍송교"/>
      <sheetName val="갑지(추정)"/>
      <sheetName val="학생내역"/>
      <sheetName val="다이꾸"/>
      <sheetName val="품셈TABLE"/>
      <sheetName val="장비집계"/>
      <sheetName val="철거산출근거"/>
      <sheetName val="1SPAN"/>
      <sheetName val="참조"/>
      <sheetName val="외자배분"/>
      <sheetName val="401"/>
      <sheetName val="세부내역서(전기)"/>
      <sheetName val="세부내역"/>
      <sheetName val="작성"/>
      <sheetName val="옹벽"/>
      <sheetName val="내역(전체)"/>
      <sheetName val="원본"/>
      <sheetName val="전압강하계산"/>
      <sheetName val="전기일위대가"/>
      <sheetName val="Tool"/>
      <sheetName val="당초"/>
      <sheetName val="CAT_5"/>
      <sheetName val="P-산#1-1(WOWA1)"/>
      <sheetName val="공사원가계산서"/>
      <sheetName val="실행"/>
      <sheetName val="도급"/>
      <sheetName val="조도계산"/>
      <sheetName val="교대시점"/>
      <sheetName val="상세내역"/>
      <sheetName val="단면"/>
      <sheetName val="200"/>
      <sheetName val="토량산출서"/>
      <sheetName val="설 계"/>
      <sheetName val="품셈(기초)"/>
      <sheetName val="MEXICO-C"/>
      <sheetName val="시설일위"/>
      <sheetName val="SRC-B3U2"/>
      <sheetName val="토사(PE)"/>
      <sheetName val="철골수량"/>
      <sheetName val="L형측구단위수량"/>
      <sheetName val="L형측구연장조서"/>
      <sheetName val="도로경계블럭단위수량"/>
      <sheetName val="도로경계블럭단위토공"/>
      <sheetName val="도담구내 개소별 명세"/>
      <sheetName val="문화재 시굴조사비(표지)"/>
      <sheetName val="공종별집계표"/>
      <sheetName val="전기일위목록"/>
      <sheetName val="기계경비"/>
      <sheetName val="시설물일위"/>
      <sheetName val="기준"/>
      <sheetName val="재료비"/>
      <sheetName val="1NYS(당)"/>
      <sheetName val="총괄내역서"/>
      <sheetName val="원형1호맨홀토공수량"/>
      <sheetName val="경계석"/>
      <sheetName val="IMP(MAIN)"/>
      <sheetName val="IMP (REACTOR)"/>
      <sheetName val="E01-02(EV-1-LBS)"/>
      <sheetName val="투입인력"/>
      <sheetName val="내역표지"/>
      <sheetName val="DHEQSUPT"/>
      <sheetName val="업체별기성내역"/>
      <sheetName val="기초단가"/>
      <sheetName val="APT내역"/>
      <sheetName val="nomi "/>
      <sheetName val="4월가격"/>
      <sheetName val="노무비 근거"/>
      <sheetName val="보고"/>
      <sheetName val="LX-CAL.XLS"/>
      <sheetName val="코드"/>
      <sheetName val="별표 "/>
      <sheetName val="용산1(해보)"/>
      <sheetName val="견적단가"/>
      <sheetName val="RAHMEN"/>
      <sheetName val="안정계산"/>
      <sheetName val="단면검토"/>
      <sheetName val="TYPE1"/>
      <sheetName val="철근량"/>
      <sheetName val="CAL"/>
      <sheetName val="계획조정"/>
      <sheetName val="0.갑지"/>
      <sheetName val="8.현장관리비"/>
      <sheetName val="7.안전관리비"/>
      <sheetName val="제수변수량H2.15"/>
      <sheetName val="_공기변수량"/>
      <sheetName val="공사비증감"/>
      <sheetName val="중기일위대가"/>
      <sheetName val="1.동력공사"/>
      <sheetName val="U-TYPE(1)"/>
      <sheetName val="VXXXXX"/>
      <sheetName val="간지"/>
      <sheetName val="견적지침"/>
      <sheetName val="9.품셈"/>
      <sheetName val="물가시세"/>
      <sheetName val="wall"/>
      <sheetName val="Front"/>
      <sheetName val="할증 "/>
      <sheetName val="정렬"/>
      <sheetName val="관접합및부설"/>
      <sheetName val="제수"/>
      <sheetName val="공기"/>
      <sheetName val="설계산출표지"/>
      <sheetName val="2.대외공문"/>
      <sheetName val="TYPE A"/>
      <sheetName val="남양시작동자105노65기1.3화1.2"/>
      <sheetName val="투찰내역"/>
      <sheetName val="3-1.CB"/>
      <sheetName val="정비손익"/>
      <sheetName val="본사업"/>
      <sheetName val="유기공정"/>
      <sheetName val="대림산업"/>
      <sheetName val="적용단가"/>
      <sheetName val="수압집계"/>
      <sheetName val="결재판"/>
      <sheetName val="손익분석"/>
      <sheetName val="품의서"/>
      <sheetName val="기계경비일람"/>
      <sheetName val="9GNG운반"/>
      <sheetName val="제출내역 (2)"/>
      <sheetName val="인부노임"/>
      <sheetName val="총괄"/>
      <sheetName val="본댐"/>
      <sheetName val="도수"/>
      <sheetName val="ssb"/>
      <sheetName val="증감"/>
      <sheetName val="국고"/>
      <sheetName val="발전"/>
      <sheetName val="건축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8.일위"/>
      <sheetName val="__Isyou_c_PJT_97_R_SUWONJ_REP_2"/>
      <sheetName val="__Isyou_c_PJT_97_R_SUWONJ_REP_3"/>
      <sheetName val="Macro(MCC-1)"/>
      <sheetName val="단가산출(문안수정)"/>
      <sheetName val="XXXXXX"/>
      <sheetName val="내역1"/>
      <sheetName val="특수선일위대가"/>
      <sheetName val="WIND-EQ"/>
      <sheetName val="날개벽"/>
      <sheetName val="양식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전력구구조물산근"/>
      <sheetName val="Arch"/>
      <sheetName val="기준액"/>
      <sheetName val="DB"/>
      <sheetName val="단가비교표_공통1"/>
      <sheetName val="의정부문예회관변경내역"/>
      <sheetName val="경비"/>
      <sheetName val="DATA1"/>
      <sheetName val="잡철물"/>
      <sheetName val="송장"/>
      <sheetName val="집수정단"/>
      <sheetName val="01"/>
      <sheetName val="관급원내역"/>
      <sheetName val="아파트 "/>
      <sheetName val="대구실행"/>
      <sheetName val="진접"/>
      <sheetName val="new급여T(4을-운전)"/>
      <sheetName val="총괄표 (2)"/>
      <sheetName val="I一般比"/>
      <sheetName val="RING WALL"/>
      <sheetName val="8.1"/>
      <sheetName val="calculation-1"/>
      <sheetName val="CombinedFooting_F3"/>
      <sheetName val="Lists"/>
      <sheetName val="장비단가 (2차) 수로준설,케이싱"/>
      <sheetName val="Vendor"/>
      <sheetName val="산출내역서"/>
      <sheetName val="도"/>
      <sheetName val="역T형교대(말뚝기초)"/>
      <sheetName val="보활"/>
      <sheetName val="신규일위대가"/>
      <sheetName val="을"/>
      <sheetName val="Languages"/>
      <sheetName val="AHU집계"/>
      <sheetName val="공조기휀"/>
      <sheetName val="공조기"/>
      <sheetName val="경산"/>
      <sheetName val="슬래브"/>
      <sheetName val="입찰결과보고"/>
      <sheetName val="단위중량"/>
      <sheetName val="주간계획"/>
      <sheetName val="단가표"/>
      <sheetName val="4.2유효폭의 계산"/>
      <sheetName val="지진시"/>
      <sheetName val="교각1"/>
      <sheetName val="실행내역"/>
      <sheetName val="원가계산"/>
      <sheetName val="E.P.T수량산출서"/>
      <sheetName val="기초대가"/>
      <sheetName val="타견적(을)"/>
      <sheetName val="노임단가(2000하반기)"/>
      <sheetName val="2"/>
      <sheetName val="3"/>
      <sheetName val="4"/>
      <sheetName val="5"/>
      <sheetName val="접속도로1"/>
      <sheetName val="접속도로"/>
      <sheetName val="재정비직인"/>
      <sheetName val="재정비내역"/>
      <sheetName val="지적고시내역"/>
      <sheetName val="프랜트면허"/>
      <sheetName val="토목주소"/>
      <sheetName val="재무가정"/>
      <sheetName val="DATA-3"/>
      <sheetName val="허용전류-IEC DATA"/>
      <sheetName val="신우"/>
      <sheetName val="공사개요 (2)"/>
      <sheetName val="PumpSpec"/>
      <sheetName val="개요"/>
      <sheetName val="Baby일위대가"/>
      <sheetName val="백암비스타내역"/>
      <sheetName val="원가서"/>
      <sheetName val="새공통(96임금인상기준)"/>
      <sheetName val="직노"/>
      <sheetName val="INMD1198"/>
      <sheetName val="INFG1198"/>
      <sheetName val="폐토수익화 "/>
      <sheetName val="안정검토(온1_x0000_"/>
      <sheetName val="품목납기"/>
      <sheetName val="실행내역서"/>
      <sheetName val="COMPRESSOR"/>
      <sheetName val="인부신상자료"/>
      <sheetName val="계측 내역서"/>
      <sheetName val="자재단가표"/>
      <sheetName val="BID-도로"/>
      <sheetName val="결재판(삭제하지말아주세요)"/>
      <sheetName val="내역서(을지)_2-1공구"/>
      <sheetName val="중기손료"/>
      <sheetName val="직공비"/>
      <sheetName val="일반전기"/>
      <sheetName val="적용률"/>
      <sheetName val="자재 집계표"/>
      <sheetName val="날개벽수량표"/>
      <sheetName val="합의경상"/>
      <sheetName val="가설공사내역"/>
      <sheetName val="5. 차단기 용량계산"/>
      <sheetName val="단가비교표"/>
      <sheetName val="인천제철"/>
      <sheetName val="아주기계"/>
      <sheetName val="LD"/>
      <sheetName val="조명시설"/>
      <sheetName val="C.배수관공"/>
      <sheetName val="설계명세서(선로)"/>
      <sheetName val="소계정"/>
      <sheetName val="#REF!"/>
      <sheetName val="코드표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터널조도"/>
      <sheetName val="제품정보"/>
      <sheetName val="내역서"/>
      <sheetName val="대가목록"/>
      <sheetName val="인건-측정"/>
      <sheetName val="ILWIPOH"/>
      <sheetName val="표지(1)"/>
      <sheetName val="부하(성남)"/>
      <sheetName val="원가계산서"/>
      <sheetName val="장비내역서"/>
      <sheetName val="감가상각"/>
    </sheetNames>
    <sheetDataSet>
      <sheetData sheetId="0" refreshError="1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발신정보"/>
      <sheetName val="노임"/>
      <sheetName val="ABUT수량-A1"/>
      <sheetName val="기본일위"/>
      <sheetName val="단가비교표"/>
      <sheetName val="TOTAL"/>
      <sheetName val="2F 회의실견적(5_14 일대)"/>
      <sheetName val="NOMUBI"/>
      <sheetName val="sw1"/>
      <sheetName val="실행철강하도"/>
      <sheetName val="J直材4"/>
      <sheetName val="I一般比"/>
      <sheetName val="동원(3)"/>
      <sheetName val="예정(3)"/>
      <sheetName val="인건-측정"/>
      <sheetName val="조도계산서 (도서)"/>
      <sheetName val="Sheet1"/>
      <sheetName val="동력부하(도산)"/>
      <sheetName val="명세서"/>
      <sheetName val="유기공정"/>
      <sheetName val="TABLE"/>
      <sheetName val="96물가 CODE"/>
      <sheetName val="CP-E2 (품셈표)"/>
      <sheetName val="노임단가"/>
      <sheetName val="U-TYPE(1)"/>
      <sheetName val="터널조도"/>
      <sheetName val="설비"/>
      <sheetName val="종배수관"/>
      <sheetName val="감가상각"/>
      <sheetName val="연부97-1"/>
      <sheetName val="갑지1"/>
      <sheetName val="조도계산(1)"/>
      <sheetName val="품목납기"/>
      <sheetName val="N賃率-職"/>
      <sheetName val="일위대가목록"/>
      <sheetName val="전차선로 물량표"/>
      <sheetName val="와동25-3(변경)"/>
      <sheetName val="인건비"/>
      <sheetName val="001"/>
      <sheetName val="60명당사(총괄)"/>
      <sheetName val="반중력식옹벽3.5"/>
      <sheetName val="김재복부장님"/>
      <sheetName val="70%"/>
      <sheetName val="Sheet3"/>
      <sheetName val="기초대가"/>
      <sheetName val="직노"/>
      <sheetName val="20관리비율"/>
      <sheetName val="97"/>
      <sheetName val="WORK"/>
      <sheetName val="Macro1"/>
      <sheetName val="Macro2"/>
      <sheetName val="중기사용료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재"/>
      <sheetName val="경산"/>
      <sheetName val="Sheet2"/>
      <sheetName val="C-노임단가"/>
      <sheetName val="1.설계조건"/>
      <sheetName val="전기단가조사서"/>
      <sheetName val="자재단가"/>
      <sheetName val="K1자재(3차등)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덕전리"/>
      <sheetName val="선급금신청서"/>
      <sheetName val="ilch"/>
      <sheetName val="여과지동"/>
      <sheetName val="기초자료"/>
      <sheetName val="CONCRETE"/>
      <sheetName val="부하LOAD"/>
      <sheetName val="DATA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일위"/>
      <sheetName val="차액보증"/>
      <sheetName val="10월가격"/>
      <sheetName val="DATE"/>
      <sheetName val="sheets"/>
      <sheetName val="예산M12A"/>
      <sheetName val="일위대가목차"/>
      <sheetName val="경비_원본"/>
      <sheetName val="공사원가계산서"/>
      <sheetName val="FANDBS"/>
      <sheetName val="GRDATA"/>
      <sheetName val="SHAFTDBSE"/>
      <sheetName val="내역"/>
      <sheetName val="주소록"/>
      <sheetName val="견적서"/>
      <sheetName val="노원열병합__건축공사기성내역서"/>
      <sheetName val="plan&amp;section_of_foundation"/>
      <sheetName val="단가조사"/>
      <sheetName val="건축내역"/>
      <sheetName val="설직재-1"/>
      <sheetName val="소상 &quot;1&quot;"/>
      <sheetName val="기계경비산출기준"/>
      <sheetName val="정부노임단가"/>
      <sheetName val="원형1호맨홀토공수량"/>
      <sheetName val="부속동"/>
      <sheetName val="공사개요(좌)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제-노임"/>
      <sheetName val="제직재"/>
      <sheetName val="철거산출근거"/>
      <sheetName val="원본(갑지)"/>
      <sheetName val="판매96"/>
      <sheetName val="단가산출(변경없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조도계산서 _도서_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PROCESS"/>
      <sheetName val="원가 (2)"/>
      <sheetName val="단가산출"/>
      <sheetName val="실정공사비단가표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부하(성남)"/>
      <sheetName val="기성"/>
      <sheetName val="rate"/>
      <sheetName val="LOAD-46"/>
      <sheetName val="BOX"/>
      <sheetName val="담장산출"/>
      <sheetName val="7.1 자재단가표(케이블)"/>
      <sheetName val="대치판정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표지판단위"/>
      <sheetName val="설계"/>
      <sheetName val="시행후면적"/>
      <sheetName val="수지예산"/>
      <sheetName val="단가대비"/>
      <sheetName val="소요자재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일위대가(4층원격)"/>
      <sheetName val="건축내역서"/>
      <sheetName val="ROOF(ALKALI)"/>
      <sheetName val="dtxl"/>
      <sheetName val="품산출서"/>
      <sheetName val="1-1"/>
      <sheetName val="차도조도계산"/>
      <sheetName val="목록"/>
      <sheetName val="외주가공"/>
      <sheetName val="7단가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1공구(을)"/>
      <sheetName val="DLA"/>
      <sheetName val=" 견적서"/>
      <sheetName val="99총공사내역서"/>
      <sheetName val="변압기 및 발전기 용량"/>
      <sheetName val="XL4Poppy"/>
      <sheetName val="List"/>
      <sheetName val="CHITIET VL-NC"/>
      <sheetName val="DON GIA"/>
      <sheetName val="MOTOR"/>
      <sheetName val="참고"/>
      <sheetName val="시화점실행"/>
      <sheetName val="부대내역"/>
      <sheetName val="7.경제성결과"/>
      <sheetName val="FRP내역서"/>
      <sheetName val="__MAIN"/>
      <sheetName val="회로내역(승인)"/>
      <sheetName val="안정검토(온1)"/>
      <sheetName val="노무비 근거"/>
      <sheetName val="입상내역"/>
      <sheetName val="단가"/>
      <sheetName val="물량산출근거"/>
      <sheetName val="수안보-MBR1"/>
      <sheetName val="L형 옹벽"/>
      <sheetName val="COVER"/>
      <sheetName val="도근좌표"/>
      <sheetName val="7내역"/>
      <sheetName val="맨홀토공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해상PCB"/>
      <sheetName val="관급"/>
      <sheetName val="투찰(하수)"/>
      <sheetName val="기력고압전동기"/>
      <sheetName val="일보"/>
      <sheetName val="현장지지물물량"/>
      <sheetName val="간지"/>
      <sheetName val="간선계산"/>
      <sheetName val="BUS제원1"/>
      <sheetName val="단가조사서"/>
      <sheetName val="목차"/>
      <sheetName val="소업1교"/>
      <sheetName val="배수내역 (2)"/>
      <sheetName val="계약내력"/>
      <sheetName val="11"/>
      <sheetName val="토사(PE)"/>
      <sheetName val="Ekog10"/>
      <sheetName val="코드표"/>
      <sheetName val="기초단가"/>
      <sheetName val="수량산출서 갑지"/>
      <sheetName val="상승노임"/>
      <sheetName val="자판실행"/>
      <sheetName val="DHEQSUPT"/>
      <sheetName val="DATA1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교통대책내역"/>
      <sheetName val="목표세부명세"/>
      <sheetName val="집계"/>
      <sheetName val="안정검토"/>
      <sheetName val="FAB별"/>
      <sheetName val="단위중량"/>
      <sheetName val="TYPE-A"/>
      <sheetName val="전체현황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주요측점"/>
      <sheetName val="수량집계"/>
      <sheetName val="수량산출서 (2)"/>
      <sheetName val="CAL"/>
      <sheetName val="공주-교대(A1)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견적(갑지)"/>
      <sheetName val="Baby일위대가"/>
      <sheetName val="실행간접비용"/>
      <sheetName val="변화치수"/>
      <sheetName val="기초자료입력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암거공"/>
      <sheetName val="배수통관(좌)"/>
      <sheetName val="우수"/>
      <sheetName val="가격표"/>
      <sheetName val="Customer Databas"/>
      <sheetName val="공종별내역서"/>
      <sheetName val="원계약서"/>
      <sheetName val="총괄내역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Site Expenses"/>
      <sheetName val="1을"/>
      <sheetName val="PIPE"/>
      <sheetName val="FLANGE"/>
      <sheetName val="VALVE"/>
      <sheetName val="OH공량old"/>
      <sheetName val="샘플표지"/>
      <sheetName val="1. 설계조건 2.단면가정 3. 하중계산"/>
      <sheetName val="DATA 입력란"/>
      <sheetName val="자재"/>
      <sheetName val="시행예산"/>
      <sheetName val="원형맨홀수량"/>
      <sheetName val="기기리스트"/>
      <sheetName val="01"/>
      <sheetName val="연돌일위집계"/>
      <sheetName val="금융비용"/>
      <sheetName val="주안3차A-A"/>
      <sheetName val="Controls"/>
      <sheetName val="15100"/>
      <sheetName val="두앙"/>
      <sheetName val="재료비"/>
      <sheetName val="보온자재단가표"/>
      <sheetName val="맨홀토공산출"/>
      <sheetName val="AHU집계"/>
      <sheetName val="본실행경비"/>
      <sheetName val="SW개발대상목록(기능점수)"/>
      <sheetName val="오존실배관내역"/>
      <sheetName val="단가대비표 표지"/>
      <sheetName val="2000시행"/>
      <sheetName val="예시 (수정 및 삭제금지)"/>
      <sheetName val="VENDOR LIST"/>
      <sheetName val="CALCULATION"/>
      <sheetName val="EPro"/>
      <sheetName val="배수공 시멘트 및 골재량 산출"/>
      <sheetName val="사전공사"/>
      <sheetName val="토적"/>
      <sheetName val="안정계산"/>
      <sheetName val="기초안정검토"/>
      <sheetName val="물건도(원본)"/>
      <sheetName val="관로공표지"/>
      <sheetName val="참조"/>
      <sheetName val="특별교실"/>
      <sheetName val="일위내역"/>
      <sheetName val="분류작업"/>
      <sheetName val="기본자료"/>
      <sheetName val="2002상반기노임기준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매크로"/>
      <sheetName val="9호관로"/>
      <sheetName val="설계명세서"/>
      <sheetName val="TARGET"/>
      <sheetName val="출입자명단"/>
      <sheetName val="뚝토공"/>
      <sheetName val="40총괄"/>
      <sheetName val="40집계"/>
      <sheetName val="유림총괄"/>
      <sheetName val="통합"/>
      <sheetName val="총요약서"/>
      <sheetName val="Macro(전선)"/>
      <sheetName val="예산내역서"/>
      <sheetName val="식재품셈"/>
      <sheetName val="제안서입력"/>
      <sheetName val="절감계산"/>
      <sheetName val="BOQ(전체)"/>
      <sheetName val="위치조서"/>
      <sheetName val="옹벽1"/>
      <sheetName val="4.2.1 마루높이 검토"/>
      <sheetName val="월말"/>
      <sheetName val="기성내역서"/>
      <sheetName val="1-3.조건,바닥판 "/>
      <sheetName val="첨부1-1"/>
      <sheetName val="교차구"/>
      <sheetName val=" 냉각수펌프"/>
      <sheetName val="BSD (2)"/>
      <sheetName val="토공총괄표"/>
      <sheetName val="규격"/>
      <sheetName val="입찰견적보고서"/>
      <sheetName val="일반공사"/>
      <sheetName val="암거(내역)"/>
      <sheetName val="급수공사"/>
      <sheetName val="05년"/>
      <sheetName val="CATV"/>
      <sheetName val="TYPE1"/>
      <sheetName val="소운반"/>
      <sheetName val="단면치수"/>
      <sheetName val="데리네이타현황"/>
      <sheetName val="사  업  비  수  지  예  산  서"/>
      <sheetName val="단위수량산출"/>
      <sheetName val="대전-교대(A1-A2)"/>
      <sheetName val="8-1"/>
      <sheetName val="물가"/>
      <sheetName val="우배수"/>
      <sheetName val="설명"/>
      <sheetName val="wing"/>
      <sheetName val="98비정기소모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지주목시비량산출서"/>
      <sheetName val="1,2공구원가계산서"/>
      <sheetName val="2공구산출내역"/>
      <sheetName val="1공구산출내역서"/>
      <sheetName val="Proposal"/>
      <sheetName val="토적표"/>
      <sheetName val="Front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사용성검토"/>
      <sheetName val="공통(20-91)"/>
      <sheetName val="골재집계"/>
      <sheetName val="공종별 집계"/>
      <sheetName val="호안공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직접인건비"/>
      <sheetName val="95년12월말"/>
      <sheetName val="basic_info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깨기수량"/>
      <sheetName val="보험료산출"/>
      <sheetName val="PIPE내역(FCN)"/>
      <sheetName val="설비내역서"/>
      <sheetName val="전기내역서"/>
      <sheetName val="8-3기계경비"/>
      <sheetName val="데이터"/>
      <sheetName val="일위목차"/>
      <sheetName val=" 내역"/>
      <sheetName val="24.보증금(전신전화가입권)"/>
      <sheetName val="계정code"/>
      <sheetName val="시산표"/>
      <sheetName val="비교1"/>
      <sheetName val="제품별"/>
      <sheetName val="기초공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일위집계(기존)"/>
      <sheetName val="제경비"/>
      <sheetName val="guard(mac)"/>
      <sheetName val="가정오수"/>
      <sheetName val="잔수량(작성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입고장부 (4)"/>
      <sheetName val="견적보고(총액)"/>
      <sheetName val="원가계산하도"/>
      <sheetName val="추가예산"/>
      <sheetName val="공사손익실적"/>
      <sheetName val="TABLE DB"/>
      <sheetName val="쌍용 data base"/>
      <sheetName val="잔공사현황"/>
      <sheetName val="지급자재조서"/>
      <sheetName val="6공구(당초)"/>
      <sheetName val="단락전류-A"/>
      <sheetName val="사업수지"/>
      <sheetName val="물가자료"/>
      <sheetName val="부대집계1"/>
      <sheetName val="가도단위"/>
      <sheetName val="각종양식"/>
      <sheetName val="소요자재명세서2"/>
      <sheetName val="기계경비일람"/>
      <sheetName val="CHITIET_VL-NC"/>
      <sheetName val="DON_GIA"/>
      <sheetName val="배수공_시멘트_및_골재량_산출"/>
      <sheetName val="감액총괄표"/>
      <sheetName val="물량표"/>
      <sheetName val="F4-F7"/>
      <sheetName val="현장식당(1)"/>
      <sheetName val="가시설단위수량"/>
      <sheetName val="eq_data"/>
      <sheetName val="현장관리비"/>
      <sheetName val="원가서"/>
      <sheetName val="물가시세표"/>
      <sheetName val="내역(영일)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DOGI"/>
      <sheetName val="Sheet4"/>
      <sheetName val="역T형교대(말뚝기초)"/>
      <sheetName val="평가데이터"/>
      <sheetName val="C.배수관공"/>
      <sheetName val="비용"/>
      <sheetName val="타견적(을)"/>
      <sheetName val="SANTOGO"/>
      <sheetName val="SANBAISU"/>
      <sheetName val="3.현장배치"/>
      <sheetName val="전기자료"/>
      <sheetName val="기본DATA"/>
      <sheetName val="11.자재단가"/>
      <sheetName val="NEGO"/>
      <sheetName val="woo(mac)"/>
      <sheetName val="빗물받이(910-510-410)"/>
      <sheetName val="구천"/>
      <sheetName val="본사공가현황"/>
      <sheetName val="직접경비"/>
      <sheetName val="STEEL BOX 단면설계(SEC.8)"/>
      <sheetName val="9.1지하2층하부보"/>
      <sheetName val="anchor"/>
      <sheetName val="일반수량총괄집계"/>
      <sheetName val="CVT산정"/>
      <sheetName val="우수공"/>
      <sheetName val="실행내역서_1"/>
      <sheetName val="예시_(수정_및_삭제금지)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시설물일위"/>
      <sheetName val="식재인부"/>
      <sheetName val="실행예산서"/>
      <sheetName val="FOOTING단면력"/>
      <sheetName val="서울대규장각_가시설흙막이_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회사기초자료"/>
      <sheetName val="단漰_x001d_潼"/>
      <sheetName val="종합단가표"/>
      <sheetName val="근생APT-신마감"/>
      <sheetName val="복지관_FIART"/>
      <sheetName val="근생APT-FIART"/>
      <sheetName val="근생-FIART"/>
      <sheetName val="유지관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23"/>
      <sheetName val="Calcs"/>
      <sheetName val="표지 (2)"/>
      <sheetName val="3.공통공사대비"/>
      <sheetName val="1.설계기준"/>
      <sheetName val="우棌"/>
      <sheetName val="운용방안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ꊐ˕"/>
      <sheetName val="공통부대비"/>
      <sheetName val="회로내역(승인䠎"/>
      <sheetName val="회로내역(승인Ԉ"/>
      <sheetName val="총肸"/>
      <sheetName val="총Ῐᅯ"/>
      <sheetName val="총葨ù"/>
      <sheetName val="총_x0005__x0000_"/>
      <sheetName val="노임단가표"/>
      <sheetName val="C_DATA"/>
      <sheetName val="수량산출서-2"/>
      <sheetName val="rpcc"/>
      <sheetName val="REINF."/>
      <sheetName val="SKETCH"/>
      <sheetName val="LOADS"/>
      <sheetName val="design criteria"/>
      <sheetName val="CHECK1"/>
      <sheetName val="b_balju_cho"/>
      <sheetName val="샘플표⁑"/>
      <sheetName val="샘플표⣨"/>
      <sheetName val="샘플표쁑"/>
      <sheetName val="샘플표샨"/>
      <sheetName val="1.2.1 마루높이결정"/>
      <sheetName val="원본"/>
      <sheetName val="총"/>
      <sheetName val="주식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토공"/>
      <sheetName val="TEST1"/>
      <sheetName val="우_x0000_"/>
      <sheetName val="암거ၒ"/>
      <sheetName val="경비2내역"/>
      <sheetName val="구조물터파기수량집계"/>
      <sheetName val="내역_ver1.0"/>
      <sheetName val="일위총괄표"/>
      <sheetName val="증감내역서"/>
      <sheetName val="범례표"/>
      <sheetName val="투찰"/>
      <sheetName val="분양가표"/>
      <sheetName val="설계내역"/>
      <sheetName val="교량data"/>
      <sheetName val="3.CCTV설비공사"/>
      <sheetName val="b"/>
      <sheetName val="군자4교하부-Ö_x0000_"/>
      <sheetName val="총焘ʒ"/>
      <sheetName val="총̉"/>
      <sheetName val="안정검토(온1瀀"/>
      <sheetName val="안정검토(온1瀕"/>
      <sheetName val="식재퀀濟叏"/>
      <sheetName val="TARG＠ͷ"/>
      <sheetName val="설䨕쟛ꀀ"/>
      <sheetName val="안정검토(온1ჿ"/>
      <sheetName val="하수급견적대비"/>
      <sheetName val="[TOTAL.xls]______D_2001_______3"/>
      <sheetName val="[TOTAL.xls]______D_2001_______2"/>
      <sheetName val="[TOTAL.xls]______D_2001_______4"/>
      <sheetName val="[TOTAL.xls]______D_2001_______5"/>
      <sheetName val="전체내역 (2)"/>
      <sheetName val="취합표"/>
      <sheetName val="물량산출"/>
      <sheetName val="수목단가"/>
      <sheetName val="시설수량표"/>
      <sheetName val="식재수량표"/>
      <sheetName val="설계서을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c_balju"/>
      <sheetName val="시점교대"/>
      <sheetName val="총괄BOQ"/>
      <sheetName val="철근량"/>
      <sheetName val="단 box"/>
      <sheetName val="총 괄 표"/>
      <sheetName val="[TOTAL.xls]______D_2001_______6"/>
      <sheetName val="[TOTAL.xls]______D_2001_______7"/>
      <sheetName val="anaysis_sheet"/>
      <sheetName val="법인카드정산내역서7월"/>
      <sheetName val="법인카드정산내역서7월 (2)"/>
      <sheetName val="법인카드정산내역서8월 (3)"/>
      <sheetName val="법인카드정산내역서8월"/>
      <sheetName val="실내건축일위대가"/>
      <sheetName val="부적합유형"/>
      <sheetName val="부적합 유형"/>
      <sheetName val="이름정의"/>
      <sheetName val="1.개요"/>
      <sheetName val="Bill 2.2 Villa 2 beds"/>
      <sheetName val="一発シート"/>
      <sheetName val="노무비(전지2기)"/>
      <sheetName val="소일위대가코드표"/>
      <sheetName val="날개벽(시점좌측)"/>
      <sheetName val="TOTAL.xls"/>
      <sheetName val="계수시트"/>
      <sheetName val="작업일ၒ"/>
      <sheetName val="산근"/>
      <sheetName val="가설"/>
      <sheetName val="경상"/>
      <sheetName val="94"/>
      <sheetName val="남춘천IC접속_x0000__x0000__x0005__x0000_"/>
      <sheetName val="진행 DATA (2)"/>
      <sheetName val="품의양"/>
      <sheetName val="집수정(600-700)"/>
      <sheetName val="간접"/>
      <sheetName val="3BL공동구 수_x0000_"/>
      <sheetName val="3BL공동구 수嚠"/>
      <sheetName val="3BL공동구 수吐"/>
      <sheetName val="노무단가"/>
      <sheetName val="EQ-R1"/>
      <sheetName val="금주1교"/>
      <sheetName val="신림자금"/>
      <sheetName val=" 총괄표"/>
      <sheetName val="식재က"/>
      <sheetName val="식재Ⴒ꿦휅"/>
      <sheetName val="양수장"/>
      <sheetName val="양수장내역"/>
      <sheetName val="품셈TABLE"/>
      <sheetName val="내역(전체)"/>
      <sheetName val="입력"/>
      <sheetName val="내역서01"/>
      <sheetName val="INFO"/>
      <sheetName val="지장물C"/>
      <sheetName val="투찰금액"/>
      <sheetName val="암거날개벽"/>
      <sheetName val="공내역"/>
      <sheetName val="양식"/>
      <sheetName val="계산DATA입력"/>
      <sheetName val="상세 계산 내역"/>
      <sheetName val="계산정보"/>
      <sheetName val="적용토목"/>
      <sheetName val="지하"/>
      <sheetName val="견적3"/>
      <sheetName val="예산조서"/>
      <sheetName val="현장지지물_x0000__x0000_"/>
      <sheetName val="구동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골조시행"/>
      <sheetName val="BOX1"/>
      <sheetName val="Trans"/>
      <sheetName val="외천교"/>
      <sheetName val="지사인원사무실"/>
      <sheetName val="내역(입찰)"/>
      <sheetName val="총집계표"/>
      <sheetName val="공양식"/>
      <sheetName val="자재목록"/>
      <sheetName val="중기목록"/>
      <sheetName val="일반부표"/>
      <sheetName val="일위산출"/>
      <sheetName val="횡배수관집현황_2공구_"/>
      <sheetName val="J형측구단위수량"/>
      <sheetName val="연습"/>
      <sheetName val="sheet10"/>
      <sheetName val="단면 (2)"/>
      <sheetName val="입찰내역 발주처 양식"/>
      <sheetName val="교량"/>
      <sheetName val="산출내역서"/>
      <sheetName val="전기일위목록"/>
      <sheetName val="은행코드"/>
      <sheetName val="주형"/>
      <sheetName val="단가 (2)"/>
      <sheetName val="AS복구"/>
      <sheetName val="중기터파기"/>
      <sheetName val="변수값"/>
      <sheetName val="중기상차"/>
      <sheetName val="산거각호표"/>
      <sheetName val="예산명세서"/>
      <sheetName val="안_x0000__x0000_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토량산출서"/>
      <sheetName val="조작대(1연)"/>
      <sheetName val="차선도색수량집계"/>
      <sheetName val="VS P-Q"/>
      <sheetName val="7 th"/>
      <sheetName val="옹벽"/>
      <sheetName val="인건비 "/>
      <sheetName val="기계공사"/>
      <sheetName val="설계산출기초"/>
      <sheetName val="98NS-N"/>
      <sheetName val="수량산출서 (ૐƴ"/>
      <sheetName val="수량산출서 (柖"/>
      <sheetName val="수량산출서 (_x0000__x0000_"/>
      <sheetName val="수량산출서 (葔ǯ"/>
      <sheetName val="본댐설계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>
        <row r="1">
          <cell r="A1" t="str">
            <v>단  종</v>
          </cell>
        </row>
      </sheetData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/>
      <sheetData sheetId="1111"/>
      <sheetData sheetId="1112" refreshError="1"/>
      <sheetData sheetId="1113" refreshError="1"/>
      <sheetData sheetId="1114"/>
      <sheetData sheetId="1115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N賃率-職"/>
      <sheetName val="일위"/>
      <sheetName val="단가비교표"/>
      <sheetName val="매립"/>
      <sheetName val="I一般比"/>
      <sheetName val="과천MAIN"/>
      <sheetName val="원가 (2)"/>
      <sheetName val="노임"/>
      <sheetName val="ABUT수량-A1"/>
      <sheetName val="J直材4"/>
      <sheetName val="내역서1999.8최종"/>
      <sheetName val="2F 회의실견적(5_14 일대)"/>
      <sheetName val="예가표"/>
      <sheetName val="일위대가목차"/>
      <sheetName val="Sheet2"/>
      <sheetName val="신우"/>
      <sheetName val="품목납기"/>
      <sheetName val="송라초중학교(final)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Macro1"/>
      <sheetName val="S0"/>
      <sheetName val="Sheet1"/>
      <sheetName val="기본일위"/>
      <sheetName val="노무비"/>
      <sheetName val="정부노임단가"/>
      <sheetName val="PANEL_중량산출"/>
      <sheetName val="원가_(2)"/>
      <sheetName val="sw1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약품설비"/>
      <sheetName val="부대공Ⅱ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G.R300경비"/>
      <sheetName val="관급_File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부하LOAD"/>
      <sheetName val="ITEM"/>
      <sheetName val="인건비"/>
      <sheetName val="OPT7"/>
      <sheetName val="외천교"/>
      <sheetName val="종배수관"/>
      <sheetName val="Total"/>
      <sheetName val="발신정보"/>
      <sheetName val="갑"/>
      <sheetName val="분석"/>
      <sheetName val="시나리오2"/>
      <sheetName val="1기 비용"/>
      <sheetName val="시나리오"/>
      <sheetName val="Sheet3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2F_회의실견적(5_14_일대)"/>
      <sheetName val="10월가격"/>
      <sheetName val="기타유틸리티설비"/>
      <sheetName val="명세서"/>
      <sheetName val="일위대가목록"/>
      <sheetName val="한전고리-을"/>
      <sheetName val="K1자재(3차등)"/>
      <sheetName val="우각부보강"/>
      <sheetName val="원가계산서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총괄"/>
      <sheetName val="금호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6호기"/>
      <sheetName val="단위수량"/>
      <sheetName val="가시설수량"/>
      <sheetName val="재무가정"/>
      <sheetName val="anaysis_sheet"/>
      <sheetName val="사업장공제"/>
      <sheetName val="산출내역서"/>
      <sheetName val="직공비"/>
      <sheetName val="Piping Design Data"/>
      <sheetName val="SCH"/>
      <sheetName val="저리조양"/>
      <sheetName val="차액보증"/>
      <sheetName val="가설건물"/>
      <sheetName val="JUCK"/>
      <sheetName val="판매96"/>
      <sheetName val="직재"/>
      <sheetName val="price"/>
      <sheetName val="물량산출근거"/>
      <sheetName val="관급자재대"/>
      <sheetName val="입찰안"/>
      <sheetName val="도급"/>
      <sheetName val="SANBAISU"/>
      <sheetName val="SANTOGO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사통"/>
      <sheetName val="Macro(차단기)"/>
      <sheetName val="순공사비"/>
      <sheetName val="실행비교"/>
      <sheetName val="Project Brief"/>
      <sheetName val="각형맨홀"/>
      <sheetName val="표지"/>
      <sheetName val="소비자가"/>
      <sheetName val="부하계산서"/>
      <sheetName val="산출근거#2-3"/>
      <sheetName val="일보"/>
      <sheetName val="현장지지물물량"/>
      <sheetName val="산근"/>
      <sheetName val="소상 &quot;1&quot;"/>
      <sheetName val="MFAB"/>
      <sheetName val="MFRT"/>
      <sheetName val="MPKG"/>
      <sheetName val="MPRD"/>
      <sheetName val="PROCESS"/>
      <sheetName val="WIND"/>
      <sheetName val="견적내용입력"/>
      <sheetName val="List"/>
      <sheetName val="단면치수"/>
      <sheetName val="견적3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001"/>
      <sheetName val="PROJECT BRIEF(EX.NEW)"/>
      <sheetName val="공사개요"/>
      <sheetName val="참고"/>
      <sheetName val="갑지(추정)"/>
      <sheetName val="YES-T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cost"/>
      <sheetName val="A-4"/>
      <sheetName val="구조물철거타공정이월"/>
      <sheetName val="맨홀"/>
      <sheetName val="Tool"/>
      <sheetName val="IN"/>
      <sheetName val="공비대비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본관동"/>
      <sheetName val="후관동"/>
      <sheetName val="5.모델링"/>
      <sheetName val="xxxxxx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8-3기계경비"/>
      <sheetName val="대비"/>
      <sheetName val="배수내역 (2)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노원열병합__건축공사기성내역서"/>
      <sheetName val="고창방향"/>
      <sheetName val="배관단가조사서"/>
      <sheetName val="소야공정계획표"/>
      <sheetName val="위치조서"/>
      <sheetName val="ASP"/>
      <sheetName val="대로근거"/>
      <sheetName val="수량산출서"/>
      <sheetName val="견적을"/>
      <sheetName val="전력구구조물산근"/>
      <sheetName val="1을"/>
      <sheetName val="양식"/>
      <sheetName val="자압1"/>
      <sheetName val="설계"/>
      <sheetName val="음료실행"/>
      <sheetName val="토적집계"/>
      <sheetName val="부속동"/>
      <sheetName val="자료"/>
      <sheetName val="취합표"/>
      <sheetName val="물량산출"/>
      <sheetName val="일위_파일"/>
      <sheetName val="CP-E2 (품셈표)"/>
      <sheetName val="기술자료 (연수)"/>
      <sheetName val="와동25-3(변경)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입적표"/>
      <sheetName val="자압"/>
      <sheetName val="경산"/>
      <sheetName val="내역서1"/>
      <sheetName val="덕전리"/>
      <sheetName val="플랜트 설치"/>
      <sheetName val="Macro2"/>
      <sheetName val="6공구(당초)"/>
      <sheetName val="거래처등록"/>
      <sheetName val="참고자료"/>
      <sheetName val="내역(포장)"/>
      <sheetName val="상승노임"/>
      <sheetName val="Sheet13"/>
      <sheetName val="Sheet14"/>
      <sheetName val="P-J"/>
      <sheetName val="CONCRETE"/>
      <sheetName val="평3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품셈TABLE"/>
      <sheetName val="강교(Sub)"/>
      <sheetName val="일반토공견적"/>
      <sheetName val="20관리비율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INMD1198"/>
      <sheetName val="60명당사(총괄)"/>
      <sheetName val="Piping Cost"/>
      <sheetName val="PipWT"/>
      <sheetName val="주현(해보)"/>
      <sheetName val="주현(영광)"/>
      <sheetName val="수안보-MBR1"/>
      <sheetName val="1.설계조건"/>
      <sheetName val="Front"/>
      <sheetName val="wall"/>
      <sheetName val="간접재료비산출표-27-30"/>
      <sheetName val="공종"/>
      <sheetName val="장비경비"/>
      <sheetName val="제원및배치"/>
      <sheetName val="화재 탐지 설비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터널조도"/>
      <sheetName val="설비"/>
      <sheetName val="노임"/>
      <sheetName val="일보"/>
      <sheetName val="신우"/>
      <sheetName val="1766-1"/>
      <sheetName val="인건-측정"/>
      <sheetName val="예정(3)"/>
      <sheetName val="동원(3)"/>
      <sheetName val="조도계산서 (도서)"/>
      <sheetName val="NOMUBI"/>
      <sheetName val="실행비교"/>
      <sheetName val="수량산출"/>
      <sheetName val="2F 회의실견적(5_14 일대)"/>
      <sheetName val="BQ(실행)"/>
      <sheetName val="원가계산서"/>
      <sheetName val="Sheet1"/>
      <sheetName val="ABUT수량-A1"/>
      <sheetName val="노무비"/>
      <sheetName val="부하계산서"/>
      <sheetName val="#REF"/>
      <sheetName val="PROCESS"/>
      <sheetName val="LOPCALC"/>
      <sheetName val="DATA"/>
      <sheetName val="산#3-2-2"/>
      <sheetName val="가열로SW"/>
      <sheetName val="8-3기계경비"/>
      <sheetName val="내역서"/>
      <sheetName val="적용기준"/>
      <sheetName val="DATE"/>
      <sheetName val="-명량대첩 승전광장 조성 통신공사 2차분-12-07-03"/>
      <sheetName val="sw1"/>
      <sheetName val="회로내역(승인)"/>
      <sheetName val="Cost bd-&quot;A&quot;"/>
      <sheetName val="제안서"/>
      <sheetName val="접속도로1"/>
      <sheetName val="배수내역 (2)"/>
      <sheetName val="종배수관"/>
      <sheetName val="정부노임단가"/>
      <sheetName val="MOTOR3"/>
      <sheetName val="CALCULATION"/>
      <sheetName val="내역"/>
      <sheetName val="MOTOR"/>
      <sheetName val="실행철강하도"/>
      <sheetName val="산근"/>
      <sheetName val="J형측구단위수량"/>
      <sheetName val="공사개요"/>
      <sheetName val="NA"/>
      <sheetName val="CABLE SIZE-3"/>
      <sheetName val="대치판정"/>
      <sheetName val="인건비"/>
      <sheetName val="연결임시"/>
      <sheetName val="부하(성남)"/>
      <sheetName val="BID"/>
      <sheetName val="지주설치제원"/>
      <sheetName val="WIND"/>
      <sheetName val="PROJECT BRIEF(EX.NEW)"/>
      <sheetName val="매입세율"/>
      <sheetName val="지질조사"/>
      <sheetName val="자재단가비교표"/>
      <sheetName val="단가조사서"/>
      <sheetName val="전신환매도율"/>
      <sheetName val="수안보-MBR1"/>
      <sheetName val="6PILE  (돌출)"/>
      <sheetName val="입찰안"/>
      <sheetName val="전체내역 (2)"/>
      <sheetName val="일위_(2)"/>
      <sheetName val="갑지_(2)"/>
      <sheetName val="조도계산서_(도서)"/>
      <sheetName val="전체내역_(2)"/>
      <sheetName val="공통(20-91)"/>
      <sheetName val="FB25JN"/>
      <sheetName val="수질정화시설"/>
      <sheetName val="JUCK"/>
      <sheetName val="Macro(차단기)"/>
      <sheetName val="현금"/>
      <sheetName val="신관(1)"/>
      <sheetName val="부속동"/>
      <sheetName val="전차선로 물량표"/>
      <sheetName val="화재 탐지 설비"/>
      <sheetName val="기본일위"/>
      <sheetName val="하조서"/>
      <sheetName val="차액보증"/>
      <sheetName val="지급자재"/>
      <sheetName val="단가"/>
      <sheetName val="Macro2"/>
      <sheetName val="Sheet7"/>
      <sheetName val="기계경비일람"/>
      <sheetName val="내역(영일)"/>
      <sheetName val="상승노임"/>
      <sheetName val="NA1"/>
      <sheetName val="TOTAL"/>
      <sheetName val="허용전류 계산서"/>
      <sheetName val="당초"/>
      <sheetName val="Dae_Jiju"/>
      <sheetName val="Sikje_ingun"/>
      <sheetName val="TREE_D"/>
      <sheetName val="설계"/>
      <sheetName val="와동25-3(변경)"/>
      <sheetName val="공통부대비"/>
      <sheetName val="재집"/>
      <sheetName val="직재"/>
      <sheetName val="소비자가"/>
      <sheetName val="TABLE"/>
      <sheetName val="GRACE"/>
      <sheetName val="매출계획대실적"/>
      <sheetName val="상부집계표"/>
      <sheetName val="1. 설계조건 2.단면가정 3. 하중계산"/>
      <sheetName val="DATA 입력란"/>
      <sheetName val="교각계산"/>
      <sheetName val="대가표(품셈)"/>
      <sheetName val="SELTDATA"/>
      <sheetName val="단"/>
      <sheetName val="Piping(Methanol)"/>
      <sheetName val="견적3"/>
      <sheetName val="copy"/>
      <sheetName val="서식"/>
      <sheetName val="__MAIN"/>
      <sheetName val="발신정보"/>
      <sheetName val="OPT7"/>
      <sheetName val="낙찰표"/>
      <sheetName val="중기사용료"/>
      <sheetName val="유기공정"/>
      <sheetName val="__"/>
      <sheetName val="부하LOAD"/>
      <sheetName val="원형1호맨홀토공수량"/>
      <sheetName val="단가비교표"/>
      <sheetName val="자료입력"/>
      <sheetName val="h-013211-2"/>
      <sheetName val="경비"/>
      <sheetName val="가설건물"/>
      <sheetName val="Macro1"/>
      <sheetName val="목차"/>
      <sheetName val="3"/>
      <sheetName val="실행내역서 "/>
      <sheetName val="안전노무비(3월)"/>
      <sheetName val="생산실적"/>
      <sheetName val="Graph (LGEN)"/>
      <sheetName val="out_prog"/>
      <sheetName val="선적schedule (2)"/>
      <sheetName val="CT "/>
      <sheetName val="단면치수"/>
      <sheetName val="도장수량(하1)"/>
      <sheetName val="주형"/>
      <sheetName val="우배수"/>
      <sheetName val="계산식"/>
      <sheetName val="WORK"/>
      <sheetName val="보차도경계석"/>
      <sheetName val="3련 BOX"/>
      <sheetName val="SUN 2000. 10 가격"/>
      <sheetName val="도급"/>
      <sheetName val="000000"/>
      <sheetName val="IN"/>
      <sheetName val="Cost breakdown EPCI FOU"/>
      <sheetName val="95년12월말"/>
      <sheetName val="봉양~조차장간고하개명(신설)"/>
      <sheetName val="도담구내 개소별 명세"/>
      <sheetName val="1.설계기준"/>
      <sheetName val="토공1차"/>
      <sheetName val="기본사항"/>
      <sheetName val="3. 지하차도 물량 집계표"/>
      <sheetName val="내역조적"/>
      <sheetName val="시중노임단가"/>
      <sheetName val="1.취수장"/>
      <sheetName val="b_babun (2)"/>
      <sheetName val="옥외부분합"/>
      <sheetName val="ilch"/>
      <sheetName val="2월가격"/>
      <sheetName val="물량산출근거"/>
      <sheetName val="969910( R)"/>
      <sheetName val="70%"/>
      <sheetName val="갑지(추정)"/>
      <sheetName val="공사진행"/>
      <sheetName val="방수"/>
      <sheetName val="데이타"/>
      <sheetName val="화산경계"/>
      <sheetName val="3BL공동구 수량"/>
      <sheetName val="말뚝물량"/>
      <sheetName val="Y-WORK"/>
      <sheetName val="J直材4"/>
      <sheetName val="감가상각"/>
      <sheetName val="OPT"/>
      <sheetName val="001"/>
      <sheetName val="일위대가목록"/>
      <sheetName val="I一般比"/>
      <sheetName val="N賃率-職"/>
      <sheetName val="소상 &quot;1&quot;"/>
      <sheetName val="산출기초"/>
      <sheetName val="일위대가(LCS)"/>
      <sheetName val="산출근거(접지)"/>
      <sheetName val="산출근거 (중기)"/>
      <sheetName val="20관리비율"/>
      <sheetName val="한강운반비"/>
      <sheetName val="기초대가"/>
      <sheetName val="명세서"/>
      <sheetName val="직노"/>
      <sheetName val="97"/>
      <sheetName val="단가산출"/>
      <sheetName val="COVER"/>
      <sheetName val="U-TYPE(1)"/>
      <sheetName val="중기일위대가"/>
      <sheetName val="4.전기"/>
      <sheetName val="LEGEND"/>
      <sheetName val="예산내역서"/>
      <sheetName val="CP-E2 (품셈표)"/>
      <sheetName val="노임단가"/>
      <sheetName val="직공비"/>
      <sheetName val="내역서1999.8최종"/>
      <sheetName val="CT_"/>
      <sheetName val="전차선로_물량표"/>
      <sheetName val="조정금액결과표 (차수별)"/>
      <sheetName val="조도계산(1)"/>
      <sheetName val="지입자재"/>
      <sheetName val="Sheet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/>
      <sheetData sheetId="44" refreshError="1"/>
      <sheetData sheetId="45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과천MAIN"/>
      <sheetName val="ITEM"/>
      <sheetName val="전선"/>
      <sheetName val="내역"/>
      <sheetName val="터널조도"/>
      <sheetName val="Macro(전선)"/>
      <sheetName val="설계조건"/>
      <sheetName val="자재단가비교표"/>
      <sheetName val="내역서"/>
      <sheetName val="일위대가(계측기설치)"/>
      <sheetName val="전기"/>
      <sheetName val="INPUT"/>
      <sheetName val="조도계산서"/>
      <sheetName val="기별(종합)"/>
      <sheetName val="포장복구집계"/>
      <sheetName val="정부노임단가"/>
      <sheetName val="공사비예산서(토목분)"/>
      <sheetName val="COPING"/>
      <sheetName val="공통가설"/>
      <sheetName val="MOTOR"/>
      <sheetName val="조건표"/>
      <sheetName val="손익분석"/>
      <sheetName val="단가비교표"/>
      <sheetName val="SLAB&quot;1&quot;"/>
      <sheetName val="공량산출서"/>
      <sheetName val="실행철강하도"/>
      <sheetName val="KMT물량"/>
      <sheetName val="기본DATA"/>
      <sheetName val="제품"/>
      <sheetName val="INPUT(덕도방향-시점)"/>
      <sheetName val="교량전기"/>
      <sheetName val="11.우각부 보강"/>
      <sheetName val="11.1 단면hwp"/>
      <sheetName val="9GNG운반"/>
      <sheetName val="동원(3)"/>
      <sheetName val="예정(3)"/>
      <sheetName val="당초수량"/>
      <sheetName val="견적"/>
      <sheetName val="DATE"/>
      <sheetName val="직공비"/>
      <sheetName val="CODE"/>
      <sheetName val="송라터널총괄"/>
      <sheetName val="Sheet1 (2)"/>
      <sheetName val="단면 (2)"/>
      <sheetName val="말뚝물량"/>
      <sheetName val="순공사비산출내역"/>
      <sheetName val="일위대가표1"/>
      <sheetName val="단가산출서 "/>
      <sheetName val="MAIN"/>
      <sheetName val="노임단가"/>
      <sheetName val="자판실행"/>
      <sheetName val="LABTOTAL"/>
      <sheetName val="단가산출"/>
      <sheetName val="3.일반설비"/>
      <sheetName val="#REF"/>
      <sheetName val="Manual Valve List"/>
      <sheetName val="간접비내역-1"/>
      <sheetName val="__MAIN"/>
      <sheetName val="CABLE SIZE-3"/>
      <sheetName val="부하계산서"/>
      <sheetName val="단가 및 재료비"/>
      <sheetName val="중기사용료산출근거"/>
      <sheetName val="인건비"/>
      <sheetName val="CAT_5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工완성공사율"/>
      <sheetName val="간선계산"/>
      <sheetName val="11.자재단가"/>
      <sheetName val="1-1"/>
      <sheetName val="북방3터널"/>
      <sheetName val="PART_DISCOUNT"/>
      <sheetName val="현장관리비"/>
      <sheetName val="표지"/>
      <sheetName val="대전노은1차_조적_집계표"/>
      <sheetName val="비용"/>
      <sheetName val="인건-측정"/>
      <sheetName val="예산서"/>
      <sheetName val="성남여성복지내역"/>
      <sheetName val="TEST1"/>
      <sheetName val="guard(mac)"/>
      <sheetName val="입출재고현황 (2)"/>
      <sheetName val="Sheet1"/>
      <sheetName val="설계변경원가계산총괄표"/>
      <sheetName val="01"/>
      <sheetName val="JUCK"/>
      <sheetName val="Macro(차단기)"/>
      <sheetName val="3련 BOX"/>
      <sheetName val="유기공정"/>
      <sheetName val="설비"/>
      <sheetName val="노임"/>
      <sheetName val="표지 (2)"/>
      <sheetName val="단면가정"/>
      <sheetName val="교각1"/>
      <sheetName val="조도계산서 (도서)"/>
      <sheetName val="연부97-1"/>
      <sheetName val="갑지1"/>
      <sheetName val="COST"/>
      <sheetName val="일위대가(목록)"/>
      <sheetName val="재료비"/>
      <sheetName val="SILICATE"/>
      <sheetName val="단면치수"/>
      <sheetName val="단가"/>
      <sheetName val="001"/>
      <sheetName val="입찰안"/>
      <sheetName val="ABUT수량-A1"/>
      <sheetName val="방송일위대가"/>
      <sheetName val="작성기준"/>
      <sheetName val="수안보-MBR1"/>
      <sheetName val="수량산출"/>
      <sheetName val="ACDIM6D"/>
      <sheetName val="일반전기"/>
      <sheetName val="기계내역"/>
      <sheetName val="CIVIL"/>
      <sheetName val="점수계산1-2"/>
      <sheetName val="3CHBDC"/>
      <sheetName val="BID"/>
      <sheetName val="산출근거"/>
      <sheetName val="식생블럭단위수량"/>
      <sheetName val="Sheet5"/>
      <sheetName val="眞비상(진주)"/>
      <sheetName val="역T형"/>
      <sheetName val="사용성검토"/>
      <sheetName val="일위대가시트"/>
      <sheetName val="부표총괄"/>
      <sheetName val="품셈1-17"/>
      <sheetName val="케이블및전선관규격표"/>
      <sheetName val="안정검토"/>
      <sheetName val="단면설계"/>
      <sheetName val="전차선로 물량표"/>
      <sheetName val="단가표"/>
      <sheetName val="TB-내역서"/>
      <sheetName val="설 계"/>
      <sheetName val="기둥(하중)"/>
      <sheetName val="Sheet3"/>
      <sheetName val="중기일위대가"/>
      <sheetName val="BASIC (2)"/>
      <sheetName val="재료집계"/>
      <sheetName val="General Data"/>
      <sheetName val="FORM-0"/>
      <sheetName val="1.설계조건"/>
      <sheetName val="매입세율"/>
      <sheetName val="공사개요"/>
      <sheetName val="1"/>
      <sheetName val="내촌육교방음벽수량집계표"/>
      <sheetName val=" 견적서"/>
      <sheetName val="2000년1차"/>
      <sheetName val="Data&amp;Result"/>
      <sheetName val="건축내역"/>
      <sheetName val="CTDG"/>
      <sheetName val="THVT"/>
      <sheetName val="차도조도계산"/>
      <sheetName val="사급자재"/>
      <sheetName val="플랜트 설치"/>
      <sheetName val="원가계산서"/>
      <sheetName val="sum1 (2)"/>
      <sheetName val="적용률"/>
      <sheetName val="선로정수계산"/>
      <sheetName val="EACT10"/>
      <sheetName val="조명시설"/>
      <sheetName val="진주방향"/>
      <sheetName val="WORK"/>
      <sheetName val="PARAMETER"/>
      <sheetName val="LEGEND"/>
      <sheetName val="옹벽기초자료"/>
      <sheetName val="현황산출서"/>
      <sheetName val="GAEYO"/>
      <sheetName val="원가입력"/>
      <sheetName val="1월"/>
      <sheetName val="날개벽(시점좌측)"/>
      <sheetName val="단가조사서"/>
      <sheetName val="(포장)BOQ-실적공사"/>
      <sheetName val="입력DATA"/>
      <sheetName val="건축집계"/>
      <sheetName val="원가계산(총괄)"/>
      <sheetName val="단위수량"/>
      <sheetName val="현황"/>
      <sheetName val="4)유동표"/>
      <sheetName val="수원역(전체분)설계서"/>
      <sheetName val="공정코드"/>
      <sheetName val="대로근거"/>
      <sheetName val="중로근거"/>
      <sheetName val="MAT"/>
      <sheetName val="백암비스타내역"/>
      <sheetName val="설계"/>
      <sheetName val="가점"/>
      <sheetName val="index"/>
      <sheetName val="etc"/>
      <sheetName val="노무비"/>
      <sheetName val="집수정"/>
      <sheetName val="개요"/>
      <sheetName val="투찰"/>
      <sheetName val="삼성전기"/>
      <sheetName val="PS-2A구조물방수"/>
      <sheetName val="제수"/>
      <sheetName val="공기"/>
      <sheetName val="bearing"/>
      <sheetName val="증감대비"/>
      <sheetName val="Total"/>
      <sheetName val="gvl"/>
      <sheetName val="BQ(실행)"/>
      <sheetName val="DAN"/>
      <sheetName val="토목내역서"/>
      <sheetName val="내역표지"/>
      <sheetName val="I一般比"/>
      <sheetName val="Dae_Jiju"/>
      <sheetName val="Sikje_ingun"/>
      <sheetName val="TREE_D"/>
      <sheetName val="실행자재"/>
      <sheetName val="남양시작동자105노65기1.3화1.2"/>
      <sheetName val="관람석제출"/>
      <sheetName val="일위대가목록"/>
      <sheetName val="견적990322"/>
      <sheetName val="ilch"/>
      <sheetName val="단가대비"/>
      <sheetName val="배수장공사비"/>
      <sheetName val="물가자료"/>
      <sheetName val="일위대가"/>
      <sheetName val="MCC제원"/>
      <sheetName val="말뚝설계"/>
      <sheetName val="시멘트"/>
      <sheetName val="출근부"/>
      <sheetName val="장비부하"/>
      <sheetName val="부속동"/>
      <sheetName val="품셈기준"/>
      <sheetName val="대전월평내역"/>
      <sheetName val="보할공정"/>
      <sheetName val="C1ㅇ"/>
      <sheetName val="기준"/>
      <sheetName val="Sheet4"/>
      <sheetName val="기본"/>
      <sheetName val="현장관리비집계표"/>
      <sheetName val="기둥"/>
      <sheetName val="저판(버림100)"/>
      <sheetName val="품셈TABLE"/>
      <sheetName val="품목"/>
      <sheetName val="도급예산내역서총괄표"/>
      <sheetName val="PW3"/>
      <sheetName val="PW4"/>
      <sheetName val="SC1"/>
      <sheetName val="PE"/>
      <sheetName val="PM"/>
      <sheetName val="TR"/>
      <sheetName val="4 &amp; 10-inch, CO2 Combo &amp; Sweep"/>
      <sheetName val="매원개착터널총괄"/>
      <sheetName val="하중"/>
      <sheetName val="내역(을)"/>
      <sheetName val="데이타"/>
      <sheetName val="70%"/>
      <sheetName val="양산물금"/>
      <sheetName val="단가조서"/>
      <sheetName val="일위대가집계표"/>
      <sheetName val="시추주상도"/>
      <sheetName val="동관마찰손실표"/>
      <sheetName val="실행비교"/>
      <sheetName val="일반공사"/>
      <sheetName val="홈통받이수량"/>
      <sheetName val="현황CODE"/>
      <sheetName val="손익현황"/>
      <sheetName val="주방환기"/>
      <sheetName val="원가"/>
      <sheetName val="가시설흙막이"/>
      <sheetName val="하중계산"/>
      <sheetName val="RE9604"/>
      <sheetName val="품목납기"/>
      <sheetName val="원형1호맨홀토공수량"/>
      <sheetName val="관기성공.내"/>
      <sheetName val="횡배수관토공수량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자압"/>
      <sheetName val="1.취수장"/>
      <sheetName val="기본 상수"/>
      <sheetName val="집행(2-1)"/>
      <sheetName val="신내택지내역서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배수공"/>
      <sheetName val="경비"/>
      <sheetName val="DANGA"/>
      <sheetName val="공사비 내역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봉양~조차장간고하개명(신설)"/>
      <sheetName val="6PILE  (돌출)"/>
      <sheetName val="일위대가목차"/>
      <sheetName val="NOMUBI"/>
      <sheetName val="sw1"/>
      <sheetName val="기둥(원형)"/>
      <sheetName val="당초"/>
      <sheetName val="깨기"/>
      <sheetName val="공사비집계"/>
      <sheetName val="산1"/>
      <sheetName val="광로3 - 48m"/>
      <sheetName val="노무비 근거"/>
      <sheetName val="LIST"/>
      <sheetName val="토공산출(주차장)"/>
      <sheetName val="수습"/>
      <sheetName val="배선DATA"/>
      <sheetName val="구의33고"/>
      <sheetName val="기초단가"/>
      <sheetName val="예산M11A"/>
      <sheetName val="우각부보강"/>
      <sheetName val="가공비"/>
      <sheetName val="Inputs"/>
      <sheetName val="Cost Inputs"/>
      <sheetName val="케이블"/>
      <sheetName val="부하(성남)"/>
      <sheetName val="FOOTING단면력"/>
      <sheetName val="간접비"/>
      <sheetName val="소상 &quot;1&quot;"/>
      <sheetName val="주형"/>
      <sheetName val="간지"/>
      <sheetName val="직노"/>
      <sheetName val="실행내역"/>
      <sheetName val="AS복구"/>
      <sheetName val="중기터파기"/>
      <sheetName val="변수값"/>
      <sheetName val="중기상차"/>
      <sheetName val="현장관리비 산출내역"/>
      <sheetName val="배수장공사비명세서"/>
      <sheetName val="일위대가 "/>
      <sheetName val="약품공급2"/>
      <sheetName val="부대내역"/>
      <sheetName val="CPM챠트"/>
      <sheetName val="Sat tron"/>
      <sheetName val="일위(철거)"/>
      <sheetName val="스포회원매출"/>
      <sheetName val="지급자재"/>
      <sheetName val="PROCESS"/>
      <sheetName val="프랜트면허"/>
      <sheetName val="Option"/>
      <sheetName val="금액"/>
      <sheetName val="IMPEADENCE MAP 취수장"/>
      <sheetName val="1공구 건정토건 토공"/>
      <sheetName val="내역총괄"/>
      <sheetName val="내역총괄2"/>
      <sheetName val="내역총괄3"/>
      <sheetName val="기초공"/>
      <sheetName val="Summary Sheets"/>
      <sheetName val="세부추진"/>
      <sheetName val="상용보강"/>
      <sheetName val="설치공사2"/>
      <sheetName val="보차도경계석"/>
      <sheetName val="YANG"/>
      <sheetName val="PROJECT BRIEF(EX.NEW)"/>
      <sheetName val="민감도분석"/>
      <sheetName val="ROI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PIPE"/>
      <sheetName val="FLANGE"/>
      <sheetName val="VALVE"/>
      <sheetName val="일대목차"/>
      <sheetName val="Breakdown"/>
      <sheetName val="UnitRate"/>
      <sheetName val="토목"/>
      <sheetName val="견적조건"/>
      <sheetName val="표면정지 집계"/>
      <sheetName val="PET MAT집계"/>
      <sheetName val="estm_mech"/>
      <sheetName val="5.모델링"/>
      <sheetName val="工관리비율"/>
      <sheetName val="입력1"/>
      <sheetName val="COA-17"/>
      <sheetName val="C-18"/>
      <sheetName val="콤보박스와 리스트박스의 연결"/>
      <sheetName val="건축원가"/>
      <sheetName val="Tables"/>
      <sheetName val="2000년하반기"/>
      <sheetName val="계화배수"/>
      <sheetName val="산근"/>
      <sheetName val="본사일보"/>
      <sheetName val="종합기별"/>
      <sheetName val="노무비명세서"/>
      <sheetName val="소요자재명세서"/>
      <sheetName val="을"/>
      <sheetName val="맨홀수량집계"/>
      <sheetName val="3BL공동구 수량"/>
      <sheetName val="단위중량"/>
      <sheetName val="CALCULATION"/>
      <sheetName val="추원 상가(1)"/>
      <sheetName val="뚝토공"/>
      <sheetName val="소요자재"/>
      <sheetName val="설계명세서(종합)"/>
      <sheetName val="노무산출서"/>
      <sheetName val="토공"/>
      <sheetName val="장척총괄"/>
      <sheetName val="수로교총재료집계"/>
      <sheetName val="횡배위치"/>
      <sheetName val="경비_원본"/>
      <sheetName val="소비자가"/>
      <sheetName val="지중자재단가"/>
      <sheetName val="MANUFACTORY"/>
      <sheetName val="변경총괄지(1)"/>
      <sheetName val="견적서"/>
      <sheetName val="부재리스트"/>
      <sheetName val="철거산출근거"/>
      <sheetName val="OD5000"/>
      <sheetName val="c_balju"/>
      <sheetName val="별표 "/>
      <sheetName val="SPEC"/>
      <sheetName val="단중표"/>
      <sheetName val="LP-S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L형 옹벽"/>
      <sheetName val="장문교(대전)"/>
      <sheetName val="2.가정단면"/>
      <sheetName val="Pier 3"/>
      <sheetName val="산출내역서집계표"/>
      <sheetName val="LOPCALC"/>
      <sheetName val="기준자료"/>
      <sheetName val="국공유지및사유지"/>
      <sheetName val="현대물량"/>
      <sheetName val="1차증가원가계산"/>
      <sheetName val="운영및유지보수"/>
      <sheetName val="산5-7"/>
      <sheetName val="인건비 "/>
      <sheetName val="내역서(1)"/>
      <sheetName val="일위"/>
      <sheetName val="목차"/>
      <sheetName val="물량산출 (전력간선,전열)"/>
      <sheetName val="물량산출 (전등)"/>
      <sheetName val="토공A"/>
      <sheetName val="날개벽수량표"/>
      <sheetName val="물가시세"/>
      <sheetName val="No-&gt;Code"/>
      <sheetName val="COPING설계"/>
      <sheetName val="154TW"/>
      <sheetName val="1SPAN"/>
      <sheetName val="_15_0"/>
      <sheetName val="Assump"/>
      <sheetName val="현금"/>
      <sheetName val="CF"/>
      <sheetName val="SG"/>
      <sheetName val="96정변2"/>
      <sheetName val="설계명세서"/>
      <sheetName val="기초자료입력"/>
      <sheetName val="변품8-37"/>
      <sheetName val="EQUIP-H"/>
      <sheetName val="교통처리우회도로"/>
      <sheetName val="갑지"/>
      <sheetName val="공문"/>
      <sheetName val="품셈(기초)"/>
      <sheetName val="기계경비(시간당)"/>
      <sheetName val="램머"/>
      <sheetName val="전계가"/>
      <sheetName val="Hours.CodeST"/>
      <sheetName val="Eq. Mobilization"/>
      <sheetName val="2.4.1 여수토수량산출"/>
      <sheetName val="장비"/>
      <sheetName val="TYPE-A"/>
      <sheetName val="와동25-3(변경)"/>
      <sheetName val="부재치수입력"/>
      <sheetName val="요율"/>
      <sheetName val="전장품(관리용)"/>
      <sheetName val="Imp-Data"/>
      <sheetName val="견적대비"/>
      <sheetName val="MATRLDATA"/>
      <sheetName val="단가및재료비"/>
      <sheetName val="부대공Ⅱ"/>
      <sheetName val="미드수량"/>
      <sheetName val="배수공 주요자재 집계표"/>
      <sheetName val="일위대가표"/>
      <sheetName val="노임 단가"/>
      <sheetName val="PBS"/>
      <sheetName val="부안일위"/>
      <sheetName val="환율적용표"/>
      <sheetName val="6.1.3단가산출서(노임단가)_신호무선전송"/>
      <sheetName val="자료입력"/>
      <sheetName val="TB_내역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매입부가세율(동림)"/>
      <sheetName val="수량3"/>
      <sheetName val="COVER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6.콘덴서"/>
      <sheetName val="공종구간"/>
      <sheetName val="6동"/>
      <sheetName val="내역변"/>
      <sheetName val="기계경비"/>
      <sheetName val="인건비(환율)"/>
      <sheetName val="단락전류-A"/>
      <sheetName val="산출근거1"/>
      <sheetName val="본관토공 및 포장공 산출조서"/>
      <sheetName val="재료"/>
      <sheetName val="기준액"/>
      <sheetName val="tggwan(mac)"/>
      <sheetName val="ⴭⴭⴭⴭⴭ"/>
      <sheetName val="수목데이타 "/>
      <sheetName val="갑지(추정)"/>
      <sheetName val="분전함신설"/>
      <sheetName val="접지1종"/>
      <sheetName val="#3_일위대가목록"/>
      <sheetName val="허용전류-IEC"/>
      <sheetName val="토목주소"/>
      <sheetName val="49단"/>
      <sheetName val="22단"/>
      <sheetName val="부서현황"/>
      <sheetName val="#3E1_GCR"/>
      <sheetName val="COPING-1"/>
      <sheetName val="역T형교대-2수량"/>
      <sheetName val="안정계산"/>
      <sheetName val="단면검토"/>
      <sheetName val="도장수량(하1)"/>
      <sheetName val="포장공"/>
      <sheetName val="건축"/>
      <sheetName val="매출"/>
      <sheetName val="Input Page"/>
      <sheetName val="주식"/>
      <sheetName val="XL4Poppy"/>
      <sheetName val="집계표"/>
      <sheetName val="Piping(Methanol)"/>
      <sheetName val="원가총괄"/>
      <sheetName val="piping"/>
      <sheetName val="9-1차이내역"/>
      <sheetName val="SIHEUNG"/>
      <sheetName val="L-type"/>
      <sheetName val="데리네이타현황"/>
      <sheetName val="삼보지질"/>
      <sheetName val="투찰판"/>
      <sheetName val="FORM_0"/>
      <sheetName val="무담보1"/>
      <sheetName val="정산입력"/>
      <sheetName val="참고"/>
      <sheetName val="사다리"/>
      <sheetName val="CONCRETE"/>
      <sheetName val="투찰(하수)"/>
      <sheetName val="가설건물"/>
      <sheetName val="-15.0"/>
      <sheetName val="unit 4"/>
      <sheetName val="잡비"/>
      <sheetName val="참조"/>
      <sheetName val="98연계표"/>
      <sheetName val="5.산출내역서"/>
      <sheetName val="예산서(전기설비)"/>
      <sheetName val="품산출서"/>
      <sheetName val="특별교실"/>
      <sheetName val="CABLE"/>
      <sheetName val="Macro(전동기)"/>
      <sheetName val="F-Assump"/>
      <sheetName val="설직재-1"/>
      <sheetName val="제-노임"/>
      <sheetName val="제직재"/>
      <sheetName val="SP-B1"/>
      <sheetName val="배수관공"/>
      <sheetName val="차액보증"/>
      <sheetName val="판매시설"/>
      <sheetName val="ABUT수량_A1"/>
      <sheetName val="종배수관"/>
      <sheetName val="허용전류-IEC DATA"/>
      <sheetName val="1을"/>
      <sheetName val="401"/>
      <sheetName val="가설공사내역"/>
      <sheetName val="교통대책내역"/>
      <sheetName val="기술자료 (광화문)"/>
      <sheetName val="데이터"/>
      <sheetName val="초기화면"/>
      <sheetName val="project management"/>
      <sheetName val="영업2"/>
      <sheetName val="영업3"/>
      <sheetName val="MECH HW GRP"/>
      <sheetName val="LG제품"/>
      <sheetName val="사진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공통부대비"/>
      <sheetName val="반중력식옹벽"/>
      <sheetName val="설_계"/>
      <sheetName val="사통"/>
      <sheetName val="견적3"/>
      <sheetName val="KHRCPB_99"/>
      <sheetName val="Supplier Code"/>
      <sheetName val="가로등"/>
      <sheetName val="토목내역"/>
      <sheetName val="00000000"/>
      <sheetName val="단가산출서"/>
      <sheetName val="Macro1"/>
      <sheetName val="ITEMLIST990101"/>
      <sheetName val="OPT7"/>
      <sheetName val="T6-6(2)"/>
      <sheetName val="가로등일위대가"/>
      <sheetName val="DESIGN"/>
      <sheetName val="CODE1"/>
      <sheetName val="내역서을지"/>
      <sheetName val="부산4"/>
      <sheetName val="부재력정리"/>
      <sheetName val="B부대공"/>
      <sheetName val="ENG_prog"/>
      <sheetName val="CPM챠트 "/>
      <sheetName val="견"/>
      <sheetName val="_견적서"/>
      <sheetName val="단가_및_재료비"/>
      <sheetName val="플랜트_설치"/>
      <sheetName val="1_설계조건"/>
      <sheetName val="sum1_(2)"/>
      <sheetName val="CATCH_BASIN"/>
      <sheetName val="Cost_bd-&quot;A&quot;"/>
      <sheetName val="한강운반비"/>
      <sheetName val="Front"/>
      <sheetName val="MFAB"/>
      <sheetName val="MFRT"/>
      <sheetName val="MPKG"/>
      <sheetName val="MPRD"/>
      <sheetName val="버스운행안내"/>
      <sheetName val="예방접종계획"/>
      <sheetName val="근태계획서"/>
      <sheetName val="실행예산"/>
      <sheetName val="제안서"/>
      <sheetName val="행정표준(1)"/>
      <sheetName val="행정표준(2)"/>
      <sheetName val="표지판단위"/>
      <sheetName val="2.단면가정"/>
      <sheetName val="철근단면적"/>
      <sheetName val="부대토목"/>
      <sheetName val="일위대가(가설)"/>
      <sheetName val="수입"/>
      <sheetName val="신길1동"/>
      <sheetName val="날개벽"/>
      <sheetName val="원가계산서구조조정"/>
      <sheetName val="중기"/>
      <sheetName val="TOTAL_BOQ"/>
      <sheetName val="매립"/>
      <sheetName val="J直材4"/>
      <sheetName val="관급"/>
      <sheetName val="말뚝지지력산정"/>
      <sheetName val="자압1"/>
      <sheetName val="1TL종점(1)"/>
      <sheetName val="설계명세서(선로)"/>
      <sheetName val="설비공사"/>
      <sheetName val="건설노임"/>
      <sheetName val="전체도급"/>
      <sheetName val="말뚝기초"/>
      <sheetName val="SUMMARY"/>
      <sheetName val="PAINT"/>
      <sheetName val="기초분물량표"/>
      <sheetName val="JUCKEYK"/>
      <sheetName val="WS"/>
      <sheetName val="터파기및재료"/>
      <sheetName val="1차변경내역"/>
      <sheetName val="D-3109"/>
      <sheetName val="TOT"/>
      <sheetName val="RCMinput"/>
      <sheetName val="통계연보"/>
      <sheetName val="Baby일위대가"/>
      <sheetName val="인사자료총집계"/>
      <sheetName val="조내역"/>
      <sheetName val="찍기"/>
      <sheetName val="자재단가"/>
      <sheetName val="토 적 표"/>
      <sheetName val="1.설계기준"/>
      <sheetName val="노임,재료비"/>
      <sheetName val="200"/>
      <sheetName val="신당동집계표"/>
      <sheetName val="P-산#1-1(WOWA1)"/>
      <sheetName val="중기(목록)"/>
      <sheetName val="산근(목록)"/>
      <sheetName val="맨홀수량산출"/>
      <sheetName val="물가대비표"/>
      <sheetName val="AS포장복구 "/>
      <sheetName val="자재집계"/>
      <sheetName val="Project Brief"/>
      <sheetName val="견적대비 견적서"/>
      <sheetName val="CABLE (2)"/>
      <sheetName val="Assumption"/>
      <sheetName val="2.단가산출서(총괄)"/>
      <sheetName val="5.일위대가"/>
      <sheetName val="원내역서 그대로"/>
      <sheetName val="h-013211-2"/>
      <sheetName val="물량산출근거"/>
      <sheetName val="9.자재단가"/>
      <sheetName val="7.산출집계"/>
      <sheetName val="3.단가산출서"/>
      <sheetName val="4.일위산출"/>
      <sheetName val="1안내역"/>
      <sheetName val="전기일위대가"/>
      <sheetName val="중량산출"/>
      <sheetName val="G.R300경비"/>
      <sheetName val="10000000"/>
      <sheetName val="전기공사 산출집계"/>
      <sheetName val="전기공사 산출"/>
      <sheetName val="단면확대공"/>
      <sheetName val="H-BEAM(S2,3)"/>
      <sheetName val="단부정착장치"/>
      <sheetName val="부대공사비"/>
      <sheetName val="FB25JN"/>
      <sheetName val="내  역  서"/>
      <sheetName val="가감수량"/>
      <sheetName val="BSD_(2)"/>
      <sheetName val="표지_(2)"/>
      <sheetName val="공사비_내역"/>
      <sheetName val="2.단면가정3.모델링"/>
      <sheetName val="HANDHOLE(2)"/>
      <sheetName val="기초자료"/>
      <sheetName val="수량명세서"/>
      <sheetName val="감가상각"/>
      <sheetName val="명파하수처리장소방"/>
      <sheetName val="명파하수처리장접지"/>
      <sheetName val="명파하수처리장통신"/>
      <sheetName val="참조(X)"/>
      <sheetName val="4.  단락전류의 계산"/>
      <sheetName val="50"/>
      <sheetName val="직접기초설계(교대부)"/>
      <sheetName val="참조_X_"/>
      <sheetName val="접수부"/>
      <sheetName val="표지-1"/>
      <sheetName val="표지-2"/>
      <sheetName val="조 도"/>
      <sheetName val="단위세대(아파트)"/>
      <sheetName val="견적사양비교표"/>
      <sheetName val="식재인부"/>
      <sheetName val="단위집계표"/>
      <sheetName val="R0PS5"/>
      <sheetName val="내역서(기존내역-수정금지)"/>
      <sheetName val="설계예산서"/>
      <sheetName val="기초계산(Pmax)"/>
      <sheetName val="PROCURE"/>
      <sheetName val="2000.11월설계내역"/>
      <sheetName val="제출내역 (2)"/>
      <sheetName val="빌딩 안내"/>
      <sheetName val="예비품"/>
      <sheetName val="조명율데이타"/>
      <sheetName val="화산경계"/>
      <sheetName val="VXXXXX"/>
      <sheetName val="SUN 2000. 10 가격"/>
      <sheetName val="정산내역서"/>
      <sheetName val="단가산출2"/>
      <sheetName val="단위중기"/>
      <sheetName val="Carepaq"/>
      <sheetName val="OPT"/>
      <sheetName val="SV"/>
      <sheetName val="1단계"/>
      <sheetName val="B2BERP"/>
      <sheetName val="공사내역"/>
      <sheetName val="처리단락"/>
      <sheetName val="결과조달"/>
      <sheetName val="단면상수 및 주빔설계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철콘공사"/>
      <sheetName val="횡배수공토공집계"/>
      <sheetName val="본사인상전"/>
      <sheetName val="적용인원(지우지말것)"/>
      <sheetName val="맨홀토공산출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LinerWt"/>
      <sheetName val="토공정보"/>
      <sheetName val="Controls"/>
      <sheetName val="Notes"/>
      <sheetName val="조명밀도(을)"/>
      <sheetName val="3.하중계산"/>
      <sheetName val="DCVD공정요약"/>
      <sheetName val="적용(기계)"/>
      <sheetName val="FILE1"/>
      <sheetName val="가도공"/>
      <sheetName val="설계명세"/>
      <sheetName val="설계내역서"/>
      <sheetName val="공종목록표"/>
      <sheetName val="단가조사표"/>
      <sheetName val="PILE"/>
      <sheetName val="암거공"/>
      <sheetName val="전선 및 전선관"/>
      <sheetName val="인테리어내역"/>
      <sheetName val="Macro(AT)"/>
      <sheetName val="20관리비율"/>
      <sheetName val="1련,2련"/>
      <sheetName val="설계서(설치)"/>
      <sheetName val="FAB별"/>
      <sheetName val="광양 3기 유입수"/>
      <sheetName val="집수정단"/>
      <sheetName val="XXXXXXXX"/>
      <sheetName val="배수통관토공수량"/>
      <sheetName val="SORCE1"/>
      <sheetName val="가시설단위수량"/>
      <sheetName val="TABLE"/>
      <sheetName val="향후예상"/>
      <sheetName val="대전-교대(A1-A2)"/>
      <sheetName val="수량산출내역1115"/>
      <sheetName val="매입세"/>
      <sheetName val="Final"/>
      <sheetName val="CAB_OD"/>
      <sheetName val="wall"/>
      <sheetName val="30신설일위대가"/>
      <sheetName val="30집계표"/>
      <sheetName val="견적집계표"/>
      <sheetName val="PS실 추가 공사"/>
      <sheetName val="할증 "/>
      <sheetName val="B1(반포1차)"/>
      <sheetName val="토공(완충)"/>
      <sheetName val="골조시행"/>
      <sheetName val="설산1.나"/>
      <sheetName val="본사S"/>
      <sheetName val="TNHCHINH"/>
      <sheetName val="TONG HOP VL-NC TT"/>
      <sheetName val="CHITIET VL-NC-TT -1p"/>
      <sheetName val="TDTKP1"/>
      <sheetName val="KPVC-BD "/>
      <sheetName val="960318-1"/>
      <sheetName val="실행"/>
      <sheetName val="증감내역"/>
      <sheetName val="하수급견적대비"/>
      <sheetName val="내역서 "/>
      <sheetName val="SELTDATA"/>
      <sheetName val="현장지지물물량"/>
      <sheetName val="총괄"/>
      <sheetName val="1공구(을)"/>
      <sheetName val="전체집계"/>
      <sheetName val="조작대(1연)"/>
      <sheetName val="콘센트신설"/>
      <sheetName val="하조서"/>
      <sheetName val="피벗테이블데이터분석"/>
      <sheetName val="평균높이산출근거"/>
      <sheetName val="횡배수관위치조서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전력구구조물산근"/>
      <sheetName val="강관산출"/>
      <sheetName val="투찰추정"/>
      <sheetName val="수문일1"/>
      <sheetName val="토목공사일반"/>
      <sheetName val="기본일위"/>
      <sheetName val="부하LOAD"/>
      <sheetName val="DM 56"/>
      <sheetName val="견적정보"/>
      <sheetName val="ROOF(ALKALI)"/>
      <sheetName val="노임이"/>
      <sheetName val="음료실행"/>
      <sheetName val="ASP"/>
      <sheetName val="공예을"/>
      <sheetName val="Facility Information"/>
      <sheetName val="General"/>
      <sheetName val="Instructions"/>
      <sheetName val="People"/>
      <sheetName val="Quality"/>
      <sheetName val="Risk"/>
      <sheetName val="Training"/>
      <sheetName val="NEYOK"/>
      <sheetName val="대,유,램"/>
      <sheetName val="VC2 10.99"/>
      <sheetName val="ÄÉÀÌºí½Å¼³"/>
      <sheetName val="Sheet13"/>
      <sheetName val="Sheet14"/>
      <sheetName val="Sheet9"/>
      <sheetName val="샘플표지"/>
      <sheetName val="배수내역 (2)"/>
      <sheetName val="지구단위계획"/>
      <sheetName val="경산"/>
      <sheetName val="절단설"/>
      <sheetName val="KSHAHU-6"/>
      <sheetName val="화재 탐지 설비"/>
      <sheetName val="Graph (LGEN)"/>
      <sheetName val="out_prog"/>
      <sheetName val="선적schedule (2)"/>
      <sheetName val="FRT_O"/>
      <sheetName val="FAB_I"/>
      <sheetName val="보집계표"/>
      <sheetName val="A"/>
      <sheetName val="Picture"/>
      <sheetName val="실행품의서"/>
      <sheetName val="예산내역서"/>
      <sheetName val="예정공정표"/>
      <sheetName val="총계"/>
      <sheetName val="명일작업계획 (3)"/>
      <sheetName val="내역기준"/>
      <sheetName val="산근터빈"/>
      <sheetName val="소요자재 "/>
      <sheetName val="전신환매도율"/>
      <sheetName val="new급여T(4을-운전)"/>
      <sheetName val="THCT"/>
      <sheetName val="THDZ0,4"/>
      <sheetName val="TH DZ35"/>
      <sheetName val="THTram"/>
      <sheetName val="대비"/>
      <sheetName val="TH VL, NC, DDHT Thanhphuoc"/>
      <sheetName val="TienLuong"/>
      <sheetName val="99노임기준"/>
      <sheetName val="을지"/>
      <sheetName val="총괄-1"/>
      <sheetName val="N賃率-職"/>
      <sheetName val="견적 집계"/>
      <sheetName val="RFP002"/>
      <sheetName val="T1"/>
      <sheetName val="기본단가표"/>
      <sheetName val="연습"/>
      <sheetName val="전체_1설계"/>
      <sheetName val="준검 내역서"/>
      <sheetName val="합천내역"/>
      <sheetName val="설계개요"/>
      <sheetName val="배수관접합및부설  "/>
      <sheetName val="토공집계"/>
      <sheetName val="슬래브(유곡)"/>
      <sheetName val="시중노임단가"/>
      <sheetName val="Piping Design Data"/>
      <sheetName val="원가 계산서"/>
      <sheetName val="방송(체육관)"/>
      <sheetName val="돌담교 상부수량"/>
      <sheetName val="기초코드"/>
      <sheetName val="품셈"/>
      <sheetName val="Sheet6"/>
      <sheetName val="건축공사 집계표"/>
      <sheetName val="골조"/>
      <sheetName val="ITB COST"/>
      <sheetName val="BQ"/>
      <sheetName val="단가대비표"/>
      <sheetName val="09.02"/>
      <sheetName val="CB"/>
      <sheetName val="2공구산출내역"/>
      <sheetName val="기성내역"/>
      <sheetName val="1.우편집중내역서"/>
      <sheetName val="토적계산서"/>
      <sheetName val="조정금액결과표 (차수별)"/>
      <sheetName val="도급총괄(납품)"/>
      <sheetName val="부안변전"/>
      <sheetName val="강관주휀스"/>
      <sheetName val="95년12월말"/>
      <sheetName val="가격조사서"/>
      <sheetName val="환율"/>
      <sheetName val="기기리스트"/>
      <sheetName val="VXXXXXXX"/>
      <sheetName val="단가산출서(기계)"/>
      <sheetName val="2-2.매출분석"/>
      <sheetName val="신표지1"/>
      <sheetName val="21301동"/>
      <sheetName val="현장식당(1)"/>
      <sheetName val="전압강하자료"/>
      <sheetName val="세대부하"/>
      <sheetName val="표지(1)"/>
      <sheetName val="calcu"/>
      <sheetName val="출력"/>
      <sheetName val="단양 00 아파트-세부내역"/>
      <sheetName val="Tbom-tot"/>
      <sheetName val="전체내역서"/>
      <sheetName val="총괄 (2)"/>
      <sheetName val="표준품명,속성항목"/>
      <sheetName val="BOM LIST 정리"/>
      <sheetName val="기준정보"/>
      <sheetName val="NA"/>
      <sheetName val="DATA1"/>
      <sheetName val="L형옹벽(key)"/>
      <sheetName val="원본-내용변경불가"/>
      <sheetName val="2F 회의실견적(5_14 일대)"/>
      <sheetName val="내역서1"/>
      <sheetName val="T형( 파일기초) 공현1교"/>
      <sheetName val="시공여유율"/>
      <sheetName val="Menus"/>
      <sheetName val="수량"/>
      <sheetName val="Sheet17"/>
      <sheetName val="지주목시비량산출서"/>
      <sheetName val="단가조사"/>
      <sheetName val="노무단가"/>
      <sheetName val="기준FACTOR"/>
      <sheetName val="choose"/>
      <sheetName val="노무비 "/>
      <sheetName val="K1자재(3차등)"/>
      <sheetName val="배수내역"/>
      <sheetName val="3차준공"/>
      <sheetName val="입찰내역"/>
      <sheetName val="X17-TOTAL"/>
      <sheetName val="F5"/>
      <sheetName val="측구공"/>
      <sheetName val="기초1"/>
      <sheetName val="기초"/>
      <sheetName val="노(을)-신고분"/>
      <sheetName val="노(갑)"/>
      <sheetName val="근로자상세내용"/>
      <sheetName val="방음벽기초(H=4m)"/>
      <sheetName val="장비경비"/>
      <sheetName val="도급"/>
      <sheetName val="DATA(BAC)"/>
      <sheetName val="전선의 허용전류"/>
      <sheetName val="전동기"/>
      <sheetName val="3.2 전선굵기"/>
      <sheetName val="전체내역 (2)"/>
      <sheetName val="八幡"/>
      <sheetName val="WORK-VOL"/>
      <sheetName val="재공품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원가계산서"/>
      <sheetName val="실행철강하도"/>
      <sheetName val="공통(20-91)"/>
      <sheetName val="DANGA"/>
      <sheetName val="일위대가"/>
      <sheetName val="관급"/>
      <sheetName val="원가"/>
      <sheetName val="내역서(직영비)"/>
      <sheetName val="수량산출"/>
      <sheetName val="원도급"/>
      <sheetName val="하도급"/>
      <sheetName val="총괄내역서"/>
      <sheetName val="5-5.단가비교표"/>
      <sheetName val="노임단가"/>
      <sheetName val="수목단가"/>
      <sheetName val="식재수량표"/>
      <sheetName val="메뉴"/>
      <sheetName val="목차"/>
      <sheetName val="자재단가"/>
      <sheetName val="개소별수량산출"/>
      <sheetName val="문학간접"/>
      <sheetName val="내역"/>
      <sheetName val="기본단가표"/>
      <sheetName val="내역서"/>
      <sheetName val="원하대비"/>
      <sheetName val="표지2"/>
      <sheetName val="위치조서"/>
      <sheetName val="신우"/>
      <sheetName val="일위대가서식"/>
      <sheetName val="단가"/>
      <sheetName val="수자재단위당"/>
      <sheetName val="운반공"/>
      <sheetName val="노임"/>
      <sheetName val="대비2"/>
      <sheetName val="일위대가표"/>
      <sheetName val="원가계산"/>
      <sheetName val="여과지동"/>
      <sheetName val="기초자료"/>
      <sheetName val="증감대비"/>
      <sheetName val="공종단가"/>
      <sheetName val="감가상각"/>
      <sheetName val="직노"/>
      <sheetName val="Y-WORK"/>
      <sheetName val="실행간접비"/>
      <sheetName val="48전력선로일위"/>
      <sheetName val="금호"/>
      <sheetName val="옥외외등집계표"/>
      <sheetName val="견적서 N"/>
      <sheetName val="계약내역서"/>
      <sheetName val="보안등"/>
      <sheetName val="22수량"/>
      <sheetName val="과천MAIN"/>
      <sheetName val="DATA"/>
      <sheetName val="화재 탐지 설비"/>
      <sheetName val="총괄표"/>
      <sheetName val="개요"/>
      <sheetName val="FB25JN"/>
      <sheetName val="위치"/>
      <sheetName val="XL4Poppy"/>
      <sheetName val="내역서적용"/>
      <sheetName val="집계표"/>
      <sheetName val="본사인상전"/>
      <sheetName val="＃호안블록"/>
      <sheetName val="산출내역서집계표"/>
      <sheetName val="집 계 표"/>
      <sheetName val="969910( R)"/>
      <sheetName val="날개벽수량표"/>
      <sheetName val="#REF"/>
      <sheetName val="b_balju"/>
      <sheetName val="공통가설"/>
      <sheetName val="기계경비"/>
      <sheetName val="4-2.포장수량집계"/>
      <sheetName val="전기공사일위대가"/>
      <sheetName val="공통자료"/>
      <sheetName val=" 갑지"/>
      <sheetName val="일위대가(가설)"/>
      <sheetName val="작업용"/>
      <sheetName val="발송용"/>
      <sheetName val="주요항목별"/>
      <sheetName val="평점"/>
      <sheetName val="설계총괄"/>
      <sheetName val="설계(고용)"/>
      <sheetName val="설계집계"/>
      <sheetName val="설계내역서"/>
      <sheetName val="원하도대비"/>
      <sheetName val="원도총괄"/>
      <sheetName val="원도집계"/>
      <sheetName val="원도내역서"/>
      <sheetName val="실행비교"/>
      <sheetName val="실행통보"/>
      <sheetName val="실행.하도비교"/>
      <sheetName val="Sheet3"/>
      <sheetName val="LOPCALC"/>
      <sheetName val="전기설계변경"/>
      <sheetName val="직재"/>
      <sheetName val="공사비증감"/>
      <sheetName val="소화실적"/>
      <sheetName val="공사비"/>
      <sheetName val="시운전연료비"/>
      <sheetName val="제-노임"/>
      <sheetName val="설직재-1"/>
      <sheetName val="제직재"/>
      <sheetName val="표지 (2)"/>
      <sheetName val="설비"/>
      <sheetName val="백암비스타내역"/>
      <sheetName val="조인트"/>
      <sheetName val="수정계획3"/>
      <sheetName val="터파기및재료"/>
      <sheetName val="일반수량총괄집계"/>
      <sheetName val="금액내역서"/>
      <sheetName val="공사개요"/>
      <sheetName val="토공사B동추가"/>
      <sheetName val="데이타"/>
      <sheetName val="코드표"/>
      <sheetName val="COST"/>
      <sheetName val="총 원가계산"/>
      <sheetName val="토공사"/>
      <sheetName val="1.장비설치공사"/>
      <sheetName val="노무비"/>
      <sheetName val="J형측구단위수량"/>
      <sheetName val="예산서"/>
      <sheetName val="호표"/>
      <sheetName val="입찰안"/>
      <sheetName val="플랜트 설치"/>
      <sheetName val="EP0618"/>
      <sheetName val="자재"/>
      <sheetName val="VOR"/>
      <sheetName val="노무,재료"/>
      <sheetName val="횡배수관집현황(2공구)"/>
      <sheetName val="지급자재"/>
      <sheetName val="현장별"/>
      <sheetName val="우수"/>
      <sheetName val="MACRO(전선관)"/>
      <sheetName val="1"/>
      <sheetName val="상무2지구(공사) (8)"/>
      <sheetName val="총괄"/>
      <sheetName val="조명시설"/>
      <sheetName val="Xunit"/>
      <sheetName val="시화점실행"/>
      <sheetName val="하중계산"/>
      <sheetName val="건축공사"/>
      <sheetName val="내역서2안"/>
      <sheetName val="인건비"/>
      <sheetName val="일위대가(1)"/>
      <sheetName val="N賃率-職"/>
      <sheetName val="실내건축일위대가"/>
      <sheetName val="신천3호용수로"/>
      <sheetName val="품셈"/>
      <sheetName val="내부수지예산"/>
      <sheetName val="공사요율"/>
      <sheetName val="산출내역서"/>
      <sheetName val="비교표"/>
      <sheetName val="실행간접비용"/>
      <sheetName val="품셈TABLE"/>
      <sheetName val="차액보증"/>
      <sheetName val="연결임시"/>
      <sheetName val="공사비집계"/>
      <sheetName val="JUCKEYK"/>
      <sheetName val="서순천154KV(청전실행)"/>
      <sheetName val="일일"/>
      <sheetName val="사업관리"/>
      <sheetName val="표지"/>
      <sheetName val="경제지표"/>
      <sheetName val="인원"/>
      <sheetName val="부서면적"/>
      <sheetName val="부서면적1"/>
      <sheetName val="임대면적"/>
      <sheetName val="출장교통"/>
      <sheetName val="세금자료"/>
      <sheetName val="BOJUNGGM"/>
      <sheetName val="인원계획"/>
      <sheetName val="우석문틀"/>
      <sheetName val="04.01"/>
      <sheetName val="날개수량1.5"/>
      <sheetName val="용선 C.L"/>
      <sheetName val="건축내역서"/>
      <sheetName val="설비내역서"/>
      <sheetName val="전기내역서"/>
      <sheetName val="유림총괄"/>
      <sheetName val="구의33고"/>
      <sheetName val="비교1"/>
      <sheetName val="노임단가표"/>
      <sheetName val="산출명세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__MAIN"/>
      <sheetName val="화재 탐지 설비"/>
      <sheetName val="Sheet1"/>
      <sheetName val="터널조도"/>
      <sheetName val="NOMUBI"/>
      <sheetName val="sw1"/>
      <sheetName val="제4절-1"/>
      <sheetName val="공량산출서"/>
      <sheetName val="내역서"/>
      <sheetName val="충주"/>
      <sheetName val="Sheet2"/>
      <sheetName val="ALINE"/>
      <sheetName val="우수"/>
      <sheetName val="연습장소"/>
      <sheetName val="하수급견적대비"/>
      <sheetName val="98지급계획"/>
      <sheetName val="조건"/>
      <sheetName val="노임"/>
      <sheetName val="과천MAIN"/>
      <sheetName val="8.석축단위(H=1.5M)"/>
      <sheetName val="MACRO(전선관)"/>
      <sheetName val="물가시세"/>
      <sheetName val="DATA"/>
      <sheetName val="MACRO(MCC)"/>
      <sheetName val="특별교실"/>
      <sheetName val="빌딩 안내"/>
      <sheetName val="수로단위수량"/>
      <sheetName val="용량(1-2)"/>
      <sheetName val="IT-BAT"/>
      <sheetName val="2000년1차"/>
      <sheetName val="2000전체분"/>
      <sheetName val=""/>
      <sheetName val="대공종"/>
      <sheetName val="운동장 (2)"/>
      <sheetName val="T형( 파일기초) 공현1교"/>
      <sheetName val="JUCKEYK"/>
      <sheetName val="BSD (2)"/>
      <sheetName val="ABUT수량-A1"/>
      <sheetName val="갑지1"/>
      <sheetName val="연부97-1"/>
      <sheetName val="사기도장"/>
      <sheetName val="데이타"/>
      <sheetName val="정부노임단가"/>
      <sheetName val="POOM_MOTO"/>
      <sheetName val="POOM_MOTO2"/>
      <sheetName val="견적"/>
      <sheetName val="내역서-원본"/>
      <sheetName val="품셈"/>
      <sheetName val="설계조건"/>
      <sheetName val="일위대가"/>
      <sheetName val="교량대비"/>
      <sheetName val="일위목록"/>
      <sheetName val="품셈총괄표"/>
      <sheetName val="_____D________________________2"/>
      <sheetName val="부대내역"/>
      <sheetName val="COVER"/>
      <sheetName val="당초"/>
      <sheetName val="_____D________________________3"/>
      <sheetName val="_____D________________________4"/>
      <sheetName val="_____D________________________5"/>
      <sheetName val="단면치수"/>
      <sheetName val="건축공사집계"/>
      <sheetName val="공사개요"/>
      <sheetName val="PROJECT BRIEF"/>
      <sheetName val="입찰품의서"/>
      <sheetName val="플랜트 설치"/>
      <sheetName val="입고장부 (4)"/>
      <sheetName val="DATE"/>
      <sheetName val="중동상가"/>
      <sheetName val="표지"/>
      <sheetName val="조건표"/>
      <sheetName val="갑지(추정)"/>
      <sheetName val="_____D________________________6"/>
      <sheetName val="_____D________________________7"/>
      <sheetName val="N賃率-職"/>
      <sheetName val="ITEM"/>
      <sheetName val="내역"/>
      <sheetName val="실행철강하도"/>
      <sheetName val="0001(arch)"/>
      <sheetName val="FAB별"/>
      <sheetName val="사전공사"/>
      <sheetName val="제경비"/>
      <sheetName val="증감대비"/>
      <sheetName val="1"/>
      <sheetName val="SAN"/>
      <sheetName val="Macro(전선)"/>
      <sheetName val="원가계산서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DATA"/>
      <sheetName val="工완성공사율"/>
      <sheetName val="Sheet1"/>
      <sheetName val="225-5"/>
      <sheetName val="원가계산서"/>
      <sheetName val="직재"/>
      <sheetName val="빌딩 안내"/>
      <sheetName val="과천MAIN"/>
      <sheetName val="공사원가계산서"/>
      <sheetName val="97물량"/>
      <sheetName val="I一般比"/>
      <sheetName val="N賃率-職"/>
      <sheetName val="인건-측정"/>
      <sheetName val="Macro(차단기)"/>
      <sheetName val="화재 탐지 설비"/>
      <sheetName val="노무비"/>
      <sheetName val="Sheet7"/>
      <sheetName val="순성토"/>
      <sheetName val="__MAIN"/>
      <sheetName val="증감대비"/>
      <sheetName val="예정(3)"/>
      <sheetName val="동원(3)"/>
      <sheetName val="우수"/>
      <sheetName val="98지급계획"/>
      <sheetName val="cost"/>
      <sheetName val="BSD (2)"/>
      <sheetName val="주방"/>
      <sheetName val="Start"/>
      <sheetName val="수량산출"/>
      <sheetName val="기계설비-물가변동"/>
      <sheetName val="건축-물가변동"/>
      <sheetName val="사전공사"/>
      <sheetName val="ABUT수량-A1"/>
      <sheetName val="실행철강하도"/>
      <sheetName val="터널조도"/>
      <sheetName val="1"/>
      <sheetName val="J直材4"/>
      <sheetName val="노임"/>
      <sheetName val="입고장부 (4)"/>
      <sheetName val="주식"/>
      <sheetName val="인원표"/>
      <sheetName val="부하(성남)"/>
      <sheetName val="단가산출"/>
      <sheetName val="969910( R)"/>
      <sheetName val="COVER"/>
      <sheetName val="일위목록"/>
      <sheetName val="품셈총괄표"/>
      <sheetName val="표지"/>
      <sheetName val="견적을지"/>
      <sheetName val="내역"/>
      <sheetName val="가설"/>
      <sheetName val="401"/>
      <sheetName val="견적"/>
      <sheetName val="일위대가"/>
      <sheetName val="IMPEADENCE MAP 취수장"/>
      <sheetName val="03전력간선공사"/>
      <sheetName val="07피뢰침설비공사"/>
      <sheetName val="부대내역"/>
      <sheetName val="ALINE"/>
      <sheetName val="하남내역"/>
      <sheetName val="입찰안"/>
      <sheetName val="조내역"/>
      <sheetName val="옹벽"/>
      <sheetName val="통합"/>
      <sheetName val="조도계산서"/>
      <sheetName val="工관리비율"/>
      <sheetName val="일위_파일"/>
      <sheetName val="물가시세"/>
      <sheetName val="총괄표"/>
      <sheetName val="갑지(추정)"/>
      <sheetName val="골조시행"/>
      <sheetName val="70%"/>
      <sheetName val="대가_"/>
      <sheetName val="빌딩_안내"/>
      <sheetName val="서울대규장각(가시설흙막이)"/>
      <sheetName val="조건"/>
      <sheetName val="갑지1"/>
      <sheetName val="연부97-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우수"/>
      <sheetName val="실행철강하도"/>
      <sheetName val="견적"/>
      <sheetName val="DATA"/>
      <sheetName val="ABUT수량-A1"/>
      <sheetName val="__MAIN"/>
      <sheetName val="원가계산서"/>
      <sheetName val="Sheet1"/>
      <sheetName val="工완성공사율"/>
      <sheetName val="빌딩 안내"/>
      <sheetName val="Pricing Table"/>
      <sheetName val="외주비"/>
      <sheetName val="969910( R)"/>
      <sheetName val="인건-측정"/>
      <sheetName val="cost"/>
      <sheetName val="인원표"/>
      <sheetName val="Macro(차단기)"/>
      <sheetName val="과천MAIN"/>
      <sheetName val="사전공사"/>
      <sheetName val="수량산출"/>
      <sheetName val="노임"/>
      <sheetName val="내역"/>
      <sheetName val="내역(을)"/>
      <sheetName val="입고장부 (4)"/>
      <sheetName val="견적을지"/>
      <sheetName val="97물량"/>
      <sheetName val="집계표"/>
      <sheetName val="401"/>
      <sheetName val="자재단가"/>
      <sheetName val="03전력간선공사"/>
      <sheetName val="07피뢰침설비공사"/>
      <sheetName val="하남내역"/>
      <sheetName val="1. 설계조건 2.단면가정 3. 하중계산"/>
      <sheetName val="DATA 입력란"/>
      <sheetName val="산출내역서"/>
      <sheetName val="옹벽"/>
      <sheetName val="일위목록"/>
      <sheetName val="품셈총괄표"/>
      <sheetName val="251"/>
      <sheetName val="갑지(추정)"/>
      <sheetName val="평형공사비"/>
      <sheetName val="98지급계획"/>
      <sheetName val="NOMUBI"/>
      <sheetName val="sw1"/>
      <sheetName val="화재 탐지 설비"/>
      <sheetName val="품셈"/>
      <sheetName val="COVER"/>
      <sheetName val="기둥(원형)"/>
      <sheetName val="설계서(7)"/>
      <sheetName val="BSD (2)"/>
      <sheetName val="을"/>
    </sheetNames>
    <sheetDataSet>
      <sheetData sheetId="0" refreshError="1">
        <row r="49">
          <cell r="G49">
            <v>21629409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터널조도"/>
      <sheetName val="인건-측정"/>
      <sheetName val="3차작업"/>
      <sheetName val="내역서"/>
      <sheetName val="Sheet1"/>
      <sheetName val="Macro1"/>
      <sheetName val="노임"/>
      <sheetName val="화재 탐지 설비"/>
      <sheetName val="견적서"/>
      <sheetName val="견적서 (2)"/>
      <sheetName val="전기품산출"/>
      <sheetName val="Macro(차단기)"/>
      <sheetName val="c_balju"/>
      <sheetName val="ABUT수량-A1"/>
      <sheetName val="부하(성남)"/>
      <sheetName val="내역"/>
      <sheetName val="7)화재 탐지 설비"/>
      <sheetName val="2.대외공문"/>
      <sheetName val="노무비"/>
      <sheetName val="Sheet2"/>
      <sheetName val="PROJECT BRIEF"/>
      <sheetName val="의정부문예회관변경내역"/>
      <sheetName val="갑지(추정)"/>
      <sheetName val="JUCK"/>
      <sheetName val="BSD (2)"/>
      <sheetName val="터파기및재료"/>
      <sheetName val="우수"/>
      <sheetName val="과천MAIN"/>
      <sheetName val="401"/>
      <sheetName val="sw1"/>
      <sheetName val="NOMUBI"/>
      <sheetName val="빌딩 안내"/>
      <sheetName val="工완성공사율"/>
      <sheetName val="평당자료"/>
      <sheetName val="내역기준"/>
      <sheetName val="1차설계변경내역"/>
      <sheetName val="Total"/>
      <sheetName val="MOTOR"/>
      <sheetName val="견적을지"/>
      <sheetName val="일위대가(총괄)"/>
      <sheetName val="당정동공통이수"/>
      <sheetName val="당정동경상이수"/>
      <sheetName val="부하계산서"/>
      <sheetName val="설계명세서"/>
      <sheetName val="일위목록"/>
      <sheetName val="품셈총괄표"/>
      <sheetName val="DA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갑지"/>
      <sheetName val="J直材4"/>
      <sheetName val="노임-컨벤션 Audio"/>
      <sheetName val="노임-컨벤션 Video"/>
      <sheetName val="RESOURCE"/>
      <sheetName val="수압집계"/>
      <sheetName val="내역서"/>
      <sheetName val="I一般比"/>
      <sheetName val="제-노임"/>
      <sheetName val="제직재"/>
      <sheetName val="工완성공사율"/>
      <sheetName val="__MAIN"/>
      <sheetName val="Sheet13"/>
      <sheetName val="Sheet14"/>
      <sheetName val="발전기"/>
      <sheetName val="간선"/>
      <sheetName val="#REF"/>
      <sheetName val="GEN"/>
      <sheetName val="CTEMCOST"/>
      <sheetName val="서울시CCTV"/>
      <sheetName val="EP0618"/>
      <sheetName val="S0"/>
      <sheetName val="Macro1"/>
      <sheetName val="설직재-1"/>
      <sheetName val="단면 (2)"/>
      <sheetName val="부하계산서"/>
      <sheetName val="工관리비율"/>
      <sheetName val="내역"/>
      <sheetName val="표지"/>
      <sheetName val="결과조달"/>
      <sheetName val="입출재고현황 (2)"/>
      <sheetName val="목표세부명세"/>
      <sheetName val="단가대비표"/>
      <sheetName val="DATA 입력란"/>
      <sheetName val="1. 설계조건 2.단면가정 3. 하중계산"/>
      <sheetName val="단가산출"/>
      <sheetName val="01"/>
      <sheetName val="부속동"/>
      <sheetName val="일위목록"/>
      <sheetName val="현장관리비 산출내역"/>
      <sheetName val="유림콘도"/>
      <sheetName val="Sheet4"/>
      <sheetName val="유림골조"/>
      <sheetName val="DATA"/>
      <sheetName val="예가표"/>
      <sheetName val="기성금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정코드"/>
      <sheetName val="자재코드"/>
      <sheetName val="Sheet1"/>
      <sheetName val="일위대가 (2)"/>
      <sheetName val="단가산출서단가"/>
      <sheetName val="AS복구"/>
      <sheetName val="기계경비(시간당)"/>
      <sheetName val="중기터파기"/>
      <sheetName val="램머"/>
      <sheetName val="포장깨기"/>
      <sheetName val="포장절단"/>
      <sheetName val="소형브레이카"/>
      <sheetName val="골재원"/>
      <sheetName val="내용"/>
      <sheetName val="변수값"/>
      <sheetName val="중기상차"/>
      <sheetName val="G.R300합계"/>
      <sheetName val="G.R300경비"/>
      <sheetName val="국내조달(통합-1)"/>
      <sheetName val="전력구구조물산근"/>
      <sheetName val="예산내역서(안)"/>
      <sheetName val="경산"/>
      <sheetName val="수량집계"/>
      <sheetName val="일위대가"/>
      <sheetName val="청천내"/>
      <sheetName val="CTEMCOST"/>
      <sheetName val="2000년1차"/>
      <sheetName val="내역서"/>
      <sheetName val="01"/>
      <sheetName val="효성CB 1P기초"/>
      <sheetName val="10.1"/>
      <sheetName val="관로부문"/>
      <sheetName val="공사개요"/>
      <sheetName val="우수공"/>
      <sheetName val="동원(3)"/>
      <sheetName val="예정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>
        <row r="6">
          <cell r="F6">
            <v>28600</v>
          </cell>
        </row>
        <row r="15">
          <cell r="F15">
            <v>9615</v>
          </cell>
        </row>
        <row r="17">
          <cell r="F17">
            <v>20319</v>
          </cell>
        </row>
        <row r="25">
          <cell r="F25">
            <v>10122</v>
          </cell>
        </row>
        <row r="34">
          <cell r="F34">
            <v>12590</v>
          </cell>
        </row>
        <row r="39">
          <cell r="F39">
            <v>10159</v>
          </cell>
        </row>
        <row r="50">
          <cell r="F50">
            <v>4486</v>
          </cell>
        </row>
        <row r="59">
          <cell r="F59">
            <v>3192</v>
          </cell>
        </row>
        <row r="64">
          <cell r="F64">
            <v>8716</v>
          </cell>
        </row>
        <row r="75">
          <cell r="F75">
            <v>3344</v>
          </cell>
        </row>
        <row r="84">
          <cell r="F84">
            <v>3192</v>
          </cell>
        </row>
        <row r="89">
          <cell r="F89">
            <v>8716</v>
          </cell>
        </row>
        <row r="95">
          <cell r="F95">
            <v>728</v>
          </cell>
        </row>
        <row r="103">
          <cell r="F103">
            <v>2494</v>
          </cell>
        </row>
        <row r="109">
          <cell r="F109">
            <v>765</v>
          </cell>
        </row>
        <row r="114">
          <cell r="F114">
            <v>25348</v>
          </cell>
        </row>
        <row r="125">
          <cell r="F125">
            <v>104700</v>
          </cell>
        </row>
        <row r="131">
          <cell r="F131">
            <v>52100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一般比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하조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기리스트"/>
      <sheetName val="축산 기기리스트"/>
      <sheetName val="견적대비표"/>
      <sheetName val="GI-LIST"/>
      <sheetName val="EP0618"/>
      <sheetName val="부하(성남)"/>
      <sheetName val="가도공"/>
      <sheetName val="ANALYSER"/>
      <sheetName val="삼원"/>
      <sheetName val="그린"/>
      <sheetName val="한창-을"/>
      <sheetName val="내역"/>
      <sheetName val="품셈"/>
      <sheetName val="단가"/>
      <sheetName val="수량산출"/>
      <sheetName val="NOMUBI"/>
      <sheetName val="G.R300경비"/>
      <sheetName val="일위대가목차"/>
      <sheetName val="TARGET"/>
      <sheetName val="화재 탐지 설비"/>
      <sheetName val="BID"/>
      <sheetName val="S0"/>
      <sheetName val="tggwan(mac)"/>
      <sheetName val="산출근거"/>
      <sheetName val="SG"/>
      <sheetName val="Sheet1"/>
      <sheetName val="약품공급2"/>
      <sheetName val="노임"/>
      <sheetName val="우수공"/>
      <sheetName val="Baby일위대가"/>
      <sheetName val="기계경비일람"/>
      <sheetName val="HPMTRICO"/>
      <sheetName val="STEEL BOX 단면설계(SEC.8)"/>
      <sheetName val="수입"/>
      <sheetName val="대치판정"/>
      <sheetName val="산근1,2"/>
      <sheetName val="참조-(1)"/>
      <sheetName val="マージン"/>
      <sheetName val="ABUT수량-A1"/>
      <sheetName val="JUCKEYK"/>
      <sheetName val="하수급견적대비"/>
      <sheetName val="총괄"/>
      <sheetName val="ITEM"/>
      <sheetName val="전기일위대가"/>
      <sheetName val="자재단가"/>
      <sheetName val="종배수관"/>
      <sheetName val="노무비"/>
      <sheetName val="bm(CIcable)"/>
      <sheetName val="가공비"/>
      <sheetName val="Y-WORK"/>
      <sheetName val="우각부보강"/>
      <sheetName val="2000전체분"/>
      <sheetName val="2000년1차"/>
      <sheetName val="현장관리비 산출내역"/>
      <sheetName val="EQT-ESTN"/>
      <sheetName val="일위(PN)"/>
      <sheetName val="N賃率-職"/>
      <sheetName val="계수시트"/>
      <sheetName val="원가계산서"/>
      <sheetName val="static.cal"/>
      <sheetName val="시설일위"/>
      <sheetName val="견적대비"/>
      <sheetName val="인수공규격"/>
      <sheetName val="환율"/>
      <sheetName val="내역서"/>
      <sheetName val="공용정보"/>
      <sheetName val="2.대외공문"/>
      <sheetName val="SORCE1"/>
      <sheetName val="도로토적"/>
      <sheetName val="설비"/>
      <sheetName val="3BL공동구 수량"/>
      <sheetName val="교대시점"/>
      <sheetName val="터파기및재료"/>
      <sheetName val="참조"/>
      <sheetName val="축산_기기리스트"/>
      <sheetName val="노무비단가"/>
      <sheetName val="(전기)설계예산서"/>
      <sheetName val="대가수량"/>
      <sheetName val="수량산출서"/>
      <sheetName val="RangeObject"/>
      <sheetName val="1.설계조건"/>
      <sheetName val="설계가"/>
      <sheetName val="집계표"/>
      <sheetName val="노임단가"/>
      <sheetName val="esc"/>
      <sheetName val="'94자산"/>
      <sheetName val="교각(P1)수량"/>
      <sheetName val="집계표_식재"/>
      <sheetName val="장비종합부표"/>
      <sheetName val="부표"/>
      <sheetName val="제출내역 (2)"/>
      <sheetName val="집계표(육상)"/>
      <sheetName val="공사개요"/>
      <sheetName val="타견적(을)"/>
      <sheetName val="C3"/>
      <sheetName val="건축내역서"/>
      <sheetName val="설비내역서"/>
      <sheetName val="전기내역서"/>
      <sheetName val="BID-도로"/>
      <sheetName val="8.PILE  (돌출)"/>
      <sheetName val="여과지동"/>
      <sheetName val="기초자료"/>
      <sheetName val="청하배수"/>
      <sheetName val="실행철강하도"/>
      <sheetName val="을"/>
      <sheetName val="1단계"/>
      <sheetName val="가설공사비"/>
      <sheetName val="남평내역"/>
      <sheetName val="가락화장을지"/>
      <sheetName val="동해title"/>
      <sheetName val="기자재비"/>
      <sheetName val="토적표(1)"/>
      <sheetName val="집수정(600-700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LX-JU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SG"/>
      <sheetName val="일위대가목차"/>
      <sheetName val="동해title"/>
      <sheetName val="수입"/>
      <sheetName val="N賃率-職"/>
      <sheetName val="교대시점"/>
      <sheetName val="본체"/>
      <sheetName val="계수시트"/>
      <sheetName val="원가계산서"/>
      <sheetName val="기기리스트"/>
      <sheetName val="EQT-ESTN"/>
      <sheetName val="토공집계표"/>
      <sheetName val="집수정(600-700)"/>
      <sheetName val="DATE"/>
      <sheetName val="BID"/>
      <sheetName val="cable-data"/>
      <sheetName val="tggwan(mac)"/>
      <sheetName val="S0"/>
      <sheetName val="JUCKEYK"/>
      <sheetName val="우수공"/>
      <sheetName val="횡배수공토공집계"/>
      <sheetName val="CAL"/>
      <sheetName val="배수내역"/>
      <sheetName val="G.R300경비"/>
      <sheetName val="하수급견적대비"/>
      <sheetName val="전체철근집계"/>
      <sheetName val="설계가"/>
      <sheetName val="입찰내역서"/>
      <sheetName val="#REF"/>
      <sheetName val="EP0618"/>
      <sheetName val="총괄"/>
      <sheetName val="입찰결과보고"/>
      <sheetName val="적격"/>
      <sheetName val="견적대비"/>
      <sheetName val="ITEM"/>
      <sheetName val="BID-도로"/>
      <sheetName val="Sensitivity and GC Value"/>
      <sheetName val="대치판정"/>
      <sheetName val="자재단가"/>
      <sheetName val="bm(CIcable)"/>
      <sheetName val="수량산출"/>
      <sheetName val="내역(정지)"/>
      <sheetName val="C3"/>
      <sheetName val="단가대비표"/>
      <sheetName val="시설일위"/>
      <sheetName val="터널조도"/>
      <sheetName val="품셈(기초)"/>
      <sheetName val="가도공"/>
      <sheetName val="실행내역서 "/>
      <sheetName val="부하LOAD"/>
      <sheetName val="1.설계조건"/>
      <sheetName val="Factor"/>
      <sheetName val="노무비 근거"/>
      <sheetName val="22수량"/>
      <sheetName val="슬래브"/>
      <sheetName val="A"/>
      <sheetName val="FB25JN"/>
      <sheetName val="Hauptdaten"/>
      <sheetName val="견적조건"/>
      <sheetName val="집계표"/>
      <sheetName val="전기일위대가"/>
      <sheetName val="제출내역 (2)"/>
      <sheetName val="단중표-ST"/>
      <sheetName val="총괄집계표"/>
      <sheetName val="TARGET"/>
      <sheetName val="예정(3)"/>
      <sheetName val="동원(3)"/>
      <sheetName val="견적서"/>
      <sheetName val="부하계산서"/>
      <sheetName val="부하(성남)"/>
      <sheetName val="조도계산서 (도서)"/>
      <sheetName val="노무비산출"/>
      <sheetName val="집계표1"/>
      <sheetName val="견적을"/>
      <sheetName val="7.PILE  (돌출)"/>
      <sheetName val="내역서"/>
      <sheetName val="우각부검토"/>
      <sheetName val="JUCK"/>
      <sheetName val="노무비 "/>
      <sheetName val="단가비교표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2.손익계산서"/>
      <sheetName val="MOTOR"/>
      <sheetName val="비교표"/>
      <sheetName val="차액보증"/>
      <sheetName val="Baby일위대가"/>
      <sheetName val="TDTKP"/>
      <sheetName val="DK-KH"/>
      <sheetName val="3차설계"/>
      <sheetName val="토목"/>
      <sheetName val="설계조건"/>
      <sheetName val="충주"/>
      <sheetName val="1경간당 상부수량"/>
      <sheetName val="인건-측정"/>
      <sheetName val="일위대가"/>
      <sheetName val="음봉방향"/>
      <sheetName val="Macro(차단기)"/>
      <sheetName val="교대"/>
      <sheetName val="UNIT"/>
      <sheetName val="일위대가표"/>
      <sheetName val="DESIGN CRETERIA"/>
      <sheetName val="참조-(1)"/>
      <sheetName val="노임단가"/>
      <sheetName val="청구내역(9807)"/>
      <sheetName val="중기일위대가"/>
      <sheetName val="산근1,2"/>
      <sheetName val="견적서-을지"/>
      <sheetName val="일위대가양식"/>
      <sheetName val="static.cal"/>
      <sheetName val="갑지"/>
      <sheetName val="단위내역서"/>
      <sheetName val="1.설계기준"/>
      <sheetName val="Price List"/>
      <sheetName val="보할공정"/>
      <sheetName val="단면 (2)"/>
      <sheetName val="지수"/>
      <sheetName val="우각부보강"/>
      <sheetName val="Áý¼öÁ¤(600-700)"/>
      <sheetName val="Åä°øÁý°èÇ¥"/>
      <sheetName val="°è¼ö½ÃÆ®"/>
      <sheetName val="¿ø°¡°è»ê¼­"/>
      <sheetName val="건축공사"/>
      <sheetName val="2.대외공문"/>
      <sheetName val="연결관산출조서"/>
      <sheetName val="001"/>
      <sheetName val="표지 (2)"/>
      <sheetName val="1NYS(당)"/>
      <sheetName val="수량산출서"/>
      <sheetName val="RFP002"/>
      <sheetName val="공량산출서"/>
      <sheetName val="입찰안"/>
      <sheetName val="토공A"/>
      <sheetName val="UPDATA"/>
      <sheetName val="PT_ED"/>
      <sheetName val="중갑지"/>
      <sheetName val="Total"/>
      <sheetName val="슬래브1"/>
      <sheetName val="빌딩 안내"/>
      <sheetName val="설계명세서"/>
      <sheetName val="예산명세서"/>
      <sheetName val="자료입력"/>
      <sheetName val="단중표"/>
      <sheetName val="천마갑지"/>
      <sheetName val="화재 탐지 설비"/>
      <sheetName val="b t mong"/>
      <sheetName val="노임"/>
      <sheetName val="갑지(추정)"/>
      <sheetName val="COVER"/>
      <sheetName val="플랜트 설치"/>
      <sheetName val="원형1호맨홀토공수량"/>
      <sheetName val="INPUT"/>
      <sheetName val="Final(1)summary"/>
      <sheetName val="의정부문예회관변경내역"/>
      <sheetName val="SUMMARY"/>
      <sheetName val="월별수입"/>
      <sheetName val="노무비"/>
      <sheetName val="울산시산표"/>
      <sheetName val="지명송금"/>
      <sheetName val="을지"/>
      <sheetName val="주현(해보)"/>
      <sheetName val="주현(영광)"/>
      <sheetName val="잡철단가대비"/>
      <sheetName val="도면자료제출일정"/>
      <sheetName val="집수정_600_700_"/>
      <sheetName val="왕십리방향"/>
      <sheetName val="2_대외공문"/>
      <sheetName val="부대내역"/>
      <sheetName val="가설공사내역"/>
      <sheetName val="401"/>
      <sheetName val="TABLE"/>
      <sheetName val="단가"/>
      <sheetName val="명세서"/>
      <sheetName val="입출재고현황 (2)"/>
      <sheetName val="WORK"/>
      <sheetName val="ABUT수량-A1"/>
      <sheetName val="COPING"/>
      <sheetName val="LOPCALC"/>
      <sheetName val="기계경비(시간당)"/>
      <sheetName val="램머"/>
      <sheetName val="설계내역(2000)"/>
      <sheetName val="내역"/>
      <sheetName val="잡철물"/>
      <sheetName val="내역1"/>
      <sheetName val="CA"/>
      <sheetName val="수량산출(수평맹암거)"/>
      <sheetName val="품셈TABLE"/>
      <sheetName val="3련 BOX"/>
      <sheetName val="가설건물"/>
      <sheetName val="증감대비"/>
      <sheetName val="동력부하(도산)"/>
      <sheetName val="일위대가 "/>
      <sheetName val="노무비단가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설계산출표지"/>
      <sheetName val="산출근거"/>
      <sheetName val="조도계산"/>
      <sheetName val="PF_일반수량(35m)"/>
      <sheetName val="환율"/>
      <sheetName val="전차선로 물량표"/>
      <sheetName val="내역서-대공연장"/>
      <sheetName val="청하배수"/>
      <sheetName val="토목주소"/>
      <sheetName val="프랜트면허"/>
      <sheetName val="SLAB"/>
      <sheetName val="P-산#1-1(WOWA1)"/>
      <sheetName val="간접비"/>
      <sheetName val="FCM"/>
      <sheetName val="MatchCode"/>
      <sheetName val="suk(mac)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b_balju_cho"/>
      <sheetName val="기술자료 (연수)"/>
      <sheetName val="내역(을)"/>
      <sheetName val="을"/>
      <sheetName val="내역서1"/>
      <sheetName val="단"/>
      <sheetName val="건축내역서"/>
      <sheetName val="설비내역서"/>
      <sheetName val="전기내역서"/>
      <sheetName val="ASP"/>
      <sheetName val="우배수"/>
      <sheetName val="보차도경계석"/>
      <sheetName val="민감도분석"/>
      <sheetName val="위치조서"/>
      <sheetName val="Languages"/>
      <sheetName val="단가조사"/>
      <sheetName val="411-00 외화장기"/>
      <sheetName val="당정동경상이수"/>
      <sheetName val="당정동공통이수"/>
      <sheetName val="M-MG1"/>
      <sheetName val="약품공급2"/>
      <sheetName val="Macro2"/>
      <sheetName val="4.5 휨응력"/>
      <sheetName val="3.하중산정4.지지력"/>
      <sheetName val="Sheet1 (2)"/>
      <sheetName val="토공계산서(부체도로)"/>
      <sheetName val="단가 및 재료비"/>
      <sheetName val="중기사용료산출근거"/>
      <sheetName val="설계자료"/>
      <sheetName val="계정"/>
      <sheetName val="설계기준 및 하중계산"/>
      <sheetName val="3.하중계산"/>
      <sheetName val="기본"/>
      <sheetName val="수량집계"/>
      <sheetName val="Variables"/>
      <sheetName val="RCSPlan"/>
      <sheetName val="2000년1차"/>
      <sheetName val="2000전체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실행간접비"/>
      <sheetName val="IW-LIST"/>
      <sheetName val="LANGUAGE"/>
      <sheetName val="REDUCER"/>
      <sheetName val="WE'T"/>
      <sheetName val="관일"/>
      <sheetName val="Control"/>
      <sheetName val="공종별자재"/>
      <sheetName val="수량산출서-2"/>
      <sheetName val="산근-10"/>
      <sheetName val="ATS단가"/>
      <sheetName val="관급원내역"/>
      <sheetName val="인건비"/>
      <sheetName val="HVAC"/>
      <sheetName val="가로등제어반 설치공사(수량)"/>
      <sheetName val="설계내역서"/>
      <sheetName val="list"/>
      <sheetName val="????"/>
      <sheetName val="Macro상수"/>
      <sheetName val="FORM"/>
      <sheetName val="일위(PN)"/>
      <sheetName val="자동화재탐지"/>
      <sheetName val="RangeObject"/>
      <sheetName val="직재"/>
      <sheetName val="총급여"/>
      <sheetName val="(4-2)열관류값-2"/>
      <sheetName val="Y-WORK"/>
      <sheetName val="공사비예산서(토목분)"/>
      <sheetName val="도체종-상수표"/>
      <sheetName val="자재"/>
      <sheetName val="토공연장"/>
      <sheetName val="ⴭⴭⴭⴭ"/>
      <sheetName val="(A)내역서"/>
      <sheetName val="정부노임단가"/>
      <sheetName val="자재단가_사급"/>
      <sheetName val="중기적산목록"/>
      <sheetName val="데이타"/>
      <sheetName val="양식"/>
      <sheetName val="가공비"/>
      <sheetName val="잡비"/>
      <sheetName val="96.12"/>
      <sheetName val="001BA"/>
      <sheetName val="장비"/>
      <sheetName val="견적보고"/>
      <sheetName val="중기단가LIST"/>
      <sheetName val="사급자재총괄"/>
      <sheetName val="파일의이용"/>
      <sheetName val="L_RPTA05_목록"/>
      <sheetName val="Macro1"/>
      <sheetName val="간선DATA"/>
      <sheetName val="세부내역서"/>
      <sheetName val="48일위"/>
      <sheetName val="영동(D)"/>
      <sheetName val="도로토적"/>
      <sheetName val="인부신상자료"/>
      <sheetName val="INDEX"/>
      <sheetName val="1"/>
      <sheetName val="6.노임"/>
      <sheetName val="Piping Design Data"/>
      <sheetName val="시청방향슬래브수량"/>
      <sheetName val="우수"/>
      <sheetName val="TYPE-B 평균H"/>
      <sheetName val="Proposal"/>
      <sheetName val="예가표"/>
      <sheetName val="링크해지용"/>
      <sheetName val="FOOTING단면력"/>
      <sheetName val="공사개요"/>
      <sheetName val="연결관암거"/>
      <sheetName val="토사(PE)"/>
      <sheetName val="실행내역"/>
      <sheetName val="세원견적서"/>
      <sheetName val="PROJECT BRIEF"/>
      <sheetName val="G_R300경비"/>
      <sheetName val="견적시담(송포2공구)"/>
      <sheetName val="포장공"/>
      <sheetName val="견적"/>
      <sheetName val="신규일위대가"/>
      <sheetName val="돈암사업"/>
      <sheetName val="공용정보"/>
      <sheetName val="_shtOpr_"/>
      <sheetName val="가시설"/>
      <sheetName val="PROJECT BRIEF(EX.NEW)"/>
      <sheetName val="건축내역"/>
      <sheetName val="카렌스센터계량기설치공사"/>
      <sheetName val="TRAY Data"/>
      <sheetName val="동력부하"/>
      <sheetName val="입고장부 (4)"/>
      <sheetName val="로우프"/>
      <sheetName val="장비가동집계표"/>
      <sheetName val="6PILE  (돌출)"/>
      <sheetName val="말뚝지지력산정"/>
      <sheetName val="내역기준"/>
      <sheetName val="경계석"/>
      <sheetName val="일위"/>
      <sheetName val="부대공"/>
      <sheetName val="아수배전(1회)"/>
      <sheetName val="본부소개"/>
      <sheetName val="날개벽(시점좌측)"/>
      <sheetName val="설계변경원가계산총괄표(근린,시설,가로,공공)"/>
      <sheetName val="무산소조"/>
      <sheetName val="Sheet17"/>
      <sheetName val="수질정화시설"/>
      <sheetName val="현금"/>
      <sheetName val="물가시세"/>
      <sheetName val="날개벽수량표"/>
      <sheetName val="용산1(해보)"/>
      <sheetName val="비탈면보호공수량산출"/>
      <sheetName val="옹벽"/>
      <sheetName val="외천교"/>
      <sheetName val="공통(20-91)"/>
      <sheetName val="한강운반비"/>
      <sheetName val="선급법인세 (2)"/>
      <sheetName val="철근집계표"/>
      <sheetName val="타견적(을)"/>
      <sheetName val="3.바닥판설계"/>
      <sheetName val="지진시"/>
      <sheetName val="SAN"/>
      <sheetName val="내역표지"/>
      <sheetName val="TTDZ 679"/>
      <sheetName val="조명율표"/>
      <sheetName val="물량산출"/>
      <sheetName val="전 기"/>
      <sheetName val="건축집계표"/>
      <sheetName val="200"/>
      <sheetName val="schtable"/>
      <sheetName val="1호토공"/>
      <sheetName val="과천MAIN"/>
      <sheetName val="교각1"/>
      <sheetName val="견적정보"/>
      <sheetName val="중동상가"/>
      <sheetName val="10월판관"/>
      <sheetName val="공정계획(내부계획25%,내부w.f)"/>
      <sheetName val="수산(A1)"/>
      <sheetName val="현장관리비 산출내역"/>
      <sheetName val="신우"/>
      <sheetName val="CP(1)"/>
      <sheetName val="기둥(원형)"/>
      <sheetName val="업무분장"/>
      <sheetName val="뚝토공"/>
      <sheetName val="방송(체육관)"/>
      <sheetName val="12호기내역서(건축분)"/>
      <sheetName val="주형"/>
      <sheetName val="구조물"/>
      <sheetName val="3.공통공사대비"/>
      <sheetName val="CTEMCOST"/>
      <sheetName val="설계예산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POWER"/>
      <sheetName val="CODE"/>
      <sheetName val="공문"/>
      <sheetName val="공종별지급자재"/>
      <sheetName val="ROOF(ALKALI)"/>
      <sheetName val="작성"/>
      <sheetName val="LCS-SEAT"/>
      <sheetName val="A-4"/>
      <sheetName val="교통대책내역"/>
      <sheetName val="총괄표"/>
      <sheetName val="당초"/>
      <sheetName val="6호기"/>
      <sheetName val="MixBed"/>
      <sheetName val="CondPol"/>
      <sheetName val="국내조달(통합-1)"/>
      <sheetName val="금호"/>
      <sheetName val="FT_금액"/>
      <sheetName val="표지"/>
      <sheetName val="2000자금소요"/>
      <sheetName val="견"/>
      <sheetName val="투찰내역"/>
      <sheetName val="참고"/>
      <sheetName val="용량(1-2)"/>
      <sheetName val="3BL공동구 수량"/>
      <sheetName val="입력"/>
      <sheetName val="약전닥트"/>
      <sheetName val="수배전(갑)"/>
      <sheetName val="참조"/>
      <sheetName val="일위대가서식"/>
      <sheetName val="제품정보"/>
      <sheetName val="DB"/>
      <sheetName val="대림경상68억"/>
      <sheetName val="TOP"/>
      <sheetName val="5.전사투자계획종함안"/>
      <sheetName val="0001new"/>
      <sheetName val="DATASPEC(VT1)"/>
      <sheetName val="96작생능"/>
      <sheetName val="MEXICO-C"/>
      <sheetName val="현장지지물물량"/>
      <sheetName val="s"/>
      <sheetName val="ilch"/>
      <sheetName val="기계경비일람"/>
      <sheetName val="__MAIN"/>
      <sheetName val="LX-JU.XLS"/>
      <sheetName val="Pricelist TAC AB"/>
      <sheetName val="물가정보자료"/>
      <sheetName val="intake"/>
      <sheetName val="교각(P1)수량"/>
      <sheetName val="조건"/>
      <sheetName val="건축부하"/>
      <sheetName val="FA설치명세"/>
      <sheetName val="FD"/>
      <sheetName val="DAN"/>
      <sheetName val="공통비"/>
      <sheetName val="단면치수"/>
      <sheetName val="안정검토"/>
      <sheetName val="중기사용료"/>
      <sheetName val="토공"/>
      <sheetName val="골재집계"/>
      <sheetName val="기계경비"/>
      <sheetName val="케이블DATA"/>
      <sheetName val="기본일위"/>
      <sheetName val="입출재고현황 _2_"/>
      <sheetName val="49일위"/>
      <sheetName val="22일위"/>
      <sheetName val="DATA1"/>
      <sheetName val="전기설계변경"/>
      <sheetName val="FCU (2)"/>
      <sheetName val="조명율데이타"/>
      <sheetName val="수목데이타"/>
      <sheetName val="BQ"/>
      <sheetName val="을(1차)"/>
      <sheetName val="SCHEDULE"/>
      <sheetName val="9.품셈"/>
      <sheetName val="방송노임"/>
      <sheetName val="CONCRETE"/>
      <sheetName val="SUM"/>
      <sheetName val="주요공사"/>
      <sheetName val="단가조사서"/>
      <sheetName val="건축집계"/>
      <sheetName val="DATA 입력란"/>
      <sheetName val="용수지선토적"/>
      <sheetName val="8.PILE  (돌출)"/>
      <sheetName val="식재가격"/>
      <sheetName val="식재총괄"/>
      <sheetName val="일위목록"/>
      <sheetName val="SS2"/>
      <sheetName val="경비"/>
      <sheetName val="변경비교-을"/>
      <sheetName val="견적대비표"/>
      <sheetName val="BJJIN"/>
      <sheetName val="대가수량"/>
      <sheetName val="D040416"/>
      <sheetName val="선택"/>
      <sheetName val="주간계획"/>
      <sheetName val="특별교실"/>
      <sheetName val="직접공사비집계표"/>
      <sheetName val="남평내역"/>
      <sheetName val="산업"/>
      <sheetName val="전계가"/>
      <sheetName val="POOM_MOTO"/>
      <sheetName val="POOM_MOTO2"/>
      <sheetName val="케이블규격"/>
      <sheetName val="BOQ"/>
      <sheetName val="식재인부"/>
      <sheetName val="건축"/>
      <sheetName val="단면검토"/>
      <sheetName val="기계"/>
      <sheetName val="TOTAL_BOQ"/>
      <sheetName val="9GNG운반"/>
      <sheetName val="계산근거"/>
      <sheetName val="c_balju"/>
      <sheetName val="BATCH"/>
      <sheetName val="wall"/>
      <sheetName val="1월"/>
      <sheetName val="증감분석"/>
      <sheetName val="유동표(변경)"/>
      <sheetName val="전력구구조물산근"/>
      <sheetName val="A-100전제"/>
      <sheetName val="시공계획"/>
      <sheetName val="내역(한신APT)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부대공사"/>
      <sheetName val="½ÇÇà³»¿ª¼­_"/>
      <sheetName val="2_¼ÕÀÍ°è»ê¼­"/>
      <sheetName val="Á¦Ãâ³»¿ª_(2)"/>
      <sheetName val="ºôµù_¾È³»"/>
      <sheetName val="7_PILE__(µ¹Ãâ)"/>
      <sheetName val="단가표"/>
      <sheetName val="6m기존암거철거공"/>
      <sheetName val="포장복구집계"/>
      <sheetName val="매장-시행견적"/>
      <sheetName val="인테리어세부내역"/>
      <sheetName val="맨홀수량"/>
      <sheetName val="BR.1(원)"/>
      <sheetName val="단면가정"/>
      <sheetName val="esc"/>
      <sheetName val="단위단가"/>
      <sheetName val="소방일위 "/>
      <sheetName val="버팀목"/>
      <sheetName val="NozzleData"/>
      <sheetName val="工완성공사율"/>
      <sheetName val="VXXXXXX"/>
      <sheetName val="부표총괄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TC표지"/>
      <sheetName val="1.수인터널"/>
      <sheetName val="STBOX"/>
      <sheetName val="預算表 (3)"/>
      <sheetName val="개략"/>
      <sheetName val="품셈1-17"/>
      <sheetName val=" 견적서"/>
      <sheetName val="광양방향"/>
      <sheetName val="PI"/>
      <sheetName val="제진기"/>
      <sheetName val="현황"/>
      <sheetName val="S1"/>
      <sheetName val="일위대가(계측기설치)"/>
      <sheetName val="기준"/>
      <sheetName val="6.교좌면보강"/>
      <sheetName val="일위집계표"/>
      <sheetName val="LD"/>
      <sheetName val="품의서(TL)"/>
      <sheetName val="설"/>
      <sheetName val="결재판"/>
      <sheetName val="SEISMIC"/>
      <sheetName val="XXXXXXXX"/>
      <sheetName val="rate"/>
      <sheetName val="요율"/>
      <sheetName val="98수문일위"/>
      <sheetName val="청천내"/>
      <sheetName val="예산"/>
      <sheetName val="품셈"/>
      <sheetName val="노임이"/>
      <sheetName val="방수"/>
      <sheetName val="VXXXXX"/>
      <sheetName val="수주추정"/>
      <sheetName val="평가데이터"/>
      <sheetName val="방음벽기초"/>
      <sheetName val="3-구교-오리지날"/>
      <sheetName val="시점교대"/>
      <sheetName val="6.7.8.우물통"/>
      <sheetName val="eq_data"/>
      <sheetName val="工관리비율"/>
      <sheetName val="현금흐름"/>
      <sheetName val="단가산근"/>
      <sheetName val="관급"/>
      <sheetName val="갑지1"/>
      <sheetName val="연부97-1"/>
      <sheetName val="자압"/>
      <sheetName val="969910( R)"/>
      <sheetName val="물집"/>
      <sheetName val="FAB별"/>
      <sheetName val="일위대가(신규)"/>
      <sheetName val="공량산출근거서_일위대가 (신규단가)"/>
      <sheetName val="신규단가대비표 "/>
      <sheetName val="중기단가"/>
      <sheetName val="공량설정_일위대가"/>
      <sheetName val="기성조서"/>
      <sheetName val="전력간선(신설)"/>
      <sheetName val="XL4Poppy"/>
      <sheetName val="식재"/>
      <sheetName val="시설물"/>
      <sheetName val="식재출력용"/>
      <sheetName val="유지관리"/>
      <sheetName val="부총"/>
      <sheetName val="9509"/>
      <sheetName val="A_7"/>
      <sheetName val="Tracks"/>
      <sheetName val="YOEMAGUM"/>
      <sheetName val="저"/>
      <sheetName val="3도로"/>
      <sheetName val="수량집"/>
      <sheetName val="쌍송교"/>
      <sheetName val="확산동"/>
      <sheetName val="2000년하반기"/>
      <sheetName val="DNT OSBL"/>
      <sheetName val="TDI ISBL"/>
      <sheetName val="공통가설"/>
      <sheetName val="단가산출서"/>
      <sheetName val="평형공사비"/>
      <sheetName val="다이꾸"/>
      <sheetName val="집계표(육상)"/>
      <sheetName val="환율 및 참고"/>
      <sheetName val="장비집계"/>
      <sheetName val="갈현동"/>
      <sheetName val="2"/>
      <sheetName val="산출내역서집계표"/>
      <sheetName val="가은우회도로"/>
      <sheetName val="설비"/>
      <sheetName val="대비2"/>
      <sheetName val="데리네이타현황"/>
      <sheetName val="직공→간접비포함"/>
      <sheetName val="Macro(전선)"/>
      <sheetName val="EXPENSE"/>
      <sheetName val="BSD (2)"/>
      <sheetName val="직노"/>
      <sheetName val="선로분"/>
      <sheetName val="소상 &quot;1&quot;"/>
      <sheetName val="APT"/>
      <sheetName val="부속동"/>
      <sheetName val="조명율"/>
      <sheetName val="정화조동내역"/>
      <sheetName val="시설물일위"/>
      <sheetName val="소비자가"/>
      <sheetName val="별표 "/>
      <sheetName val="RE9604"/>
      <sheetName val="INPUT DATA"/>
      <sheetName val="기초공"/>
      <sheetName val="건축(을)"/>
      <sheetName val="봉양~조차장간고하개명(신설)"/>
      <sheetName val="SUS"/>
      <sheetName val="확정실적"/>
      <sheetName val="구조물공"/>
      <sheetName val="배수공"/>
      <sheetName val="単価表"/>
      <sheetName val="Excel"/>
      <sheetName val="집행(2-1)"/>
      <sheetName val="진천방향"/>
      <sheetName val="남양시작동자105노65기1.3화1.2"/>
      <sheetName val="목차"/>
      <sheetName val="전가1"/>
      <sheetName val="제출내역_(2)1"/>
      <sheetName val="G_R300경비2"/>
      <sheetName val="실행내역서_1"/>
      <sheetName val="Sensitivity_and_GC_Value1"/>
      <sheetName val="2_손익계산서1"/>
      <sheetName val="빌딩_안내1"/>
      <sheetName val="7_PILE__(돌출)1"/>
      <sheetName val="노무비_근거1"/>
      <sheetName val="G_R300°æºñ1"/>
      <sheetName val="½ÇÇà³»¿ª¼­_1"/>
      <sheetName val="2_¼ÕÀÍ°è»ê¼­1"/>
      <sheetName val="Á¦Ãâ³»¿ª_(2)1"/>
      <sheetName val="ºôµù_¾È³»1"/>
      <sheetName val="7_PILE__(µ¹Ãâ)1"/>
      <sheetName val="³ë¹«ºñ_±Ù°Å1"/>
      <sheetName val="단면_(2)1"/>
      <sheetName val="1_설계조건1"/>
      <sheetName val="2_대외공문2"/>
      <sheetName val="화재_탐지_설비1"/>
      <sheetName val="b_t_mong1"/>
      <sheetName val="조도계산서_(도서)1"/>
      <sheetName val="1경간당_상부수량1"/>
      <sheetName val="3련_BOX1"/>
      <sheetName val="전차선로_물량표1"/>
      <sheetName val="플랜트_설치1"/>
      <sheetName val="표지_(2)1"/>
      <sheetName val="411-00_외화장기1"/>
      <sheetName val="TYPE-B_평균H1"/>
      <sheetName val="2F_회의실견적(5_14_일대)1"/>
      <sheetName val="Price_List1"/>
      <sheetName val="PROJECT_BRIEF1"/>
      <sheetName val="입출재고현황_(2)1"/>
      <sheetName val="Piping_Design_Data1"/>
      <sheetName val="5_전사투자계획종함안1"/>
      <sheetName val="6_노임1"/>
      <sheetName val="TTDZ_6791"/>
      <sheetName val="전_기1"/>
      <sheetName val="설계기준_및_하중계산1"/>
      <sheetName val="3_하중계산1"/>
      <sheetName val="96_121"/>
      <sheetName val="4_5_휨응력1"/>
      <sheetName val="1_설계기준1"/>
      <sheetName val="3BL공동구_수량"/>
      <sheetName val="선급법인세_(2)1"/>
      <sheetName val="6PILE__(돌출)1"/>
      <sheetName val="일위대가_1"/>
      <sheetName val="static_cal1"/>
      <sheetName val="3_하중산정4_지지력1"/>
      <sheetName val="Sheet1_(2)1"/>
      <sheetName val="입고장부_(4)1"/>
      <sheetName val="가로등제어반_설치공사(수량)"/>
      <sheetName val="3_바닥판설계"/>
      <sheetName val="DATA_입력란"/>
      <sheetName val="9_품셈"/>
      <sheetName val="3_공통공사대비1"/>
      <sheetName val="공정계획(내부계획25%,내부w_f)"/>
      <sheetName val="기술자료_(연수)"/>
      <sheetName val="PROJECT_BRIEF(EX_NEW)1"/>
      <sheetName val="현장관리비_산출내역1"/>
      <sheetName val="노무비_"/>
      <sheetName val="DESIGN_CRETERIA"/>
      <sheetName val="TRAY_Data"/>
      <sheetName val="입출재고현황__2_"/>
      <sheetName val="1_수인터널"/>
      <sheetName val="預算表_(3)"/>
      <sheetName val="BR_1(원)"/>
      <sheetName val="FCU_(2)"/>
      <sheetName val="_견적서"/>
      <sheetName val="6_교좌면보강"/>
      <sheetName val="Pricelist_TAC_AB"/>
      <sheetName val="DNT_OSBL"/>
      <sheetName val="TDI_ISBL"/>
      <sheetName val="8_PILE__(돌출)"/>
      <sheetName val="LX-JU_XLS"/>
      <sheetName val="연결임시"/>
      <sheetName val="MC_AISC_H"/>
      <sheetName val="DESIGN CRITERIA"/>
      <sheetName val="K"/>
      <sheetName val="토목내역"/>
      <sheetName val="목록별산출서"/>
      <sheetName val="자료"/>
      <sheetName val="농협-입금"/>
      <sheetName val="데이터베이스"/>
      <sheetName val="Front"/>
      <sheetName val="일위대가(원본)"/>
      <sheetName val="내역서적용수량 (지방도893)"/>
      <sheetName val="A-8 PD(도로중앙)"/>
      <sheetName val="단가설계"/>
      <sheetName val="날개벽"/>
      <sheetName val="서울대규장각(가시설흙막이)"/>
      <sheetName val="1호인버트수량"/>
      <sheetName val="동원인원계획표"/>
      <sheetName val="투찰"/>
      <sheetName val="선수금,기성"/>
      <sheetName val="____"/>
      <sheetName val="d118"/>
      <sheetName val="제원.설계조건"/>
      <sheetName val="96배수"/>
      <sheetName val="1. 설계조건 2.단면가정 3. 하중계산"/>
      <sheetName val="1차분내역-2"/>
      <sheetName val="기성부분액내역서(국고)"/>
      <sheetName val="3-1.CB"/>
      <sheetName val="관경결정"/>
      <sheetName val="재료비"/>
      <sheetName val="공사설계서"/>
      <sheetName val="L형옹벽측구"/>
      <sheetName val="품셈 "/>
      <sheetName val="내역서 "/>
      <sheetName val="단가기준"/>
      <sheetName val="공사비 내역 (가)"/>
      <sheetName val="FAB_I"/>
      <sheetName val="제조원가(확인)"/>
      <sheetName val="RAW MATL PRICE"/>
      <sheetName val="문학간접"/>
      <sheetName val="간접"/>
      <sheetName val="5.소재"/>
      <sheetName val="사전공사"/>
      <sheetName val="통계자료"/>
      <sheetName val="TB-내역서"/>
      <sheetName val="RESOURCE"/>
      <sheetName val="현장실사표"/>
      <sheetName val="총괄내역서"/>
      <sheetName val="구조물철거타공정이월"/>
      <sheetName val="대로근거"/>
      <sheetName val="공사비집계"/>
      <sheetName val="__Isyou_c_P_Iso_Calc_St2_LX_J_2"/>
      <sheetName val="운동장 (2)"/>
      <sheetName val="A갑지"/>
      <sheetName val="Totowa commitment"/>
      <sheetName val="유림골조"/>
      <sheetName val="新철폐복2"/>
      <sheetName val="新철폐복3"/>
      <sheetName val="TEST1"/>
      <sheetName val="MACRO(MCC)"/>
      <sheetName val="공사비"/>
      <sheetName val="PIPE내역(FCN)"/>
      <sheetName val="I.설계조건"/>
      <sheetName val="I一般比"/>
      <sheetName val="기준액"/>
      <sheetName val="Template"/>
      <sheetName val="포설 (24)"/>
      <sheetName val="중기목록"/>
      <sheetName val="참조 (2)"/>
      <sheetName val="토공집계(rp)"/>
      <sheetName val="CB"/>
      <sheetName val="92 황산양수장"/>
      <sheetName val="자재 집계표"/>
      <sheetName val="총계"/>
      <sheetName val="목표세부명세"/>
      <sheetName val="J直材4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원가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直材4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발전기(갑)"/>
      <sheetName val="발전기(을)"/>
      <sheetName val="1F-MAIN"/>
      <sheetName val="1F-1"/>
      <sheetName val="1F-2"/>
      <sheetName val="1F-3"/>
      <sheetName val="1F-4"/>
      <sheetName val="1F-5"/>
      <sheetName val="1F-6"/>
      <sheetName val="1F-7"/>
      <sheetName val="1F-8"/>
      <sheetName val="1A-MAIN"/>
      <sheetName val="SHELL"/>
      <sheetName val="1A-2"/>
      <sheetName val="1A-3"/>
      <sheetName val="1A-4"/>
      <sheetName val="1A-5"/>
      <sheetName val="1A-6"/>
      <sheetName val="1A-7"/>
      <sheetName val="2F-MAIN"/>
      <sheetName val="2F-1"/>
      <sheetName val="2F-2"/>
      <sheetName val="2F-3"/>
      <sheetName val="2A-MAIN"/>
      <sheetName val="2A-1"/>
      <sheetName val="2A-2"/>
      <sheetName val="2A-3"/>
      <sheetName val="MC-1"/>
      <sheetName val="MC-2"/>
      <sheetName val="MC-3"/>
      <sheetName val="Macro1"/>
      <sheetName val="일반동력"/>
      <sheetName val="일반동력 (합계)"/>
      <sheetName val="일반전등"/>
      <sheetName val="비상전등"/>
      <sheetName val="laroux"/>
      <sheetName val="간선(G3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C1" t="str">
            <v>WIRE-3PH3W</v>
          </cell>
          <cell r="E1" t="str">
            <v>WIRE-1PH</v>
          </cell>
        </row>
      </sheetData>
      <sheetData sheetId="31"/>
      <sheetData sheetId="32"/>
      <sheetData sheetId="33"/>
      <sheetData sheetId="34"/>
      <sheetData sheetId="35" refreshError="1"/>
      <sheetData sheetId="36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동력공사"/>
      <sheetName val="3.제어공사"/>
      <sheetName val="Sheet1"/>
      <sheetName val="DATA"/>
    </sheetNames>
    <sheetDataSet>
      <sheetData sheetId="0">
        <row r="1">
          <cell r="A1" t="str">
            <v>1.동력공사</v>
          </cell>
        </row>
        <row r="2">
          <cell r="A2" t="str">
            <v>품명및규격</v>
          </cell>
          <cell r="B2" t="str">
            <v>수량산출근거</v>
          </cell>
          <cell r="C2" t="str">
            <v>전선관(아연도)</v>
          </cell>
          <cell r="G2" t="str">
            <v>ELP전선관</v>
          </cell>
          <cell r="J2" t="str">
            <v>KOFLEX전선관</v>
          </cell>
          <cell r="N2" t="str">
            <v>노말밴드(아연도)</v>
          </cell>
          <cell r="Q2" t="str">
            <v xml:space="preserve">600V CV-CABLE </v>
          </cell>
          <cell r="AD2" t="str">
            <v>전선(GV)</v>
          </cell>
          <cell r="AH2" t="str">
            <v>PULL BOX</v>
          </cell>
          <cell r="AJ2" t="str">
            <v>CABLE TRAY</v>
          </cell>
          <cell r="AM2" t="str">
            <v>HOR.TEE</v>
          </cell>
          <cell r="AO2" t="str">
            <v>HOR.ELBOW</v>
          </cell>
          <cell r="AQ2" t="str">
            <v>COVER</v>
          </cell>
          <cell r="AR2" t="str">
            <v>브라켓</v>
          </cell>
          <cell r="AT2" t="str">
            <v>본딩</v>
          </cell>
          <cell r="AU2" t="str">
            <v>C-찬넬</v>
          </cell>
          <cell r="AV2" t="str">
            <v>접지공사</v>
          </cell>
          <cell r="AY2" t="str">
            <v>접지단자함</v>
          </cell>
          <cell r="AZ2" t="str">
            <v>맨홀</v>
          </cell>
          <cell r="BA2" t="str">
            <v>핸드홀</v>
          </cell>
          <cell r="BB2" t="str">
            <v>터파기</v>
          </cell>
          <cell r="BC2" t="str">
            <v>되메우기</v>
          </cell>
        </row>
        <row r="3">
          <cell r="C3" t="str">
            <v>22C</v>
          </cell>
          <cell r="D3" t="str">
            <v>28C</v>
          </cell>
          <cell r="E3" t="str">
            <v>36C</v>
          </cell>
          <cell r="F3" t="str">
            <v>42C</v>
          </cell>
          <cell r="G3" t="str">
            <v>40C</v>
          </cell>
          <cell r="H3" t="str">
            <v>65C</v>
          </cell>
          <cell r="I3" t="str">
            <v>100C</v>
          </cell>
          <cell r="J3" t="str">
            <v>22C</v>
          </cell>
          <cell r="K3" t="str">
            <v>28C</v>
          </cell>
          <cell r="L3" t="str">
            <v>36C</v>
          </cell>
          <cell r="M3" t="str">
            <v>42C</v>
          </cell>
          <cell r="N3" t="str">
            <v>28C</v>
          </cell>
          <cell r="O3" t="str">
            <v>36C</v>
          </cell>
          <cell r="P3" t="str">
            <v>42C</v>
          </cell>
          <cell r="Q3" t="str">
            <v>100/1C</v>
          </cell>
          <cell r="R3" t="str">
            <v>22/1C</v>
          </cell>
          <cell r="S3" t="str">
            <v>5.5/2C</v>
          </cell>
          <cell r="T3" t="str">
            <v>3.5/3C</v>
          </cell>
          <cell r="U3" t="str">
            <v>5.5/3C</v>
          </cell>
          <cell r="V3" t="str">
            <v>8/3C</v>
          </cell>
          <cell r="W3" t="str">
            <v>14/3C</v>
          </cell>
          <cell r="X3" t="str">
            <v>22/3C</v>
          </cell>
          <cell r="Y3" t="str">
            <v>3.5/4C</v>
          </cell>
          <cell r="Z3" t="str">
            <v>5.5/4C</v>
          </cell>
          <cell r="AA3" t="str">
            <v>8/4C</v>
          </cell>
          <cell r="AB3" t="str">
            <v>14/4C</v>
          </cell>
          <cell r="AC3" t="str">
            <v>22/4C</v>
          </cell>
          <cell r="AD3">
            <v>2</v>
          </cell>
          <cell r="AE3">
            <v>3.5</v>
          </cell>
          <cell r="AF3">
            <v>5.5</v>
          </cell>
          <cell r="AG3">
            <v>38</v>
          </cell>
          <cell r="AH3" t="str">
            <v>150x150</v>
          </cell>
          <cell r="AI3" t="str">
            <v>200x200</v>
          </cell>
          <cell r="AJ3">
            <v>200</v>
          </cell>
          <cell r="AK3">
            <v>300</v>
          </cell>
          <cell r="AL3">
            <v>450</v>
          </cell>
          <cell r="AM3">
            <v>300</v>
          </cell>
          <cell r="AN3">
            <v>450</v>
          </cell>
          <cell r="AO3">
            <v>300</v>
          </cell>
          <cell r="AP3">
            <v>450</v>
          </cell>
          <cell r="AQ3">
            <v>450</v>
          </cell>
          <cell r="AR3">
            <v>300</v>
          </cell>
          <cell r="AS3">
            <v>450</v>
          </cell>
          <cell r="AT3" t="str">
            <v>점퍼</v>
          </cell>
          <cell r="AU3" t="str">
            <v>41*25*2.6t</v>
          </cell>
          <cell r="AV3" t="str">
            <v>3종</v>
          </cell>
          <cell r="AW3" t="str">
            <v>특3종</v>
          </cell>
          <cell r="AX3" t="str">
            <v>TEST</v>
          </cell>
          <cell r="AY3" t="str">
            <v>3P</v>
          </cell>
          <cell r="AZ3" t="str">
            <v>1500x1500</v>
          </cell>
          <cell r="BA3" t="str">
            <v>600x900</v>
          </cell>
        </row>
      </sheetData>
      <sheetData sheetId="1"/>
      <sheetData sheetId="2"/>
      <sheetData sheetId="3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DATA"/>
      <sheetName val="1.동력공사"/>
      <sheetName val="EP0618"/>
      <sheetName val="총괄표"/>
      <sheetName val="중강당 내역"/>
      <sheetName val="일위대가목차"/>
      <sheetName val="과천MAIN"/>
      <sheetName val="DATA(VTL)"/>
      <sheetName val="일위목록"/>
      <sheetName val="요율"/>
      <sheetName val="내역서"/>
      <sheetName val="총괄집계표"/>
      <sheetName val="교대"/>
      <sheetName val="Price List"/>
      <sheetName val="기기리스트"/>
      <sheetName val="DATA-UPS"/>
      <sheetName val="상 부"/>
      <sheetName val="GI-LIST"/>
      <sheetName val="집수정(600-700)"/>
      <sheetName val="직재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예정(3)"/>
      <sheetName val="제수변수량"/>
      <sheetName val="가도공"/>
      <sheetName val="수량산출"/>
      <sheetName val="J直材4"/>
      <sheetName val="빌딩 안내"/>
      <sheetName val="내역"/>
      <sheetName val="__MAIN"/>
      <sheetName val="설계산출표지"/>
      <sheetName val="물가시세"/>
      <sheetName val="현장경비"/>
      <sheetName val="일위집계(기존)"/>
      <sheetName val="대치판정"/>
      <sheetName val="MACRO(MCC)"/>
      <sheetName val="기초자료입력"/>
      <sheetName val="Edit"/>
      <sheetName val="설계명세서"/>
      <sheetName val="예산명세서"/>
      <sheetName val="자료입력"/>
      <sheetName val="부하계산서"/>
      <sheetName val="N賃率-職"/>
      <sheetName val="환율"/>
      <sheetName val="한일양산"/>
      <sheetName val="내역서 양식큰거1"/>
      <sheetName val="공사원가계산서"/>
      <sheetName val="DATE"/>
      <sheetName val="EL90"/>
      <sheetName val="인건-측정"/>
      <sheetName val="조건표 (2)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교각계산"/>
      <sheetName val="#REF"/>
      <sheetName val="부서현황"/>
      <sheetName val="부산여자고등학교 방송장치D-2"/>
      <sheetName val="개소별수량산출"/>
      <sheetName val="부하계산서"/>
      <sheetName val="내역"/>
      <sheetName val="48전력선로일위"/>
      <sheetName val="총괄"/>
      <sheetName val="48일위(기존)"/>
      <sheetName val="지명송금"/>
      <sheetName val="영창26"/>
      <sheetName val="기성금내역서"/>
      <sheetName val="EP0618"/>
      <sheetName val="sw1"/>
      <sheetName val="NOMUBI"/>
      <sheetName val="B부대공"/>
      <sheetName val="일위대가(계측기설치)"/>
      <sheetName val="우수"/>
      <sheetName val="우수공"/>
      <sheetName val="969910( R)"/>
      <sheetName val="토공"/>
      <sheetName val="DATA"/>
      <sheetName val="집계"/>
      <sheetName val="직노"/>
      <sheetName val="기본일위"/>
      <sheetName val="패널"/>
      <sheetName val="내역서2안"/>
      <sheetName val="실행내역"/>
      <sheetName val="기본DATA"/>
      <sheetName val="관급단가"/>
      <sheetName val="특별교실"/>
      <sheetName val="가도공"/>
      <sheetName val="내역서1"/>
      <sheetName val="한일양산"/>
      <sheetName val="교각1"/>
      <sheetName val="IMPEADENCE MAP 취수장"/>
      <sheetName val="간선계산"/>
      <sheetName val="계산중"/>
      <sheetName val="횡배위치"/>
      <sheetName val="노임단가"/>
      <sheetName val="갑지1"/>
      <sheetName val="GAEYO"/>
      <sheetName val="BASIC (2)"/>
      <sheetName val="1.설계조건"/>
      <sheetName val="현장관리비 산출내역"/>
      <sheetName val="불출요청"/>
      <sheetName val="환율"/>
      <sheetName val="전기공사일위대가"/>
      <sheetName val="상수도토공집계표"/>
      <sheetName val="LD"/>
      <sheetName val="요율"/>
      <sheetName val="원가"/>
      <sheetName val="Sheet3"/>
      <sheetName val="Sheet1"/>
      <sheetName val="조건입력"/>
      <sheetName val="조건입력(2)"/>
      <sheetName val="장비선정"/>
      <sheetName val="전차선로 물량표"/>
      <sheetName val="금액내역서"/>
      <sheetName val="도장면적"/>
      <sheetName val="단중표"/>
      <sheetName val="공사비예산서(토목분)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입찰안"/>
      <sheetName val="금액"/>
      <sheetName val="ETC"/>
      <sheetName val="CABLE SIZE-3"/>
      <sheetName val="포장복구집계"/>
      <sheetName val="일위대가양식"/>
      <sheetName val="일위목록"/>
      <sheetName val="J형측구단위수량"/>
      <sheetName val="품셈총괄표"/>
      <sheetName val="FB25JN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내용"/>
      <sheetName val="방송"/>
      <sheetName val="전기일위대가"/>
      <sheetName val="설계내역서"/>
      <sheetName val="실행철강하도"/>
      <sheetName val="집계표"/>
      <sheetName val="차액보증"/>
      <sheetName val="단가결정"/>
      <sheetName val="도급양식"/>
      <sheetName val="4차원가계산서"/>
      <sheetName val="문학간접"/>
      <sheetName val="2F 회의실견적(5_14 일대)"/>
      <sheetName val="집수정(600-700)"/>
      <sheetName val="N賃率-職"/>
      <sheetName val="오억미만"/>
      <sheetName val="AS복구"/>
      <sheetName val="중기터파기"/>
      <sheetName val="변수값"/>
      <sheetName val="중기상차"/>
      <sheetName val="자재단가비교표"/>
      <sheetName val="상 부"/>
      <sheetName val="일위"/>
      <sheetName val="수량산출"/>
      <sheetName val="수로교총재료집계"/>
      <sheetName val="입출재고현황 (2)"/>
      <sheetName val="1 자원총괄"/>
      <sheetName val="2.대외공문"/>
      <sheetName val="설계명세서"/>
      <sheetName val="예산명세서"/>
      <sheetName val="자료입력"/>
      <sheetName val="단가 및 재료비"/>
      <sheetName val="품셈"/>
      <sheetName val="견적대비 견적서"/>
      <sheetName val="사급자재"/>
      <sheetName val="Ⅴ-2.공종별내역"/>
      <sheetName val="가계부"/>
      <sheetName val="제품목록"/>
      <sheetName val="매입매출관리"/>
      <sheetName val="도장수량(하1)"/>
      <sheetName val="주형"/>
      <sheetName val="1.동력공사"/>
      <sheetName val="기계경비"/>
      <sheetName val="목차"/>
      <sheetName val="건축"/>
      <sheetName val="b_balju"/>
      <sheetName val="98수문일위"/>
      <sheetName val="양불이비고"/>
      <sheetName val="간접비"/>
      <sheetName val="간접"/>
      <sheetName val="공종별"/>
      <sheetName val="공통가설공사"/>
      <sheetName val="토목내역서 (도급단가)"/>
      <sheetName val="부하LOAD"/>
      <sheetName val="MOTOR"/>
      <sheetName val="가감수량"/>
      <sheetName val="맨홀수량산출"/>
      <sheetName val="70%"/>
      <sheetName val="예가표"/>
      <sheetName val="P-산#1-1(WOWA1)"/>
      <sheetName val="단가산출"/>
      <sheetName val="부대비율"/>
      <sheetName val="배수공 시멘트 및 골재량 산출"/>
      <sheetName val="노임이"/>
      <sheetName val="갑지"/>
      <sheetName val="공사내역서"/>
      <sheetName val="버스운행안내"/>
      <sheetName val="예방접종계획"/>
      <sheetName val="근태계획서"/>
      <sheetName val="4)유동표"/>
      <sheetName val="양수장(기계)"/>
      <sheetName val="단면 (2)"/>
      <sheetName val="하조서"/>
      <sheetName val="말뚝물량"/>
      <sheetName val="능률"/>
      <sheetName val="진주방향"/>
      <sheetName val="마산방향"/>
      <sheetName val="배수통관(좌)"/>
      <sheetName val="플랜트 설치"/>
      <sheetName val=""/>
      <sheetName val="3) 클레임 반영시"/>
      <sheetName val="토목주소"/>
      <sheetName val="건축내역"/>
      <sheetName val="적용단가"/>
      <sheetName val="수량집계"/>
      <sheetName val="총괄집계표"/>
      <sheetName val="아파트 "/>
      <sheetName val="RING WALL"/>
      <sheetName val="표지_"/>
      <sheetName val="부산여자고등학교_방송장치D-2"/>
      <sheetName val="969910(_R)"/>
      <sheetName val="현장관리비_산출내역"/>
      <sheetName val="BASIC_(2)"/>
      <sheetName val="전차선로_물량표"/>
      <sheetName val="IMPEADENCE_MAP_취수장"/>
      <sheetName val="1_설계조건"/>
      <sheetName val="2F_회의실견적(5_14_일대)"/>
      <sheetName val="CABLE_SIZE-3"/>
      <sheetName val="단양_00_아파트-세부내역"/>
      <sheetName val="토목내역서_(도급단가)_(2)"/>
      <sheetName val="토목내역서_(도급단가)"/>
      <sheetName val="Ⅴ-2_공종별내역"/>
      <sheetName val="단면_(2)"/>
      <sheetName val="1_동력공사"/>
      <sheetName val="단가_및_재료비"/>
      <sheetName val="상_부"/>
      <sheetName val="3)_클레임_반영시"/>
      <sheetName val="2000년1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약품설비"/>
      <sheetName val="sheet1"/>
      <sheetName val="내역서1"/>
      <sheetName val="기기리스트"/>
      <sheetName val="내역서"/>
      <sheetName val="품셈TABLE"/>
      <sheetName val="DATA-UPS"/>
      <sheetName val="접지수량"/>
      <sheetName val="삼원"/>
      <sheetName val="그린"/>
      <sheetName val="한창-을"/>
      <sheetName val="내역"/>
      <sheetName val="품셈"/>
      <sheetName val="단가"/>
      <sheetName val="수량산출"/>
      <sheetName val="실행철강하도"/>
      <sheetName val="신호등일위대가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밸브설치"/>
      <sheetName val="여과지동"/>
      <sheetName val="기초자료"/>
      <sheetName val="현장관리비 산출내역"/>
      <sheetName val="교각1"/>
      <sheetName val="일위대가"/>
      <sheetName val="준검 내역서"/>
      <sheetName val="1.취수장"/>
      <sheetName val="예정(3)"/>
      <sheetName val="앉음벽 (2)"/>
      <sheetName val="건축내역"/>
      <sheetName val="대포2교접속"/>
      <sheetName val="천방교접속"/>
      <sheetName val="RE9604"/>
      <sheetName val="GODO"/>
      <sheetName val="#REF"/>
      <sheetName val="1단계"/>
      <sheetName val="이형관"/>
      <sheetName val="구조물철거타공정이월"/>
      <sheetName val="전체_1설계"/>
      <sheetName val="분전반계산서(석관)"/>
      <sheetName val="요율"/>
      <sheetName val="공사원가계산서"/>
      <sheetName val="노임"/>
      <sheetName val="사급자재"/>
      <sheetName val="단가비교"/>
      <sheetName val="입찰안"/>
      <sheetName val="전체"/>
      <sheetName val="공사비총괄"/>
      <sheetName val="3.하중산정4.지지력"/>
      <sheetName val="2000전체분"/>
      <sheetName val="2000년1차"/>
      <sheetName val="Eq. Mobilization"/>
      <sheetName val="전기내역서(총계)"/>
      <sheetName val="9902"/>
      <sheetName val="집계표"/>
      <sheetName val="원가계산"/>
      <sheetName val="봉양~조차장간고하개명(신설)"/>
      <sheetName val="2.대외공문"/>
      <sheetName val="DATA"/>
      <sheetName val="BLOCK(1)"/>
      <sheetName val="표지"/>
      <sheetName val="토목내역"/>
      <sheetName val="전기내역"/>
      <sheetName val="도급원가"/>
      <sheetName val="도급토목"/>
      <sheetName val="도급전기"/>
      <sheetName val="도급건축"/>
      <sheetName val="공정표"/>
      <sheetName val="JSP"/>
      <sheetName val="전체제잡비"/>
      <sheetName val="내역갑지"/>
      <sheetName val="8설7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신우"/>
      <sheetName val="J直材4"/>
      <sheetName val="내역갑지"/>
      <sheetName val="약품공급2"/>
      <sheetName val="직노"/>
      <sheetName val="01"/>
      <sheetName val="일위"/>
      <sheetName val="DATA"/>
      <sheetName val="48일위(기존)"/>
      <sheetName val="토공총괄표"/>
      <sheetName val="I一般比"/>
      <sheetName val="구조물철거타공정이월"/>
      <sheetName val="방화도료산출근거"/>
      <sheetName val="내역서1"/>
      <sheetName val="공사원가계산서"/>
      <sheetName val="C3"/>
      <sheetName val="내역서1999.8최종"/>
      <sheetName val="소일위대가코드표"/>
      <sheetName val="유기공정"/>
      <sheetName val="B.O.M"/>
      <sheetName val="98연계표"/>
      <sheetName val="Macro상수"/>
      <sheetName val="제일"/>
      <sheetName val="남양구조시험동"/>
      <sheetName val="EP0618"/>
      <sheetName val="중기일위대가"/>
      <sheetName val="배수공1"/>
      <sheetName val="노임단가"/>
      <sheetName val="9GNG운반"/>
      <sheetName val="집수정(600-700)"/>
      <sheetName val="금액내역서"/>
      <sheetName val="DATE"/>
      <sheetName val="교각계산"/>
      <sheetName val="제-노임"/>
      <sheetName val="제직재"/>
      <sheetName val="직재"/>
      <sheetName val="경"/>
      <sheetName val="과천MAIN"/>
      <sheetName val="노임"/>
      <sheetName val="감가상각"/>
      <sheetName val="K-SET1"/>
      <sheetName val="CT "/>
      <sheetName val="토적표"/>
      <sheetName val="견"/>
      <sheetName val="건축일위"/>
      <sheetName val="그라우팅일위"/>
      <sheetName val="건축집계"/>
      <sheetName val="갑지(추정)"/>
      <sheetName val="자재단가표"/>
      <sheetName val="수량산출(VMS)"/>
      <sheetName val="총괄집계표"/>
      <sheetName val="BID"/>
      <sheetName val="PRJE(CRJE)"/>
      <sheetName val="PAJE(CAJE)"/>
      <sheetName val="TB"/>
      <sheetName val="XREF"/>
      <sheetName val="Sheet3"/>
      <sheetName val="유림골조"/>
      <sheetName val="상 부"/>
      <sheetName val="터파기및재료"/>
      <sheetName val="양식"/>
      <sheetName val="#REF"/>
      <sheetName val="신규일위대가"/>
      <sheetName val="2F 회의실견적(5_14 일대)"/>
      <sheetName val="S0"/>
      <sheetName val="직공비"/>
      <sheetName val="개요"/>
      <sheetName val="2000전체분"/>
      <sheetName val="2000년1차"/>
      <sheetName val="원가 (2)"/>
      <sheetName val="N賃率_職"/>
      <sheetName val="Sheet2"/>
      <sheetName val="중기사용료"/>
      <sheetName val="연습"/>
      <sheetName val="한강운반비"/>
      <sheetName val="대치판정"/>
      <sheetName val="설직재-1"/>
      <sheetName val="Sheet1"/>
      <sheetName val="품셈TABLE"/>
      <sheetName val="Total"/>
      <sheetName val="참조자료"/>
      <sheetName val="낙찰표"/>
      <sheetName val="인건-측정"/>
      <sheetName val="20관리비율"/>
      <sheetName val="심사계산"/>
      <sheetName val="심사물량"/>
      <sheetName val="일위대가"/>
      <sheetName val="HW일위"/>
      <sheetName val="HD01"/>
      <sheetName val="일위(PN)"/>
      <sheetName val="ABUT수량-A1"/>
      <sheetName val="NOMUBI"/>
      <sheetName val="COPING"/>
      <sheetName val="내역서(기성청구)"/>
      <sheetName val="토 적 표"/>
      <sheetName val="Sheet22"/>
      <sheetName val="밸브설치"/>
      <sheetName val="Macro(차단기)"/>
      <sheetName val="가도공"/>
      <sheetName val="기초자료입력"/>
      <sheetName val="일위대가목록"/>
      <sheetName val="97"/>
      <sheetName val="용연"/>
      <sheetName val="원가계산"/>
      <sheetName val="기기리스트"/>
      <sheetName val="CAT_5"/>
      <sheetName val="날개벽수량표"/>
      <sheetName val="woo(mac)"/>
      <sheetName val="천방교접속"/>
      <sheetName val="집계"/>
      <sheetName val="경비산출"/>
      <sheetName val="PANEL_중량산출"/>
      <sheetName val="실행철강하도"/>
      <sheetName val="배관배선 단가조사"/>
      <sheetName val="일위대가집계"/>
      <sheetName val="3.하중산정4.지지력"/>
      <sheetName val="DATA-UPS"/>
      <sheetName val="슬래브"/>
      <sheetName val="입력DATA"/>
      <sheetName val="바닥판"/>
      <sheetName val="FB25JN"/>
      <sheetName val="Link"/>
      <sheetName val="인부신상자료"/>
      <sheetName val="하조서"/>
      <sheetName val="자재단가"/>
      <sheetName val="원본(갑지)"/>
      <sheetName val="기본일위"/>
      <sheetName val="집계표"/>
      <sheetName val="TYPE-A"/>
      <sheetName val="단"/>
      <sheetName val="입찰안"/>
      <sheetName val="원가_(2)"/>
      <sheetName val="매출피벗"/>
      <sheetName val="인건비"/>
      <sheetName val="200"/>
      <sheetName val="전신환매도율"/>
      <sheetName val="견적서"/>
      <sheetName val="부하"/>
      <sheetName val="DB"/>
      <sheetName val="공사개요"/>
      <sheetName val="품셈총괄표"/>
      <sheetName val="단가산출2"/>
      <sheetName val="물량산출"/>
      <sheetName val="1안"/>
      <sheetName val="총괄"/>
      <sheetName val="맨홀"/>
      <sheetName val="월별수입"/>
      <sheetName val="1.수인터널"/>
      <sheetName val="현금흐름표"/>
      <sheetName val="소요자재"/>
      <sheetName val="평자재단가"/>
      <sheetName val="SANTOGO"/>
      <sheetName val="인사자료총집계"/>
      <sheetName val="현금예금"/>
      <sheetName val="일위대가1"/>
      <sheetName val="조명시설"/>
      <sheetName val="외주현황.wq1"/>
      <sheetName val="지하"/>
      <sheetName val="도면명"/>
      <sheetName val="EQT-ESTN"/>
      <sheetName val="FA설치명세"/>
    </sheetNames>
    <sheetDataSet>
      <sheetData sheetId="0">
        <row r="1">
          <cell r="A1">
            <v>1</v>
          </cell>
        </row>
      </sheetData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공정집계총괄 (2)"/>
      <sheetName val="laroux"/>
      <sheetName val="울타리거리"/>
      <sheetName val="보안등"/>
      <sheetName val="연선전화기초산출"/>
      <sheetName val="보강CO"/>
      <sheetName val="FC포설배관"/>
      <sheetName val="AS포장복구 "/>
      <sheetName val="노무비"/>
      <sheetName val="포장복구집계"/>
      <sheetName val="운반9"/>
      <sheetName val="가설공사비"/>
      <sheetName val="도로구조공사비"/>
      <sheetName val="도로토공공사비"/>
      <sheetName val="여수토공사비"/>
      <sheetName val="시멘트"/>
      <sheetName val="내역"/>
      <sheetName val="기계경비(시간당)"/>
      <sheetName val="내역서"/>
      <sheetName val="G.R300경비"/>
      <sheetName val="직재"/>
      <sheetName val="재집"/>
      <sheetName val="DATA"/>
      <sheetName val="인부임"/>
      <sheetName val="기별종합"/>
      <sheetName val="노임이"/>
      <sheetName val="문학간접"/>
      <sheetName val="#REF"/>
      <sheetName val="간접"/>
      <sheetName val="별표집계"/>
      <sheetName val="준검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1안"/>
      <sheetName val="I一般比"/>
      <sheetName val="5.모델링"/>
      <sheetName val="1.설계조건"/>
      <sheetName val="2.단면가정"/>
      <sheetName val="AS포장복구 "/>
      <sheetName val="집계표"/>
      <sheetName val="직재"/>
      <sheetName val="재집"/>
      <sheetName val="금액내역서"/>
      <sheetName val="문학간접"/>
      <sheetName val="가로등"/>
      <sheetName val="카렌스센터계량기설치공사"/>
      <sheetName val="N賃率-職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참조"/>
      <sheetName val="케이블류 OLD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수목데이타"/>
      <sheetName val="총괄내역서"/>
      <sheetName val="DATE"/>
      <sheetName val="Total"/>
      <sheetName val="공문"/>
      <sheetName val="2호맨홀공제수량"/>
      <sheetName val="가설공사"/>
      <sheetName val="단가결정"/>
      <sheetName val="내역아"/>
      <sheetName val="울타리"/>
      <sheetName val="노무비"/>
      <sheetName val="1,2공구원가계산서"/>
      <sheetName val="2공구산출내역"/>
      <sheetName val="1공구산출내역서"/>
      <sheetName val="선급금신청서"/>
      <sheetName val="갑지"/>
      <sheetName val="입찰안"/>
      <sheetName val="내역"/>
      <sheetName val="연습"/>
      <sheetName val="실행철강하도"/>
      <sheetName val="시행후면적"/>
      <sheetName val="수지예산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호기"/>
      <sheetName val="코드"/>
      <sheetName val="가설개략"/>
      <sheetName val="실행내역"/>
      <sheetName val="9GNG운반"/>
      <sheetName val="6. 직접경비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공량서"/>
      <sheetName val="단가 산출서(산근#1~#102)"/>
      <sheetName val="목공1"/>
      <sheetName val="미장"/>
      <sheetName val="표지"/>
      <sheetName val="일(4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J直材4"/>
      <sheetName val="기타 정보통신공사"/>
      <sheetName val="가격"/>
      <sheetName val="일위대가목록"/>
      <sheetName val="계약용"/>
      <sheetName val="설비원가"/>
      <sheetName val="담장산출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자재단가조사표-수목"/>
      <sheetName val="기본일위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간선계산"/>
      <sheetName val="전기일위대가"/>
      <sheetName val="ITEM"/>
      <sheetName val="단가조사"/>
      <sheetName val="Baby일위대가"/>
      <sheetName val="수량산출서"/>
      <sheetName val="01"/>
      <sheetName val="표지 (2)"/>
      <sheetName val="copy"/>
      <sheetName val="서식"/>
      <sheetName val="목차 "/>
      <sheetName val="계획서"/>
      <sheetName val="연장"/>
      <sheetName val="위치도(점용허가용)"/>
      <sheetName val="신청서"/>
      <sheetName val="명세서"/>
      <sheetName val="1.1서버도입"/>
      <sheetName val="경비산출"/>
      <sheetName val="단가기준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기본단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데리네이타현황"/>
      <sheetName val="할"/>
      <sheetName val="원가(토목)"/>
      <sheetName val="하도대비(토목)"/>
      <sheetName val="내역서 (2)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충주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일위목록"/>
      <sheetName val="기초대가"/>
      <sheetName val="식재공사"/>
      <sheetName val="골재비"/>
      <sheetName val="기계경비"/>
      <sheetName val="내역서2안"/>
      <sheetName val="내역서1-2"/>
      <sheetName val="rate"/>
      <sheetName val="철거현황"/>
      <sheetName val="PIPE"/>
      <sheetName val="예방정비실적"/>
      <sheetName val="납부내역"/>
      <sheetName val="12월자재"/>
      <sheetName val="code"/>
      <sheetName val="1.변압기용량"/>
      <sheetName val="일위대가표지"/>
      <sheetName val="건축내역서"/>
      <sheetName val="설비내역서"/>
      <sheetName val="전기내역서"/>
      <sheetName val="인공산출"/>
      <sheetName val="BID"/>
      <sheetName val="씨푸드 사업부"/>
      <sheetName val="비탈면보호공수량산출"/>
      <sheetName val="자재단가"/>
      <sheetName val="일위집계(기존)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일위대가표"/>
      <sheetName val="공종별예산조서"/>
      <sheetName val="시중노임(공사)"/>
      <sheetName val="별표집계"/>
      <sheetName val="1.우편집중내역서"/>
      <sheetName val="9811"/>
      <sheetName val="날개벽수량표"/>
      <sheetName val="96노임기준"/>
      <sheetName val="공종별집계"/>
      <sheetName val="건축,토목집계"/>
      <sheetName val="전체"/>
      <sheetName val="실행대비"/>
      <sheetName val="기둥(원형)"/>
      <sheetName val="부하계산서"/>
      <sheetName val="wall"/>
      <sheetName val="Front"/>
      <sheetName val="수목데이타 "/>
      <sheetName val="과천MAIN"/>
      <sheetName val="MOTOR"/>
      <sheetName val="직접인건비"/>
      <sheetName val="직접경비"/>
      <sheetName val="POOM_MOTO"/>
      <sheetName val="POOM_MOTO2"/>
      <sheetName val="우수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Sheet5"/>
      <sheetName val="정산내역"/>
      <sheetName val="Macro(차단기)"/>
      <sheetName val="일위대가 "/>
      <sheetName val="표준물량 산출서"/>
      <sheetName val="시화점실행"/>
      <sheetName val="금융비용"/>
      <sheetName val="REACTION(USE평시)"/>
      <sheetName val="노원열병합  건축공사기성내역서"/>
      <sheetName val="입출재고현황 (2)"/>
      <sheetName val="제출내역 (2)"/>
      <sheetName val="토목_집계"/>
      <sheetName val="PROJECT_BRIEF"/>
      <sheetName val="실행내역서_"/>
      <sheetName val="노원열병합__건축공사기성내역서"/>
      <sheetName val="입출재고현황_(2)"/>
      <sheetName val="위치조서"/>
      <sheetName val="갑지(추정)"/>
      <sheetName val="RESOURCE"/>
      <sheetName val="PROJECT BRIEF(EX.NEW)"/>
      <sheetName val="본체"/>
      <sheetName val="Cable임피던스"/>
      <sheetName val="내역1"/>
      <sheetName val="을-ATYPE"/>
      <sheetName val="Sheet6"/>
      <sheetName val="인사자료총집계"/>
      <sheetName val="견적서"/>
      <sheetName val="견"/>
      <sheetName val="견서"/>
      <sheetName val="서"/>
      <sheetName val="내서"/>
      <sheetName val="경비"/>
      <sheetName val="일위_파일"/>
      <sheetName val="설계내역서"/>
      <sheetName val="예가"/>
      <sheetName val="정산서"/>
      <sheetName val="배관"/>
      <sheetName val="국내조달(통합-1)"/>
      <sheetName val="교통대책내역"/>
      <sheetName val="공통가설"/>
      <sheetName val="철거산출근거"/>
      <sheetName val="플랜트 설치"/>
      <sheetName val="대전-교대(A1-A2)"/>
      <sheetName val="시중노임"/>
      <sheetName val="개산공사비"/>
      <sheetName val="도급실행(본관-주차장)"/>
      <sheetName val="판매시설"/>
      <sheetName val="수리결과"/>
      <sheetName val="차액보증"/>
      <sheetName val="유림골조"/>
      <sheetName val="램머"/>
      <sheetName val="기계경비(시간당)"/>
      <sheetName val="노무비단가"/>
      <sheetName val="4.2유효폭의 계산"/>
      <sheetName val="관리,공감"/>
      <sheetName val="총괄"/>
      <sheetName val="토목주소"/>
      <sheetName val="프랜트면허"/>
      <sheetName val="S0"/>
      <sheetName val="간접"/>
      <sheetName val="건축2"/>
      <sheetName val="조건표 (2)"/>
      <sheetName val="원형1호맨홀토공수량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000000"/>
      <sheetName val="results"/>
      <sheetName val="내역총괄"/>
      <sheetName val="인력"/>
      <sheetName val="관급"/>
      <sheetName val="2.대외공문"/>
      <sheetName val="08공임"/>
      <sheetName val="일위2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</sheetNames>
    <sheetDataSet>
      <sheetData sheetId="0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"/>
      <sheetName val="집"/>
      <sheetName val="단가(전주)"/>
      <sheetName val="#1"/>
      <sheetName val="#2"/>
      <sheetName val="#3"/>
      <sheetName val="#4"/>
      <sheetName val="#5"/>
      <sheetName val="#6"/>
      <sheetName val="#7"/>
      <sheetName val="#8"/>
      <sheetName val="LV1"/>
      <sheetName val="LV2"/>
      <sheetName val="LV3"/>
      <sheetName val="LV4"/>
      <sheetName val="LV(BK)"/>
      <sheetName val="LV5"/>
      <sheetName val="LV6"/>
      <sheetName val="LV7"/>
      <sheetName val="LV-R"/>
      <sheetName val="MCC-A"/>
      <sheetName val="MCC-FA"/>
      <sheetName val="분1"/>
      <sheetName val="분2"/>
      <sheetName val="분3"/>
      <sheetName val="분4"/>
      <sheetName val="분5"/>
      <sheetName val="분6"/>
      <sheetName val="분7"/>
      <sheetName val="분8"/>
      <sheetName val="분9"/>
      <sheetName val="분10"/>
      <sheetName val="분11"/>
      <sheetName val="분12"/>
      <sheetName val="분13"/>
      <sheetName val="분14"/>
      <sheetName val="분15"/>
      <sheetName val="분16"/>
      <sheetName val="분17"/>
      <sheetName val="분18"/>
      <sheetName val="분19"/>
      <sheetName val="분20"/>
      <sheetName val="분21"/>
      <sheetName val="분2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일_4_"/>
      <sheetName val="N賃率_職"/>
      <sheetName val="집계표"/>
      <sheetName val="내역서1-2"/>
      <sheetName val="#REF"/>
      <sheetName val="내역서2안"/>
      <sheetName val="총_구조물공"/>
      <sheetName val="2.대외공문"/>
      <sheetName val="설계명세서"/>
      <sheetName val="참조"/>
      <sheetName val="일(4)"/>
      <sheetName val="수량산출(음암)"/>
      <sheetName val="00노임기준"/>
      <sheetName val="일위대가"/>
      <sheetName val="내역서1999.8최종"/>
      <sheetName val="관리자"/>
      <sheetName val="재료비"/>
      <sheetName val="데이타"/>
      <sheetName val="식재인부"/>
      <sheetName val="금액내역서"/>
      <sheetName val="I一般比"/>
      <sheetName val="설직재-1"/>
      <sheetName val="1.토공집계표"/>
      <sheetName val="H-PILE수량집계"/>
      <sheetName val="기본일위"/>
      <sheetName val="직노"/>
      <sheetName val="실행내역"/>
      <sheetName val="토목공사일반"/>
      <sheetName val="집계"/>
      <sheetName val="패널"/>
      <sheetName val="일위"/>
      <sheetName val="sw1"/>
      <sheetName val="99노임기준"/>
      <sheetName val="구체"/>
      <sheetName val="좌측날개벽"/>
      <sheetName val="우측날개벽"/>
      <sheetName val="실측자료"/>
      <sheetName val="setup"/>
      <sheetName val="PANEL_중량산출"/>
      <sheetName val="1안"/>
      <sheetName val="연습"/>
      <sheetName val="이월가격"/>
      <sheetName val="안전장치"/>
      <sheetName val="임시정보시트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산출내역서집계표"/>
      <sheetName val="내역을"/>
      <sheetName val="임율"/>
      <sheetName val="전시사인집계"/>
      <sheetName val="수량"/>
      <sheetName val="목록"/>
      <sheetName val="단가"/>
      <sheetName val="단가 및 재료비"/>
      <sheetName val="중기사용료산출근거"/>
      <sheetName val="시행후면적"/>
      <sheetName val="수지예산"/>
      <sheetName val="전신환매도율"/>
      <sheetName val="원본(갑지)"/>
      <sheetName val="중기사용료"/>
      <sheetName val="하조서"/>
      <sheetName val="실정공사비단가표"/>
      <sheetName val=" 총괄표"/>
      <sheetName val="단가표"/>
      <sheetName val="설계명세서(선로)"/>
      <sheetName val="설비"/>
      <sheetName val="부산4"/>
      <sheetName val="약품설비"/>
      <sheetName val="부대공Ⅱ"/>
      <sheetName val="Total"/>
      <sheetName val="부하LOAD"/>
      <sheetName val="ITEM"/>
      <sheetName val="설계기준"/>
      <sheetName val="내역1"/>
      <sheetName val="역T형교대(말뚝기초)"/>
      <sheetName val="토적표"/>
      <sheetName val="1.일위대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날개벽"/>
      <sheetName val="정공공사"/>
      <sheetName val="호남2"/>
      <sheetName val="소요자재"/>
      <sheetName val="기관"/>
      <sheetName val="257A1"/>
      <sheetName val="발신정보"/>
      <sheetName val="SBarch산근"/>
      <sheetName val="공량서"/>
      <sheetName val="건축-물가변동"/>
      <sheetName val="소방"/>
      <sheetName val="갑"/>
      <sheetName val="6호기"/>
      <sheetName val="물량산출근거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관급자재대"/>
      <sheetName val="단위수량"/>
      <sheetName val="가시설수량"/>
      <sheetName val="업무분장 "/>
      <sheetName val="공통"/>
      <sheetName val="K1자재(3차등)"/>
      <sheetName val="Sheet3"/>
      <sheetName val="약품공급2"/>
      <sheetName val="인제내역"/>
      <sheetName val="건축일위"/>
      <sheetName val="그라우팅일위"/>
      <sheetName val="개산공사비"/>
      <sheetName val="분1"/>
      <sheetName val="도급"/>
      <sheetName val="예산결제란"/>
      <sheetName val="입찰안"/>
      <sheetName val="산출내역서"/>
      <sheetName val="운동장 (2)"/>
      <sheetName val="Sheet4"/>
      <sheetName val="유기공정"/>
      <sheetName val="DATE"/>
      <sheetName val="금호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직공비"/>
      <sheetName val="Piping Design Data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각형맨홀"/>
      <sheetName val="T13(P68~72,78)"/>
      <sheetName val="이름정의"/>
      <sheetName val="공사완료입력"/>
      <sheetName val="사업성분석"/>
      <sheetName val="관급"/>
      <sheetName val="시설물일위"/>
      <sheetName val="가설공사"/>
      <sheetName val="단가결정"/>
      <sheetName val="내역아"/>
      <sheetName val="울타리"/>
      <sheetName val="1.수인터널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공사개요"/>
      <sheetName val="암센터"/>
      <sheetName val="거래처등록"/>
      <sheetName val="참고자료"/>
      <sheetName val="내역(포장)"/>
      <sheetName val="공종"/>
      <sheetName val="장비경비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일위"/>
      <sheetName val="그라우팅일위"/>
      <sheetName val="개요"/>
      <sheetName val="ES원가"/>
      <sheetName val="사급자재대"/>
      <sheetName val="총괄표"/>
      <sheetName val="적용총괄"/>
      <sheetName val="수원공"/>
      <sheetName val="기계일위"/>
      <sheetName val="RG"/>
      <sheetName val="기전단가21"/>
      <sheetName val="한전납입금"/>
      <sheetName val="Sheet2"/>
      <sheetName val="Sheet3"/>
    </sheetNames>
    <sheetDataSet>
      <sheetData sheetId="0">
        <row r="2">
          <cell r="B2" t="str">
            <v>종    별</v>
          </cell>
          <cell r="C2" t="str">
            <v>재  료</v>
          </cell>
          <cell r="D2" t="str">
            <v>원  수</v>
          </cell>
          <cell r="E2" t="str">
            <v>단위</v>
          </cell>
          <cell r="F2" t="str">
            <v>총        액</v>
          </cell>
          <cell r="H2" t="str">
            <v>노  무  비</v>
          </cell>
          <cell r="J2" t="str">
            <v>재  료  비</v>
          </cell>
          <cell r="L2" t="str">
            <v>경  비</v>
          </cell>
          <cell r="N2" t="str">
            <v>비고</v>
          </cell>
        </row>
        <row r="3">
          <cell r="F3" t="str">
            <v>단 가</v>
          </cell>
          <cell r="G3" t="str">
            <v>금 액</v>
          </cell>
          <cell r="H3" t="str">
            <v>단 가</v>
          </cell>
          <cell r="I3" t="str">
            <v>금 액</v>
          </cell>
          <cell r="J3" t="str">
            <v>단 가</v>
          </cell>
          <cell r="K3" t="str">
            <v>금 액</v>
          </cell>
          <cell r="L3" t="str">
            <v>단 가</v>
          </cell>
          <cell r="M3" t="str">
            <v>금 액</v>
          </cell>
        </row>
        <row r="4">
          <cell r="A4">
            <v>2001</v>
          </cell>
          <cell r="B4" t="str">
            <v>1. 수평규준틀</v>
          </cell>
          <cell r="C4" t="str">
            <v>귀</v>
          </cell>
          <cell r="D4">
            <v>1</v>
          </cell>
          <cell r="E4" t="str">
            <v>개소</v>
          </cell>
          <cell r="G4">
            <v>41689</v>
          </cell>
          <cell r="I4">
            <v>34984</v>
          </cell>
          <cell r="K4">
            <v>6705</v>
          </cell>
          <cell r="M4">
            <v>0</v>
          </cell>
        </row>
        <row r="5">
          <cell r="A5">
            <v>2002</v>
          </cell>
          <cell r="D5">
            <v>1</v>
          </cell>
          <cell r="E5" t="str">
            <v>개소</v>
          </cell>
          <cell r="G5">
            <v>40717</v>
          </cell>
          <cell r="I5">
            <v>36707</v>
          </cell>
          <cell r="K5">
            <v>4010</v>
          </cell>
          <cell r="M5">
            <v>0</v>
          </cell>
        </row>
        <row r="6">
          <cell r="A6">
            <v>2003</v>
          </cell>
          <cell r="B6" t="str">
            <v>2. 세로규준틀</v>
          </cell>
          <cell r="C6" t="str">
            <v>귀</v>
          </cell>
          <cell r="D6">
            <v>1</v>
          </cell>
          <cell r="E6" t="str">
            <v>개소</v>
          </cell>
          <cell r="G6">
            <v>24890</v>
          </cell>
          <cell r="I6">
            <v>18529</v>
          </cell>
          <cell r="K6">
            <v>6361</v>
          </cell>
          <cell r="M6">
            <v>0</v>
          </cell>
        </row>
        <row r="7">
          <cell r="A7">
            <v>2004</v>
          </cell>
          <cell r="D7">
            <v>1</v>
          </cell>
          <cell r="E7" t="str">
            <v>개소</v>
          </cell>
          <cell r="G7">
            <v>23061</v>
          </cell>
          <cell r="I7">
            <v>19263</v>
          </cell>
          <cell r="K7">
            <v>3798</v>
          </cell>
          <cell r="M7">
            <v>0</v>
          </cell>
        </row>
        <row r="8">
          <cell r="A8">
            <v>2005</v>
          </cell>
          <cell r="B8" t="str">
            <v>3. 내부수평비계</v>
          </cell>
          <cell r="D8">
            <v>1</v>
          </cell>
          <cell r="E8" t="str">
            <v>㎥</v>
          </cell>
          <cell r="G8">
            <v>5911</v>
          </cell>
          <cell r="I8">
            <v>4263</v>
          </cell>
          <cell r="K8">
            <v>1648</v>
          </cell>
          <cell r="M8">
            <v>0</v>
          </cell>
        </row>
        <row r="9">
          <cell r="A9">
            <v>2006</v>
          </cell>
          <cell r="D9">
            <v>1</v>
          </cell>
          <cell r="E9" t="str">
            <v>㎥</v>
          </cell>
          <cell r="G9">
            <v>5971</v>
          </cell>
          <cell r="I9">
            <v>4419</v>
          </cell>
          <cell r="K9">
            <v>1552</v>
          </cell>
          <cell r="M9">
            <v>0</v>
          </cell>
        </row>
        <row r="10">
          <cell r="A10">
            <v>2007</v>
          </cell>
          <cell r="B10" t="str">
            <v>4. 강관비계</v>
          </cell>
          <cell r="C10" t="str">
            <v>3개월</v>
          </cell>
          <cell r="D10">
            <v>1</v>
          </cell>
          <cell r="E10" t="str">
            <v>㎥</v>
          </cell>
          <cell r="G10">
            <v>7862</v>
          </cell>
          <cell r="I10">
            <v>6857</v>
          </cell>
          <cell r="K10">
            <v>663</v>
          </cell>
          <cell r="M10">
            <v>342</v>
          </cell>
        </row>
        <row r="11">
          <cell r="A11">
            <v>2008</v>
          </cell>
          <cell r="D11">
            <v>1</v>
          </cell>
          <cell r="E11" t="str">
            <v>㎥</v>
          </cell>
          <cell r="G11">
            <v>8136</v>
          </cell>
          <cell r="I11">
            <v>7108</v>
          </cell>
          <cell r="K11">
            <v>673</v>
          </cell>
          <cell r="M11">
            <v>355</v>
          </cell>
        </row>
        <row r="12">
          <cell r="A12">
            <v>2009</v>
          </cell>
          <cell r="B12" t="str">
            <v>5. 강관비계다리</v>
          </cell>
          <cell r="D12">
            <v>1</v>
          </cell>
          <cell r="E12" t="str">
            <v>㎥</v>
          </cell>
          <cell r="G12">
            <v>37681</v>
          </cell>
          <cell r="I12">
            <v>17898</v>
          </cell>
          <cell r="K12">
            <v>18890</v>
          </cell>
          <cell r="M12">
            <v>893</v>
          </cell>
        </row>
        <row r="13">
          <cell r="A13">
            <v>2010</v>
          </cell>
          <cell r="D13">
            <v>1</v>
          </cell>
          <cell r="E13" t="str">
            <v>㎥</v>
          </cell>
          <cell r="G13">
            <v>38408</v>
          </cell>
          <cell r="I13">
            <v>18552</v>
          </cell>
          <cell r="K13">
            <v>18929</v>
          </cell>
          <cell r="M13">
            <v>927</v>
          </cell>
        </row>
        <row r="14">
          <cell r="A14">
            <v>2011</v>
          </cell>
          <cell r="B14" t="str">
            <v>6. 강관동 바 리</v>
          </cell>
          <cell r="C14" t="str">
            <v>라멘구조</v>
          </cell>
          <cell r="D14">
            <v>1</v>
          </cell>
          <cell r="E14" t="str">
            <v>㎥</v>
          </cell>
          <cell r="G14">
            <v>3894</v>
          </cell>
          <cell r="I14">
            <v>3166</v>
          </cell>
          <cell r="K14">
            <v>728</v>
          </cell>
          <cell r="M14">
            <v>0</v>
          </cell>
        </row>
        <row r="15">
          <cell r="A15">
            <v>2012</v>
          </cell>
          <cell r="D15">
            <v>1</v>
          </cell>
          <cell r="E15" t="str">
            <v>㎥</v>
          </cell>
          <cell r="G15">
            <v>4079</v>
          </cell>
          <cell r="I15">
            <v>3351</v>
          </cell>
          <cell r="K15">
            <v>728</v>
          </cell>
          <cell r="M15">
            <v>0</v>
          </cell>
        </row>
        <row r="16">
          <cell r="A16">
            <v>2013</v>
          </cell>
          <cell r="C16" t="str">
            <v>3.5m이상</v>
          </cell>
          <cell r="D16">
            <v>1</v>
          </cell>
          <cell r="E16" t="str">
            <v>㎥</v>
          </cell>
          <cell r="G16">
            <v>10175</v>
          </cell>
          <cell r="I16">
            <v>5037</v>
          </cell>
          <cell r="K16">
            <v>5138</v>
          </cell>
          <cell r="M16">
            <v>0</v>
          </cell>
        </row>
        <row r="17">
          <cell r="A17">
            <v>2014</v>
          </cell>
          <cell r="D17">
            <v>1</v>
          </cell>
          <cell r="E17" t="str">
            <v>㎥</v>
          </cell>
          <cell r="G17">
            <v>10437</v>
          </cell>
          <cell r="I17">
            <v>5299</v>
          </cell>
          <cell r="K17">
            <v>5138</v>
          </cell>
          <cell r="M17">
            <v>0</v>
          </cell>
        </row>
        <row r="18">
          <cell r="A18">
            <v>2015</v>
          </cell>
          <cell r="B18" t="str">
            <v>7. 강관틀비계매기</v>
          </cell>
          <cell r="D18">
            <v>1</v>
          </cell>
          <cell r="E18" t="str">
            <v>㎥</v>
          </cell>
          <cell r="G18">
            <v>2785</v>
          </cell>
          <cell r="I18">
            <v>2000</v>
          </cell>
          <cell r="K18">
            <v>686</v>
          </cell>
          <cell r="M18">
            <v>99</v>
          </cell>
        </row>
        <row r="19">
          <cell r="A19">
            <v>2016</v>
          </cell>
          <cell r="D19">
            <v>1</v>
          </cell>
          <cell r="E19" t="str">
            <v>㎥</v>
          </cell>
          <cell r="G19">
            <v>2857</v>
          </cell>
          <cell r="I19">
            <v>2074</v>
          </cell>
          <cell r="K19">
            <v>680</v>
          </cell>
          <cell r="M19">
            <v>103</v>
          </cell>
        </row>
        <row r="20">
          <cell r="A20">
            <v>2017</v>
          </cell>
          <cell r="B20" t="str">
            <v>8. 먹매김</v>
          </cell>
          <cell r="C20" t="str">
            <v>주택</v>
          </cell>
          <cell r="D20">
            <v>1</v>
          </cell>
          <cell r="E20" t="str">
            <v>㎡</v>
          </cell>
          <cell r="G20">
            <v>4152</v>
          </cell>
          <cell r="I20">
            <v>4152</v>
          </cell>
          <cell r="K20">
            <v>0</v>
          </cell>
          <cell r="M20">
            <v>0</v>
          </cell>
        </row>
        <row r="21">
          <cell r="A21">
            <v>2018</v>
          </cell>
          <cell r="D21">
            <v>1</v>
          </cell>
          <cell r="E21" t="str">
            <v>㎡</v>
          </cell>
          <cell r="G21">
            <v>4111</v>
          </cell>
          <cell r="I21">
            <v>4111</v>
          </cell>
          <cell r="K21">
            <v>0</v>
          </cell>
          <cell r="M21">
            <v>0</v>
          </cell>
        </row>
        <row r="22">
          <cell r="A22">
            <v>2019</v>
          </cell>
          <cell r="C22" t="str">
            <v>학교,공장</v>
          </cell>
          <cell r="D22">
            <v>1</v>
          </cell>
          <cell r="E22" t="str">
            <v>㎡</v>
          </cell>
          <cell r="G22">
            <v>2189</v>
          </cell>
          <cell r="I22">
            <v>2189</v>
          </cell>
          <cell r="K22">
            <v>0</v>
          </cell>
          <cell r="M22">
            <v>0</v>
          </cell>
        </row>
        <row r="23">
          <cell r="A23">
            <v>2020</v>
          </cell>
          <cell r="D23">
            <v>1</v>
          </cell>
          <cell r="E23" t="str">
            <v>㎡</v>
          </cell>
          <cell r="G23">
            <v>2167</v>
          </cell>
          <cell r="I23">
            <v>2167</v>
          </cell>
          <cell r="K23">
            <v>0</v>
          </cell>
          <cell r="M23">
            <v>0</v>
          </cell>
        </row>
        <row r="24">
          <cell r="A24">
            <v>2021</v>
          </cell>
          <cell r="C24" t="str">
            <v>사무소</v>
          </cell>
          <cell r="D24">
            <v>1</v>
          </cell>
          <cell r="E24" t="str">
            <v>㎡</v>
          </cell>
          <cell r="G24">
            <v>3162</v>
          </cell>
          <cell r="I24">
            <v>3162</v>
          </cell>
          <cell r="K24">
            <v>0</v>
          </cell>
          <cell r="M24">
            <v>0</v>
          </cell>
        </row>
        <row r="25">
          <cell r="A25">
            <v>2022</v>
          </cell>
          <cell r="D25">
            <v>1</v>
          </cell>
          <cell r="E25" t="str">
            <v>㎡</v>
          </cell>
          <cell r="G25">
            <v>3131</v>
          </cell>
          <cell r="I25">
            <v>3131</v>
          </cell>
          <cell r="K25">
            <v>0</v>
          </cell>
          <cell r="M25">
            <v>0</v>
          </cell>
        </row>
        <row r="26">
          <cell r="A26">
            <v>2023</v>
          </cell>
          <cell r="B26" t="str">
            <v>9. 현장정리</v>
          </cell>
          <cell r="C26" t="str">
            <v>con'c</v>
          </cell>
          <cell r="D26">
            <v>1</v>
          </cell>
          <cell r="E26" t="str">
            <v>㎡</v>
          </cell>
          <cell r="G26">
            <v>5047</v>
          </cell>
          <cell r="I26">
            <v>5047</v>
          </cell>
          <cell r="K26">
            <v>0</v>
          </cell>
          <cell r="M26">
            <v>0</v>
          </cell>
        </row>
        <row r="27">
          <cell r="A27">
            <v>2024</v>
          </cell>
          <cell r="D27">
            <v>1</v>
          </cell>
          <cell r="E27" t="str">
            <v>㎡</v>
          </cell>
          <cell r="G27">
            <v>5678</v>
          </cell>
          <cell r="I27">
            <v>5678</v>
          </cell>
          <cell r="K27">
            <v>0</v>
          </cell>
          <cell r="M27">
            <v>0</v>
          </cell>
        </row>
        <row r="28">
          <cell r="A28">
            <v>2025</v>
          </cell>
          <cell r="C28" t="str">
            <v>조적조</v>
          </cell>
          <cell r="D28">
            <v>1</v>
          </cell>
          <cell r="E28" t="str">
            <v>㎡</v>
          </cell>
          <cell r="G28">
            <v>2332</v>
          </cell>
          <cell r="I28">
            <v>2332</v>
          </cell>
          <cell r="K28">
            <v>0</v>
          </cell>
          <cell r="M28">
            <v>0</v>
          </cell>
        </row>
        <row r="29">
          <cell r="A29">
            <v>2026</v>
          </cell>
          <cell r="D29">
            <v>1</v>
          </cell>
          <cell r="E29" t="str">
            <v>㎡</v>
          </cell>
          <cell r="G29">
            <v>2623</v>
          </cell>
          <cell r="I29">
            <v>2623</v>
          </cell>
          <cell r="K29">
            <v>0</v>
          </cell>
          <cell r="M29">
            <v>0</v>
          </cell>
        </row>
        <row r="30">
          <cell r="A30">
            <v>2027</v>
          </cell>
          <cell r="B30" t="str">
            <v>10. 석재면,테라조면 보양</v>
          </cell>
          <cell r="D30">
            <v>1</v>
          </cell>
          <cell r="E30" t="str">
            <v>㎡</v>
          </cell>
          <cell r="G30">
            <v>475</v>
          </cell>
          <cell r="I30">
            <v>283</v>
          </cell>
          <cell r="K30">
            <v>192</v>
          </cell>
          <cell r="M30">
            <v>0</v>
          </cell>
        </row>
        <row r="31">
          <cell r="A31">
            <v>2028</v>
          </cell>
          <cell r="D31">
            <v>1</v>
          </cell>
          <cell r="E31" t="str">
            <v>㎡</v>
          </cell>
          <cell r="G31">
            <v>509</v>
          </cell>
          <cell r="I31">
            <v>317</v>
          </cell>
          <cell r="K31">
            <v>192</v>
          </cell>
          <cell r="M31">
            <v>0</v>
          </cell>
        </row>
        <row r="32">
          <cell r="A32">
            <v>2029</v>
          </cell>
          <cell r="B32" t="str">
            <v>11. 콘크리트 보양</v>
          </cell>
          <cell r="D32">
            <v>1</v>
          </cell>
          <cell r="E32" t="str">
            <v>㎡</v>
          </cell>
          <cell r="G32">
            <v>519</v>
          </cell>
          <cell r="I32">
            <v>399</v>
          </cell>
          <cell r="K32">
            <v>120</v>
          </cell>
          <cell r="M32">
            <v>0</v>
          </cell>
        </row>
        <row r="33">
          <cell r="A33">
            <v>2030</v>
          </cell>
          <cell r="D33">
            <v>1</v>
          </cell>
          <cell r="E33" t="str">
            <v>㎡</v>
          </cell>
          <cell r="G33">
            <v>665</v>
          </cell>
          <cell r="I33">
            <v>449</v>
          </cell>
          <cell r="K33">
            <v>216</v>
          </cell>
          <cell r="M33">
            <v>0</v>
          </cell>
        </row>
        <row r="34">
          <cell r="A34">
            <v>2031</v>
          </cell>
          <cell r="B34" t="str">
            <v>12. 합판거푸집</v>
          </cell>
          <cell r="C34" t="str">
            <v>1회</v>
          </cell>
          <cell r="D34">
            <v>1</v>
          </cell>
          <cell r="E34" t="str">
            <v>㎡</v>
          </cell>
          <cell r="G34">
            <v>41125</v>
          </cell>
          <cell r="I34">
            <v>27044</v>
          </cell>
          <cell r="K34">
            <v>14081</v>
          </cell>
          <cell r="M34">
            <v>0</v>
          </cell>
        </row>
        <row r="35">
          <cell r="A35">
            <v>2032</v>
          </cell>
          <cell r="D35">
            <v>1</v>
          </cell>
          <cell r="E35" t="str">
            <v>㎡</v>
          </cell>
          <cell r="G35">
            <v>38598</v>
          </cell>
          <cell r="I35">
            <v>28852</v>
          </cell>
          <cell r="K35">
            <v>9746</v>
          </cell>
          <cell r="M35">
            <v>0</v>
          </cell>
        </row>
        <row r="36">
          <cell r="A36">
            <v>2033</v>
          </cell>
          <cell r="C36" t="str">
            <v>3회</v>
          </cell>
          <cell r="D36">
            <v>1</v>
          </cell>
          <cell r="E36" t="str">
            <v>㎡</v>
          </cell>
          <cell r="G36">
            <v>19174</v>
          </cell>
          <cell r="I36">
            <v>12609</v>
          </cell>
          <cell r="K36">
            <v>6565</v>
          </cell>
          <cell r="M36">
            <v>0</v>
          </cell>
        </row>
        <row r="37">
          <cell r="A37">
            <v>2034</v>
          </cell>
          <cell r="D37">
            <v>1</v>
          </cell>
          <cell r="E37" t="str">
            <v>㎡</v>
          </cell>
          <cell r="G37">
            <v>17997</v>
          </cell>
          <cell r="I37">
            <v>13453</v>
          </cell>
          <cell r="K37">
            <v>4544</v>
          </cell>
          <cell r="M37">
            <v>0</v>
          </cell>
        </row>
        <row r="38">
          <cell r="A38">
            <v>2035</v>
          </cell>
          <cell r="C38" t="str">
            <v>4회</v>
          </cell>
          <cell r="D38">
            <v>1</v>
          </cell>
          <cell r="E38" t="str">
            <v>㎡</v>
          </cell>
          <cell r="G38">
            <v>16449</v>
          </cell>
          <cell r="I38">
            <v>10817</v>
          </cell>
          <cell r="K38">
            <v>5632</v>
          </cell>
          <cell r="M38">
            <v>0</v>
          </cell>
        </row>
        <row r="39">
          <cell r="A39">
            <v>2036</v>
          </cell>
          <cell r="D39">
            <v>1</v>
          </cell>
          <cell r="E39" t="str">
            <v>㎡</v>
          </cell>
          <cell r="G39">
            <v>15438</v>
          </cell>
          <cell r="I39">
            <v>11540</v>
          </cell>
          <cell r="K39">
            <v>3898</v>
          </cell>
          <cell r="M39">
            <v>0</v>
          </cell>
        </row>
        <row r="40">
          <cell r="A40">
            <v>2037</v>
          </cell>
          <cell r="C40" t="str">
            <v>6회</v>
          </cell>
          <cell r="D40">
            <v>1</v>
          </cell>
          <cell r="E40" t="str">
            <v>㎡</v>
          </cell>
          <cell r="G40">
            <v>0</v>
          </cell>
        </row>
        <row r="41">
          <cell r="A41">
            <v>2038</v>
          </cell>
          <cell r="D41">
            <v>1</v>
          </cell>
          <cell r="E41" t="str">
            <v>㎡</v>
          </cell>
          <cell r="G41">
            <v>0</v>
          </cell>
        </row>
        <row r="42">
          <cell r="A42">
            <v>2039</v>
          </cell>
          <cell r="B42" t="str">
            <v>13.콘크리트면 마무리</v>
          </cell>
          <cell r="C42" t="str">
            <v>0.5B</v>
          </cell>
          <cell r="D42">
            <v>1</v>
          </cell>
          <cell r="E42" t="str">
            <v>㎡</v>
          </cell>
          <cell r="G42">
            <v>3364</v>
          </cell>
          <cell r="I42">
            <v>3228</v>
          </cell>
          <cell r="K42">
            <v>116</v>
          </cell>
          <cell r="M42">
            <v>20</v>
          </cell>
        </row>
        <row r="43">
          <cell r="A43">
            <v>2040</v>
          </cell>
          <cell r="D43">
            <v>1</v>
          </cell>
          <cell r="E43" t="str">
            <v>㎡</v>
          </cell>
          <cell r="G43">
            <v>3409</v>
          </cell>
          <cell r="I43">
            <v>3283</v>
          </cell>
          <cell r="K43">
            <v>106</v>
          </cell>
          <cell r="M43">
            <v>20</v>
          </cell>
        </row>
        <row r="44">
          <cell r="A44">
            <v>2041</v>
          </cell>
          <cell r="B44" t="str">
            <v>14.붉은벽돌 치장쌓기 0.5B(5000매 미만)</v>
          </cell>
          <cell r="E44" t="str">
            <v>천매</v>
          </cell>
          <cell r="G44">
            <v>363414</v>
          </cell>
          <cell r="I44">
            <v>355432</v>
          </cell>
          <cell r="K44">
            <v>4185</v>
          </cell>
          <cell r="M44">
            <v>3797</v>
          </cell>
        </row>
        <row r="45">
          <cell r="A45">
            <v>2042</v>
          </cell>
          <cell r="E45" t="str">
            <v>천매</v>
          </cell>
          <cell r="G45">
            <v>381529</v>
          </cell>
          <cell r="I45">
            <v>372959</v>
          </cell>
          <cell r="K45">
            <v>4773</v>
          </cell>
          <cell r="M45">
            <v>3797</v>
          </cell>
        </row>
        <row r="46">
          <cell r="A46">
            <v>2043</v>
          </cell>
          <cell r="B46" t="str">
            <v>15.시멘트벽돌쌓기 0.5B(5000매 미만)</v>
          </cell>
          <cell r="E46" t="str">
            <v>천매</v>
          </cell>
          <cell r="G46">
            <v>335767</v>
          </cell>
          <cell r="I46">
            <v>328963</v>
          </cell>
          <cell r="K46">
            <v>3749</v>
          </cell>
          <cell r="M46">
            <v>3055</v>
          </cell>
        </row>
        <row r="47">
          <cell r="A47">
            <v>2044</v>
          </cell>
          <cell r="E47" t="str">
            <v>천매</v>
          </cell>
          <cell r="G47">
            <v>354434</v>
          </cell>
          <cell r="I47">
            <v>347104</v>
          </cell>
          <cell r="K47">
            <v>4275</v>
          </cell>
          <cell r="M47">
            <v>3055</v>
          </cell>
        </row>
        <row r="48">
          <cell r="A48">
            <v>2045</v>
          </cell>
          <cell r="C48" t="str">
            <v>공간쌓을때</v>
          </cell>
          <cell r="E48" t="str">
            <v>천매</v>
          </cell>
          <cell r="G48">
            <v>484762</v>
          </cell>
          <cell r="I48">
            <v>478027</v>
          </cell>
          <cell r="K48">
            <v>3711</v>
          </cell>
          <cell r="M48">
            <v>3024</v>
          </cell>
        </row>
        <row r="49">
          <cell r="A49">
            <v>2046</v>
          </cell>
          <cell r="E49" t="str">
            <v>천매</v>
          </cell>
          <cell r="G49">
            <v>511305</v>
          </cell>
          <cell r="I49">
            <v>504049</v>
          </cell>
          <cell r="K49">
            <v>4232</v>
          </cell>
          <cell r="M49">
            <v>3024</v>
          </cell>
        </row>
        <row r="50">
          <cell r="A50">
            <v>2047</v>
          </cell>
          <cell r="B50" t="str">
            <v>16.붉은벽돌 치장쌓기 0.5B(5000 ~ 10000매 )</v>
          </cell>
          <cell r="E50" t="str">
            <v>천매</v>
          </cell>
          <cell r="G50">
            <v>344280</v>
          </cell>
          <cell r="I50">
            <v>336413</v>
          </cell>
          <cell r="K50">
            <v>4125</v>
          </cell>
          <cell r="M50">
            <v>3742</v>
          </cell>
        </row>
        <row r="51">
          <cell r="A51">
            <v>2048</v>
          </cell>
          <cell r="E51" t="str">
            <v>천매</v>
          </cell>
          <cell r="G51">
            <v>361529</v>
          </cell>
          <cell r="I51">
            <v>353083</v>
          </cell>
          <cell r="K51">
            <v>4704</v>
          </cell>
          <cell r="M51">
            <v>3742</v>
          </cell>
        </row>
        <row r="52">
          <cell r="A52">
            <v>2049</v>
          </cell>
          <cell r="B52" t="str">
            <v>17.시멘트벽돌쌓기 0.5B(5000 ~ 10000매 )</v>
          </cell>
          <cell r="E52" t="str">
            <v>천매</v>
          </cell>
          <cell r="G52">
            <v>175749.47750000001</v>
          </cell>
          <cell r="I52">
            <v>168439</v>
          </cell>
          <cell r="K52">
            <v>4253.8125000000009</v>
          </cell>
          <cell r="M52">
            <v>3056.665</v>
          </cell>
        </row>
        <row r="53">
          <cell r="A53">
            <v>2050</v>
          </cell>
          <cell r="E53" t="str">
            <v>천매</v>
          </cell>
          <cell r="G53">
            <v>185320.47750000001</v>
          </cell>
          <cell r="I53">
            <v>178010</v>
          </cell>
          <cell r="K53">
            <v>4253.8125000000009</v>
          </cell>
          <cell r="M53">
            <v>3056.665</v>
          </cell>
        </row>
        <row r="54">
          <cell r="A54">
            <v>2051</v>
          </cell>
          <cell r="C54" t="str">
            <v>공간쌓을때</v>
          </cell>
          <cell r="E54" t="str">
            <v>천매</v>
          </cell>
          <cell r="G54">
            <v>329642.47749999998</v>
          </cell>
          <cell r="I54">
            <v>322332</v>
          </cell>
          <cell r="K54">
            <v>4253.8125000000009</v>
          </cell>
          <cell r="M54">
            <v>3056.665</v>
          </cell>
        </row>
        <row r="55">
          <cell r="A55">
            <v>2052</v>
          </cell>
          <cell r="E55" t="str">
            <v>천매</v>
          </cell>
          <cell r="G55">
            <v>347357.47749999998</v>
          </cell>
          <cell r="I55">
            <v>340047</v>
          </cell>
          <cell r="K55">
            <v>4253.8125000000009</v>
          </cell>
          <cell r="M55">
            <v>3056.665</v>
          </cell>
        </row>
        <row r="56">
          <cell r="A56">
            <v>2053</v>
          </cell>
          <cell r="B56" t="str">
            <v>18.붉은벽돌 치장쌓기 0.5B(10000매 이상)</v>
          </cell>
          <cell r="E56" t="str">
            <v>천매</v>
          </cell>
          <cell r="G56">
            <v>316542</v>
          </cell>
          <cell r="I56">
            <v>308675</v>
          </cell>
          <cell r="K56">
            <v>4125</v>
          </cell>
          <cell r="M56">
            <v>3742</v>
          </cell>
        </row>
        <row r="57">
          <cell r="A57">
            <v>2054</v>
          </cell>
          <cell r="E57" t="str">
            <v>천매</v>
          </cell>
          <cell r="G57">
            <v>332589</v>
          </cell>
          <cell r="I57">
            <v>324143</v>
          </cell>
          <cell r="K57">
            <v>4704</v>
          </cell>
          <cell r="M57">
            <v>3742</v>
          </cell>
        </row>
        <row r="58">
          <cell r="A58">
            <v>2055</v>
          </cell>
          <cell r="B58" t="str">
            <v>19.시멘트벽돌쌓기 0.5B(10000매 이상)</v>
          </cell>
          <cell r="E58" t="str">
            <v>천매</v>
          </cell>
          <cell r="G58">
            <v>315617</v>
          </cell>
          <cell r="I58">
            <v>308813</v>
          </cell>
          <cell r="K58">
            <v>3749</v>
          </cell>
          <cell r="M58">
            <v>3055</v>
          </cell>
        </row>
        <row r="59">
          <cell r="A59">
            <v>2056</v>
          </cell>
          <cell r="E59" t="str">
            <v>천매</v>
          </cell>
          <cell r="G59">
            <v>333262</v>
          </cell>
          <cell r="I59">
            <v>325932</v>
          </cell>
          <cell r="K59">
            <v>4275</v>
          </cell>
          <cell r="M59">
            <v>3055</v>
          </cell>
        </row>
        <row r="60">
          <cell r="A60">
            <v>2057</v>
          </cell>
          <cell r="C60" t="str">
            <v>공간쌓을때</v>
          </cell>
          <cell r="E60" t="str">
            <v>천매</v>
          </cell>
          <cell r="G60">
            <v>315617</v>
          </cell>
          <cell r="I60">
            <v>308813</v>
          </cell>
          <cell r="K60">
            <v>3749</v>
          </cell>
          <cell r="M60">
            <v>3055</v>
          </cell>
        </row>
        <row r="61">
          <cell r="A61">
            <v>2058</v>
          </cell>
          <cell r="E61" t="str">
            <v>천매</v>
          </cell>
          <cell r="G61">
            <v>333262</v>
          </cell>
          <cell r="I61">
            <v>325932</v>
          </cell>
          <cell r="K61">
            <v>4275</v>
          </cell>
          <cell r="M61">
            <v>3055</v>
          </cell>
        </row>
        <row r="62">
          <cell r="A62">
            <v>2059</v>
          </cell>
          <cell r="B62" t="str">
            <v>20.시멘트벽돌쌓기 1.0B(5000 ~ 10000매 )</v>
          </cell>
          <cell r="E62" t="str">
            <v>천매</v>
          </cell>
          <cell r="G62">
            <v>162578</v>
          </cell>
          <cell r="I62">
            <v>153596</v>
          </cell>
          <cell r="K62">
            <v>4948</v>
          </cell>
          <cell r="M62">
            <v>4034</v>
          </cell>
        </row>
        <row r="63">
          <cell r="A63">
            <v>2060</v>
          </cell>
          <cell r="E63" t="str">
            <v>천매</v>
          </cell>
          <cell r="G63">
            <v>172177</v>
          </cell>
          <cell r="I63">
            <v>162499</v>
          </cell>
          <cell r="K63">
            <v>5644</v>
          </cell>
          <cell r="M63">
            <v>4034</v>
          </cell>
        </row>
        <row r="64">
          <cell r="A64">
            <v>2061</v>
          </cell>
          <cell r="C64" t="str">
            <v>공간쌓을때</v>
          </cell>
          <cell r="E64" t="str">
            <v>천매</v>
          </cell>
          <cell r="G64">
            <v>316471</v>
          </cell>
          <cell r="I64">
            <v>307489</v>
          </cell>
          <cell r="K64">
            <v>4948</v>
          </cell>
          <cell r="M64">
            <v>4034</v>
          </cell>
        </row>
        <row r="65">
          <cell r="A65">
            <v>2062</v>
          </cell>
          <cell r="E65" t="str">
            <v>천매</v>
          </cell>
          <cell r="G65">
            <v>334214</v>
          </cell>
          <cell r="I65">
            <v>324536</v>
          </cell>
          <cell r="K65">
            <v>5644</v>
          </cell>
          <cell r="M65">
            <v>4034</v>
          </cell>
        </row>
        <row r="66">
          <cell r="A66">
            <v>2063</v>
          </cell>
          <cell r="B66" t="str">
            <v>21.시멘트벽돌쌓기 1.0B( 10000매이상 )</v>
          </cell>
          <cell r="E66" t="str">
            <v>천매</v>
          </cell>
          <cell r="G66">
            <v>150600</v>
          </cell>
          <cell r="I66">
            <v>141618</v>
          </cell>
          <cell r="K66">
            <v>4948</v>
          </cell>
          <cell r="M66">
            <v>4034</v>
          </cell>
        </row>
        <row r="67">
          <cell r="A67">
            <v>2064</v>
          </cell>
          <cell r="E67" t="str">
            <v>천매</v>
          </cell>
          <cell r="G67">
            <v>159589</v>
          </cell>
          <cell r="I67">
            <v>149911</v>
          </cell>
          <cell r="K67">
            <v>5644</v>
          </cell>
          <cell r="M67">
            <v>4034</v>
          </cell>
        </row>
        <row r="68">
          <cell r="A68">
            <v>2065</v>
          </cell>
          <cell r="C68" t="str">
            <v>공간쌓을때</v>
          </cell>
          <cell r="E68" t="str">
            <v>천매</v>
          </cell>
          <cell r="G68">
            <v>304493</v>
          </cell>
          <cell r="I68">
            <v>295511</v>
          </cell>
          <cell r="K68">
            <v>4948</v>
          </cell>
          <cell r="M68">
            <v>4034</v>
          </cell>
        </row>
        <row r="69">
          <cell r="A69">
            <v>2066</v>
          </cell>
          <cell r="E69" t="str">
            <v>천매</v>
          </cell>
          <cell r="G69">
            <v>321626</v>
          </cell>
          <cell r="I69">
            <v>311948</v>
          </cell>
          <cell r="K69">
            <v>5644</v>
          </cell>
          <cell r="M69">
            <v>4034</v>
          </cell>
        </row>
        <row r="70">
          <cell r="A70">
            <v>2067</v>
          </cell>
          <cell r="B70" t="str">
            <v>22.몰탈바르기</v>
          </cell>
          <cell r="C70" t="str">
            <v>바닥24mm</v>
          </cell>
          <cell r="D70">
            <v>1</v>
          </cell>
          <cell r="E70" t="str">
            <v>㎡</v>
          </cell>
          <cell r="G70">
            <v>6564</v>
          </cell>
          <cell r="I70">
            <v>5873</v>
          </cell>
          <cell r="K70">
            <v>381</v>
          </cell>
          <cell r="M70">
            <v>310</v>
          </cell>
        </row>
        <row r="71">
          <cell r="A71">
            <v>2068</v>
          </cell>
          <cell r="D71">
            <v>1</v>
          </cell>
          <cell r="E71" t="str">
            <v>㎡</v>
          </cell>
          <cell r="G71">
            <v>6946</v>
          </cell>
          <cell r="I71">
            <v>6202</v>
          </cell>
          <cell r="K71">
            <v>434</v>
          </cell>
          <cell r="M71">
            <v>310</v>
          </cell>
        </row>
        <row r="72">
          <cell r="A72">
            <v>2069</v>
          </cell>
          <cell r="B72" t="str">
            <v>23.몰탈바르기</v>
          </cell>
          <cell r="C72" t="str">
            <v>벽18mm</v>
          </cell>
          <cell r="D72">
            <v>1</v>
          </cell>
          <cell r="E72" t="str">
            <v>㎡</v>
          </cell>
          <cell r="G72">
            <v>9018</v>
          </cell>
          <cell r="I72">
            <v>8450</v>
          </cell>
          <cell r="K72">
            <v>313</v>
          </cell>
          <cell r="M72">
            <v>255</v>
          </cell>
        </row>
        <row r="73">
          <cell r="A73">
            <v>2070</v>
          </cell>
          <cell r="D73">
            <v>1</v>
          </cell>
          <cell r="E73" t="str">
            <v>㎡</v>
          </cell>
          <cell r="G73">
            <v>9501</v>
          </cell>
          <cell r="I73">
            <v>8888</v>
          </cell>
          <cell r="K73">
            <v>358</v>
          </cell>
          <cell r="M73">
            <v>255</v>
          </cell>
        </row>
        <row r="74">
          <cell r="A74">
            <v>2071</v>
          </cell>
          <cell r="B74" t="str">
            <v>24.창문틀 모르터충진</v>
          </cell>
          <cell r="D74">
            <v>1</v>
          </cell>
          <cell r="E74" t="str">
            <v>m</v>
          </cell>
          <cell r="G74">
            <v>1601</v>
          </cell>
          <cell r="I74">
            <v>1455</v>
          </cell>
          <cell r="K74">
            <v>81</v>
          </cell>
          <cell r="M74">
            <v>65</v>
          </cell>
        </row>
        <row r="75">
          <cell r="A75">
            <v>2072</v>
          </cell>
          <cell r="D75">
            <v>1</v>
          </cell>
          <cell r="E75" t="str">
            <v>m</v>
          </cell>
          <cell r="G75">
            <v>1634</v>
          </cell>
          <cell r="I75">
            <v>1477</v>
          </cell>
          <cell r="K75">
            <v>92</v>
          </cell>
          <cell r="M75">
            <v>65</v>
          </cell>
        </row>
        <row r="76">
          <cell r="A76">
            <v>2073</v>
          </cell>
          <cell r="B76" t="str">
            <v>25.몰 탈</v>
          </cell>
          <cell r="C76">
            <v>4.3749999999999997E-2</v>
          </cell>
          <cell r="D76">
            <v>1</v>
          </cell>
          <cell r="E76" t="str">
            <v>㎥</v>
          </cell>
          <cell r="G76">
            <v>76229</v>
          </cell>
          <cell r="I76">
            <v>49005</v>
          </cell>
          <cell r="K76">
            <v>14998</v>
          </cell>
          <cell r="M76">
            <v>12226</v>
          </cell>
        </row>
        <row r="77">
          <cell r="A77">
            <v>2074</v>
          </cell>
          <cell r="D77">
            <v>1</v>
          </cell>
          <cell r="E77" t="str">
            <v>㎥</v>
          </cell>
          <cell r="G77">
            <v>82841</v>
          </cell>
          <cell r="I77">
            <v>53512</v>
          </cell>
          <cell r="K77">
            <v>17103</v>
          </cell>
          <cell r="M77">
            <v>12226</v>
          </cell>
        </row>
        <row r="78">
          <cell r="A78">
            <v>2075</v>
          </cell>
          <cell r="B78" t="str">
            <v>26.인조석 현장갈기</v>
          </cell>
          <cell r="D78">
            <v>1</v>
          </cell>
          <cell r="E78" t="str">
            <v>㎡</v>
          </cell>
          <cell r="G78">
            <v>18347</v>
          </cell>
          <cell r="I78">
            <v>15337</v>
          </cell>
          <cell r="K78">
            <v>2609</v>
          </cell>
          <cell r="M78">
            <v>401</v>
          </cell>
        </row>
        <row r="79">
          <cell r="A79">
            <v>2076</v>
          </cell>
          <cell r="D79">
            <v>1</v>
          </cell>
          <cell r="E79" t="str">
            <v>㎡</v>
          </cell>
          <cell r="G79">
            <v>19524</v>
          </cell>
          <cell r="I79">
            <v>16406</v>
          </cell>
          <cell r="K79">
            <v>2717</v>
          </cell>
          <cell r="M79">
            <v>401</v>
          </cell>
        </row>
        <row r="80">
          <cell r="A80">
            <v>2077</v>
          </cell>
          <cell r="B80" t="str">
            <v>27.바닥줄눈대</v>
          </cell>
          <cell r="D80">
            <v>1</v>
          </cell>
          <cell r="E80" t="str">
            <v>m</v>
          </cell>
          <cell r="G80">
            <v>3398</v>
          </cell>
          <cell r="I80">
            <v>2978</v>
          </cell>
          <cell r="K80">
            <v>420</v>
          </cell>
          <cell r="M80">
            <v>0</v>
          </cell>
        </row>
        <row r="81">
          <cell r="A81">
            <v>2078</v>
          </cell>
          <cell r="D81">
            <v>1</v>
          </cell>
          <cell r="E81" t="str">
            <v>m</v>
          </cell>
          <cell r="G81">
            <v>3422</v>
          </cell>
          <cell r="I81">
            <v>2988</v>
          </cell>
          <cell r="K81">
            <v>434</v>
          </cell>
          <cell r="M81">
            <v>0</v>
          </cell>
        </row>
        <row r="82">
          <cell r="A82">
            <v>2079</v>
          </cell>
          <cell r="B82" t="str">
            <v>28.시멘트액체방수 C종</v>
          </cell>
          <cell r="D82">
            <v>1</v>
          </cell>
          <cell r="E82" t="str">
            <v>㎡</v>
          </cell>
          <cell r="G82">
            <v>16018</v>
          </cell>
          <cell r="I82">
            <v>15361</v>
          </cell>
          <cell r="K82">
            <v>385</v>
          </cell>
          <cell r="M82">
            <v>272</v>
          </cell>
        </row>
        <row r="83">
          <cell r="A83">
            <v>2080</v>
          </cell>
          <cell r="D83">
            <v>1</v>
          </cell>
          <cell r="E83" t="str">
            <v>㎡</v>
          </cell>
          <cell r="G83">
            <v>16842</v>
          </cell>
          <cell r="I83">
            <v>16287</v>
          </cell>
          <cell r="K83">
            <v>283</v>
          </cell>
          <cell r="M83">
            <v>272</v>
          </cell>
        </row>
        <row r="84">
          <cell r="A84">
            <v>2081</v>
          </cell>
          <cell r="B84" t="str">
            <v>29.수밀코킹</v>
          </cell>
          <cell r="D84">
            <v>1</v>
          </cell>
          <cell r="E84" t="str">
            <v>m</v>
          </cell>
          <cell r="G84">
            <v>5372</v>
          </cell>
          <cell r="I84">
            <v>5150</v>
          </cell>
          <cell r="K84">
            <v>222</v>
          </cell>
          <cell r="M84">
            <v>0</v>
          </cell>
        </row>
        <row r="85">
          <cell r="A85">
            <v>2082</v>
          </cell>
          <cell r="D85">
            <v>1</v>
          </cell>
          <cell r="E85" t="str">
            <v>m</v>
          </cell>
          <cell r="G85">
            <v>5536</v>
          </cell>
          <cell r="I85">
            <v>5314</v>
          </cell>
          <cell r="K85">
            <v>222</v>
          </cell>
          <cell r="M85">
            <v>0</v>
          </cell>
        </row>
        <row r="86">
          <cell r="A86">
            <v>2083</v>
          </cell>
          <cell r="B86" t="str">
            <v>30.쇠흙손마감</v>
          </cell>
          <cell r="D86">
            <v>1</v>
          </cell>
          <cell r="E86" t="str">
            <v>m</v>
          </cell>
          <cell r="G86">
            <v>235</v>
          </cell>
          <cell r="I86">
            <v>235</v>
          </cell>
          <cell r="K86">
            <v>0</v>
          </cell>
          <cell r="M86">
            <v>0</v>
          </cell>
        </row>
        <row r="87">
          <cell r="A87">
            <v>2084</v>
          </cell>
          <cell r="D87">
            <v>1</v>
          </cell>
          <cell r="E87" t="str">
            <v>m</v>
          </cell>
          <cell r="G87">
            <v>236</v>
          </cell>
          <cell r="I87">
            <v>236</v>
          </cell>
          <cell r="K87">
            <v>0</v>
          </cell>
          <cell r="M87">
            <v>0</v>
          </cell>
        </row>
        <row r="88">
          <cell r="A88">
            <v>2085</v>
          </cell>
          <cell r="B88" t="str">
            <v>31.논스립설치</v>
          </cell>
          <cell r="D88">
            <v>1</v>
          </cell>
          <cell r="E88" t="str">
            <v>㎡</v>
          </cell>
          <cell r="G88">
            <v>7459</v>
          </cell>
          <cell r="I88">
            <v>5899</v>
          </cell>
          <cell r="K88">
            <v>1560</v>
          </cell>
          <cell r="M88">
            <v>0</v>
          </cell>
        </row>
        <row r="89">
          <cell r="A89">
            <v>2086</v>
          </cell>
          <cell r="D89">
            <v>1</v>
          </cell>
          <cell r="E89" t="str">
            <v>㎡</v>
          </cell>
          <cell r="G89">
            <v>7478</v>
          </cell>
          <cell r="I89">
            <v>5918</v>
          </cell>
          <cell r="K89">
            <v>1560</v>
          </cell>
          <cell r="M89">
            <v>0</v>
          </cell>
        </row>
        <row r="90">
          <cell r="A90">
            <v>2087</v>
          </cell>
          <cell r="B90" t="str">
            <v>32.수성페인트</v>
          </cell>
          <cell r="C90" t="str">
            <v>3회,내부</v>
          </cell>
          <cell r="D90">
            <v>1</v>
          </cell>
          <cell r="E90" t="str">
            <v>㎡</v>
          </cell>
          <cell r="G90">
            <v>4885</v>
          </cell>
          <cell r="I90">
            <v>3984</v>
          </cell>
          <cell r="K90">
            <v>822</v>
          </cell>
          <cell r="M90">
            <v>79</v>
          </cell>
        </row>
        <row r="91">
          <cell r="A91">
            <v>2088</v>
          </cell>
          <cell r="D91">
            <v>1</v>
          </cell>
          <cell r="E91" t="str">
            <v>㎡</v>
          </cell>
          <cell r="G91">
            <v>5339</v>
          </cell>
          <cell r="I91">
            <v>4312</v>
          </cell>
          <cell r="K91">
            <v>942</v>
          </cell>
          <cell r="M91">
            <v>85</v>
          </cell>
        </row>
        <row r="92">
          <cell r="A92">
            <v>2089</v>
          </cell>
          <cell r="C92" t="str">
            <v>3회,외부</v>
          </cell>
          <cell r="D92">
            <v>1</v>
          </cell>
          <cell r="E92" t="str">
            <v>㎡</v>
          </cell>
          <cell r="G92">
            <v>5022</v>
          </cell>
          <cell r="I92">
            <v>3955</v>
          </cell>
          <cell r="K92">
            <v>989</v>
          </cell>
          <cell r="M92">
            <v>78</v>
          </cell>
        </row>
        <row r="93">
          <cell r="A93">
            <v>2090</v>
          </cell>
          <cell r="D93">
            <v>1</v>
          </cell>
          <cell r="E93" t="str">
            <v>㎡</v>
          </cell>
          <cell r="G93">
            <v>5417</v>
          </cell>
          <cell r="I93">
            <v>4281</v>
          </cell>
          <cell r="K93">
            <v>1051</v>
          </cell>
          <cell r="M93">
            <v>85</v>
          </cell>
        </row>
        <row r="94">
          <cell r="A94">
            <v>2091</v>
          </cell>
          <cell r="B94" t="str">
            <v>33.수성페인트</v>
          </cell>
          <cell r="C94" t="str">
            <v>3회,내부천정</v>
          </cell>
          <cell r="D94">
            <v>1</v>
          </cell>
          <cell r="E94" t="str">
            <v>㎡</v>
          </cell>
          <cell r="G94">
            <v>5839</v>
          </cell>
          <cell r="I94">
            <v>4783</v>
          </cell>
          <cell r="K94">
            <v>962</v>
          </cell>
          <cell r="M94">
            <v>94</v>
          </cell>
        </row>
        <row r="95">
          <cell r="A95">
            <v>2092</v>
          </cell>
          <cell r="D95">
            <v>1</v>
          </cell>
          <cell r="E95" t="str">
            <v>㎡</v>
          </cell>
          <cell r="G95">
            <v>6376</v>
          </cell>
          <cell r="I95">
            <v>5176</v>
          </cell>
          <cell r="K95">
            <v>1097</v>
          </cell>
          <cell r="M95">
            <v>103</v>
          </cell>
        </row>
        <row r="96">
          <cell r="A96">
            <v>2093</v>
          </cell>
          <cell r="C96" t="str">
            <v>3회,외부천정</v>
          </cell>
          <cell r="D96">
            <v>1</v>
          </cell>
          <cell r="E96" t="str">
            <v>㎡</v>
          </cell>
          <cell r="G96">
            <v>5563</v>
          </cell>
          <cell r="I96">
            <v>4399</v>
          </cell>
          <cell r="K96">
            <v>1077</v>
          </cell>
          <cell r="M96">
            <v>87</v>
          </cell>
        </row>
        <row r="97">
          <cell r="A97">
            <v>2094</v>
          </cell>
          <cell r="D97">
            <v>1</v>
          </cell>
          <cell r="E97" t="str">
            <v>㎡</v>
          </cell>
          <cell r="G97">
            <v>5992</v>
          </cell>
          <cell r="I97">
            <v>4761</v>
          </cell>
          <cell r="K97">
            <v>1136</v>
          </cell>
          <cell r="M97">
            <v>95</v>
          </cell>
        </row>
        <row r="98">
          <cell r="A98">
            <v>2095</v>
          </cell>
          <cell r="B98" t="str">
            <v>34.조합페인트</v>
          </cell>
          <cell r="C98" t="str">
            <v>2회,철재</v>
          </cell>
          <cell r="D98">
            <v>1</v>
          </cell>
          <cell r="E98" t="str">
            <v>㎡</v>
          </cell>
          <cell r="G98">
            <v>4001</v>
          </cell>
          <cell r="I98">
            <v>3240</v>
          </cell>
          <cell r="K98">
            <v>697</v>
          </cell>
          <cell r="M98">
            <v>64</v>
          </cell>
        </row>
        <row r="99">
          <cell r="A99">
            <v>2096</v>
          </cell>
          <cell r="D99">
            <v>1</v>
          </cell>
          <cell r="E99" t="str">
            <v>㎡</v>
          </cell>
          <cell r="G99">
            <v>4550</v>
          </cell>
          <cell r="I99">
            <v>3507</v>
          </cell>
          <cell r="K99">
            <v>973</v>
          </cell>
          <cell r="M99">
            <v>70</v>
          </cell>
        </row>
        <row r="100">
          <cell r="A100">
            <v>2097</v>
          </cell>
          <cell r="B100" t="str">
            <v>35.방청페인트</v>
          </cell>
          <cell r="C100" t="str">
            <v>1회, 철재</v>
          </cell>
          <cell r="D100">
            <v>1</v>
          </cell>
          <cell r="E100" t="str">
            <v>㎡</v>
          </cell>
          <cell r="G100">
            <v>2280</v>
          </cell>
          <cell r="I100">
            <v>1806</v>
          </cell>
          <cell r="K100">
            <v>438</v>
          </cell>
          <cell r="M100">
            <v>36</v>
          </cell>
        </row>
        <row r="101">
          <cell r="A101">
            <v>2098</v>
          </cell>
          <cell r="D101">
            <v>1</v>
          </cell>
          <cell r="E101" t="str">
            <v>㎡</v>
          </cell>
          <cell r="G101">
            <v>2505</v>
          </cell>
          <cell r="I101">
            <v>1955</v>
          </cell>
          <cell r="K101">
            <v>511</v>
          </cell>
          <cell r="M101">
            <v>39</v>
          </cell>
        </row>
        <row r="102">
          <cell r="A102">
            <v>2099</v>
          </cell>
          <cell r="B102" t="str">
            <v>36.세라핀페인트</v>
          </cell>
          <cell r="D102">
            <v>1</v>
          </cell>
          <cell r="E102" t="str">
            <v>㎡</v>
          </cell>
          <cell r="G102">
            <v>4900</v>
          </cell>
          <cell r="I102">
            <v>4516</v>
          </cell>
          <cell r="K102">
            <v>294</v>
          </cell>
          <cell r="M102">
            <v>90</v>
          </cell>
        </row>
        <row r="103">
          <cell r="A103">
            <v>2100</v>
          </cell>
          <cell r="D103">
            <v>1</v>
          </cell>
          <cell r="E103" t="str">
            <v>㎡</v>
          </cell>
          <cell r="G103">
            <v>5361</v>
          </cell>
          <cell r="I103">
            <v>4887</v>
          </cell>
          <cell r="K103">
            <v>377</v>
          </cell>
          <cell r="M103">
            <v>97</v>
          </cell>
        </row>
        <row r="104">
          <cell r="A104">
            <v>2101</v>
          </cell>
          <cell r="B104" t="str">
            <v>37. 바닥하드너 바르기</v>
          </cell>
          <cell r="D104">
            <v>1</v>
          </cell>
          <cell r="E104" t="str">
            <v>㎡</v>
          </cell>
          <cell r="G104">
            <v>33399</v>
          </cell>
          <cell r="I104">
            <v>8308</v>
          </cell>
          <cell r="K104">
            <v>2025</v>
          </cell>
          <cell r="M104">
            <v>23066</v>
          </cell>
        </row>
        <row r="105">
          <cell r="A105">
            <v>2102</v>
          </cell>
          <cell r="D105">
            <v>1</v>
          </cell>
          <cell r="E105" t="str">
            <v>㎡</v>
          </cell>
          <cell r="G105">
            <v>33790</v>
          </cell>
          <cell r="I105">
            <v>8699</v>
          </cell>
          <cell r="K105">
            <v>2025</v>
          </cell>
          <cell r="M105">
            <v>23066</v>
          </cell>
        </row>
        <row r="106">
          <cell r="A106">
            <v>2103</v>
          </cell>
          <cell r="B106" t="str">
            <v>38. 유리끼우기및닦기</v>
          </cell>
          <cell r="D106">
            <v>1</v>
          </cell>
          <cell r="E106" t="str">
            <v>㎡</v>
          </cell>
          <cell r="G106">
            <v>39965</v>
          </cell>
          <cell r="I106">
            <v>20777</v>
          </cell>
          <cell r="K106">
            <v>19188</v>
          </cell>
          <cell r="M106">
            <v>0</v>
          </cell>
        </row>
        <row r="107">
          <cell r="A107">
            <v>2104</v>
          </cell>
          <cell r="D107">
            <v>1</v>
          </cell>
          <cell r="E107" t="str">
            <v>㎡</v>
          </cell>
          <cell r="G107">
            <v>43512</v>
          </cell>
          <cell r="I107">
            <v>22020</v>
          </cell>
          <cell r="K107">
            <v>21492</v>
          </cell>
          <cell r="M107">
            <v>0</v>
          </cell>
        </row>
        <row r="108">
          <cell r="A108">
            <v>2105</v>
          </cell>
          <cell r="B108" t="str">
            <v>39. 도어체크달기</v>
          </cell>
          <cell r="D108">
            <v>1</v>
          </cell>
          <cell r="E108" t="str">
            <v>개소</v>
          </cell>
          <cell r="G108">
            <v>24451</v>
          </cell>
          <cell r="I108">
            <v>4785</v>
          </cell>
          <cell r="K108">
            <v>19000</v>
          </cell>
          <cell r="M108">
            <v>666</v>
          </cell>
        </row>
        <row r="109">
          <cell r="A109">
            <v>2106</v>
          </cell>
          <cell r="D109">
            <v>1</v>
          </cell>
          <cell r="E109" t="str">
            <v>개소</v>
          </cell>
          <cell r="G109">
            <v>24797</v>
          </cell>
          <cell r="I109">
            <v>5048</v>
          </cell>
          <cell r="K109">
            <v>19000</v>
          </cell>
          <cell r="M109">
            <v>749</v>
          </cell>
        </row>
        <row r="110">
          <cell r="A110">
            <v>2107</v>
          </cell>
          <cell r="B110" t="str">
            <v>40. 도어록달기</v>
          </cell>
          <cell r="D110">
            <v>1</v>
          </cell>
          <cell r="E110" t="str">
            <v>개소</v>
          </cell>
          <cell r="G110">
            <v>6559</v>
          </cell>
          <cell r="I110">
            <v>563</v>
          </cell>
          <cell r="K110">
            <v>5980</v>
          </cell>
          <cell r="M110">
            <v>16</v>
          </cell>
        </row>
        <row r="111">
          <cell r="A111">
            <v>2108</v>
          </cell>
          <cell r="D111">
            <v>1</v>
          </cell>
          <cell r="E111" t="str">
            <v>개소</v>
          </cell>
          <cell r="G111">
            <v>0</v>
          </cell>
          <cell r="I111">
            <v>0</v>
          </cell>
          <cell r="K111">
            <v>0</v>
          </cell>
          <cell r="M111">
            <v>0</v>
          </cell>
        </row>
        <row r="112">
          <cell r="A112">
            <v>2109</v>
          </cell>
          <cell r="B112" t="str">
            <v>41. 선 홈 통</v>
          </cell>
          <cell r="D112">
            <v>1</v>
          </cell>
          <cell r="E112" t="str">
            <v>m</v>
          </cell>
          <cell r="G112">
            <v>25557</v>
          </cell>
          <cell r="I112">
            <v>10772</v>
          </cell>
          <cell r="K112">
            <v>14785</v>
          </cell>
          <cell r="M112">
            <v>0</v>
          </cell>
        </row>
        <row r="113">
          <cell r="A113">
            <v>2110</v>
          </cell>
          <cell r="D113">
            <v>1</v>
          </cell>
          <cell r="E113" t="str">
            <v>m</v>
          </cell>
          <cell r="G113">
            <v>26343</v>
          </cell>
          <cell r="I113">
            <v>11558</v>
          </cell>
          <cell r="K113">
            <v>14785</v>
          </cell>
          <cell r="M113">
            <v>0</v>
          </cell>
        </row>
        <row r="114">
          <cell r="A114">
            <v>2111</v>
          </cell>
          <cell r="B114" t="str">
            <v>42. 루프드레인</v>
          </cell>
          <cell r="D114">
            <v>1</v>
          </cell>
          <cell r="E114" t="str">
            <v>개소</v>
          </cell>
          <cell r="G114">
            <v>15786</v>
          </cell>
          <cell r="I114">
            <v>12513</v>
          </cell>
          <cell r="K114">
            <v>1546</v>
          </cell>
          <cell r="M114">
            <v>1727</v>
          </cell>
        </row>
        <row r="115">
          <cell r="A115">
            <v>2112</v>
          </cell>
          <cell r="D115">
            <v>1</v>
          </cell>
          <cell r="E115" t="str">
            <v>개소</v>
          </cell>
          <cell r="G115">
            <v>18957</v>
          </cell>
          <cell r="I115">
            <v>12796</v>
          </cell>
          <cell r="K115">
            <v>2989</v>
          </cell>
          <cell r="M115">
            <v>3172</v>
          </cell>
        </row>
        <row r="116">
          <cell r="A116">
            <v>2113</v>
          </cell>
          <cell r="B116" t="str">
            <v>43. 칼라아스팔트 싱글잇기</v>
          </cell>
          <cell r="D116">
            <v>1</v>
          </cell>
          <cell r="E116" t="str">
            <v>㎡</v>
          </cell>
          <cell r="G116">
            <v>25420</v>
          </cell>
          <cell r="I116">
            <v>8408</v>
          </cell>
          <cell r="K116">
            <v>16761</v>
          </cell>
          <cell r="M116">
            <v>251</v>
          </cell>
        </row>
        <row r="117">
          <cell r="A117">
            <v>2114</v>
          </cell>
          <cell r="D117">
            <v>1</v>
          </cell>
          <cell r="E117" t="str">
            <v>㎡</v>
          </cell>
          <cell r="G117">
            <v>25210</v>
          </cell>
          <cell r="I117">
            <v>8229</v>
          </cell>
          <cell r="K117">
            <v>16735</v>
          </cell>
          <cell r="M117">
            <v>246</v>
          </cell>
        </row>
        <row r="118">
          <cell r="A118">
            <v>2115</v>
          </cell>
          <cell r="B118" t="str">
            <v>44.동판 후레싱</v>
          </cell>
          <cell r="D118">
            <v>1</v>
          </cell>
          <cell r="E118" t="str">
            <v>m</v>
          </cell>
          <cell r="G118">
            <v>6667</v>
          </cell>
          <cell r="I118">
            <v>1280</v>
          </cell>
          <cell r="K118">
            <v>5387</v>
          </cell>
          <cell r="M118">
            <v>0</v>
          </cell>
        </row>
        <row r="119">
          <cell r="A119">
            <v>2116</v>
          </cell>
          <cell r="D119">
            <v>1</v>
          </cell>
          <cell r="E119" t="str">
            <v>m</v>
          </cell>
          <cell r="G119">
            <v>6621</v>
          </cell>
          <cell r="I119">
            <v>1234</v>
          </cell>
          <cell r="K119">
            <v>5387</v>
          </cell>
          <cell r="M119">
            <v>0</v>
          </cell>
        </row>
      </sheetData>
      <sheetData sheetId="1">
        <row r="1">
          <cell r="N1" t="str">
            <v>[상단:계약체결시, 하단:물가변동시]</v>
          </cell>
        </row>
        <row r="2">
          <cell r="B2" t="str">
            <v>구  분</v>
          </cell>
          <cell r="C2" t="str">
            <v>종  별</v>
          </cell>
          <cell r="D2" t="str">
            <v>원 수</v>
          </cell>
          <cell r="E2" t="str">
            <v>단 위</v>
          </cell>
          <cell r="F2" t="str">
            <v>총  액</v>
          </cell>
          <cell r="H2" t="str">
            <v>노 무 비</v>
          </cell>
          <cell r="J2" t="str">
            <v>재 료 비</v>
          </cell>
          <cell r="L2" t="str">
            <v>경 비</v>
          </cell>
          <cell r="N2" t="str">
            <v>비 고</v>
          </cell>
        </row>
        <row r="3">
          <cell r="F3" t="str">
            <v>단 가</v>
          </cell>
          <cell r="G3" t="str">
            <v>금 액</v>
          </cell>
          <cell r="H3" t="str">
            <v>단 가</v>
          </cell>
          <cell r="I3" t="str">
            <v>금 액</v>
          </cell>
          <cell r="J3" t="str">
            <v>단 가</v>
          </cell>
          <cell r="K3" t="str">
            <v>금 액</v>
          </cell>
          <cell r="L3" t="str">
            <v>단 가</v>
          </cell>
          <cell r="M3" t="str">
            <v>금 액</v>
          </cell>
        </row>
        <row r="4">
          <cell r="A4">
            <v>1001</v>
          </cell>
          <cell r="B4" t="str">
            <v>⊙ 그라우트 플랜트설치 (현탁액)</v>
          </cell>
          <cell r="G4">
            <v>417172</v>
          </cell>
          <cell r="I4">
            <v>399171</v>
          </cell>
          <cell r="K4">
            <v>18001</v>
          </cell>
          <cell r="M4">
            <v>0</v>
          </cell>
        </row>
        <row r="5">
          <cell r="A5">
            <v>1002</v>
          </cell>
          <cell r="G5">
            <v>438059</v>
          </cell>
          <cell r="I5">
            <v>420058</v>
          </cell>
          <cell r="K5">
            <v>18001</v>
          </cell>
          <cell r="M5">
            <v>0</v>
          </cell>
        </row>
        <row r="6">
          <cell r="A6">
            <v>1003</v>
          </cell>
          <cell r="B6" t="str">
            <v>⊙ 그라우트 플랜트설치 ( 반용액,몰탈 )</v>
          </cell>
          <cell r="G6">
            <v>629860</v>
          </cell>
          <cell r="I6">
            <v>598756</v>
          </cell>
          <cell r="K6">
            <v>31104</v>
          </cell>
          <cell r="M6">
            <v>0</v>
          </cell>
        </row>
        <row r="7">
          <cell r="A7">
            <v>1004</v>
          </cell>
          <cell r="G7">
            <v>661191</v>
          </cell>
          <cell r="I7">
            <v>630087</v>
          </cell>
          <cell r="K7">
            <v>31104</v>
          </cell>
          <cell r="M7">
            <v>0</v>
          </cell>
        </row>
        <row r="8">
          <cell r="A8">
            <v>1005</v>
          </cell>
          <cell r="B8" t="str">
            <v>⊙ 그라우트 플랜트설치 ( 약 액 )</v>
          </cell>
          <cell r="G8">
            <v>829446</v>
          </cell>
          <cell r="I8">
            <v>798342</v>
          </cell>
          <cell r="K8">
            <v>31104</v>
          </cell>
          <cell r="M8">
            <v>0</v>
          </cell>
        </row>
        <row r="9">
          <cell r="A9">
            <v>1006</v>
          </cell>
          <cell r="G9">
            <v>871220</v>
          </cell>
          <cell r="I9">
            <v>840116</v>
          </cell>
          <cell r="K9">
            <v>31104</v>
          </cell>
          <cell r="M9">
            <v>0</v>
          </cell>
        </row>
        <row r="10">
          <cell r="A10">
            <v>1007</v>
          </cell>
          <cell r="B10" t="str">
            <v>⊙  급수배관비 (100/회) 구경 25mm</v>
          </cell>
          <cell r="G10">
            <v>120435</v>
          </cell>
          <cell r="I10">
            <v>110176</v>
          </cell>
          <cell r="K10">
            <v>10259</v>
          </cell>
          <cell r="M10">
            <v>0</v>
          </cell>
        </row>
        <row r="11">
          <cell r="A11">
            <v>1008</v>
          </cell>
          <cell r="G11">
            <v>133856</v>
          </cell>
          <cell r="I11">
            <v>123597</v>
          </cell>
          <cell r="K11">
            <v>10259</v>
          </cell>
          <cell r="M11">
            <v>0</v>
          </cell>
        </row>
        <row r="12">
          <cell r="A12">
            <v>1009</v>
          </cell>
          <cell r="B12" t="str">
            <v>⊙  급수배관비 (100/회) 구경 32mm</v>
          </cell>
          <cell r="G12">
            <v>120435</v>
          </cell>
          <cell r="I12">
            <v>110176</v>
          </cell>
          <cell r="K12">
            <v>10259</v>
          </cell>
          <cell r="M12">
            <v>0</v>
          </cell>
        </row>
        <row r="13">
          <cell r="A13">
            <v>1010</v>
          </cell>
          <cell r="G13">
            <v>133856</v>
          </cell>
          <cell r="I13">
            <v>123597</v>
          </cell>
          <cell r="K13">
            <v>10259</v>
          </cell>
          <cell r="M13">
            <v>0</v>
          </cell>
        </row>
        <row r="14">
          <cell r="A14">
            <v>1011</v>
          </cell>
          <cell r="B14" t="str">
            <v>⊙ 급수배관비 (100/회) 구경 40mm</v>
          </cell>
          <cell r="G14">
            <v>157161</v>
          </cell>
          <cell r="I14">
            <v>146902</v>
          </cell>
          <cell r="K14">
            <v>10259</v>
          </cell>
          <cell r="M14">
            <v>0</v>
          </cell>
        </row>
        <row r="15">
          <cell r="A15">
            <v>1012</v>
          </cell>
          <cell r="G15">
            <v>175056</v>
          </cell>
          <cell r="I15">
            <v>164797</v>
          </cell>
          <cell r="K15">
            <v>10259</v>
          </cell>
          <cell r="M15">
            <v>0</v>
          </cell>
        </row>
        <row r="16">
          <cell r="A16">
            <v>1013</v>
          </cell>
          <cell r="B16" t="str">
            <v>⊙ 급수배관비 (100/회) 구경 50mm</v>
          </cell>
          <cell r="G16">
            <v>164364</v>
          </cell>
          <cell r="I16">
            <v>146902</v>
          </cell>
          <cell r="K16">
            <v>17462</v>
          </cell>
          <cell r="M16">
            <v>0</v>
          </cell>
        </row>
        <row r="17">
          <cell r="A17">
            <v>1014</v>
          </cell>
          <cell r="G17">
            <v>182259</v>
          </cell>
          <cell r="I17">
            <v>164797</v>
          </cell>
          <cell r="K17">
            <v>17462</v>
          </cell>
          <cell r="M17">
            <v>0</v>
          </cell>
        </row>
        <row r="18">
          <cell r="A18">
            <v>1015</v>
          </cell>
          <cell r="B18" t="str">
            <v>⊙ 급수펌프운전비 5HP  일</v>
          </cell>
          <cell r="G18">
            <v>52343</v>
          </cell>
          <cell r="I18">
            <v>33323</v>
          </cell>
          <cell r="K18">
            <v>2412</v>
          </cell>
          <cell r="M18">
            <v>16608</v>
          </cell>
        </row>
        <row r="19">
          <cell r="A19">
            <v>1016</v>
          </cell>
          <cell r="G19">
            <v>56979</v>
          </cell>
          <cell r="I19">
            <v>37483</v>
          </cell>
          <cell r="K19">
            <v>2888</v>
          </cell>
          <cell r="M19">
            <v>16608</v>
          </cell>
        </row>
        <row r="20">
          <cell r="A20">
            <v>1017</v>
          </cell>
          <cell r="B20" t="str">
            <v>⊙  급수펌프운전비 9HP  일</v>
          </cell>
          <cell r="G20">
            <v>54757</v>
          </cell>
          <cell r="I20">
            <v>33323</v>
          </cell>
          <cell r="K20">
            <v>4826</v>
          </cell>
          <cell r="M20">
            <v>16608</v>
          </cell>
        </row>
        <row r="21">
          <cell r="A21">
            <v>1018</v>
          </cell>
          <cell r="G21">
            <v>59868</v>
          </cell>
          <cell r="I21">
            <v>37483</v>
          </cell>
          <cell r="K21">
            <v>5777</v>
          </cell>
          <cell r="M21">
            <v>16608</v>
          </cell>
        </row>
        <row r="22">
          <cell r="A22">
            <v>1019</v>
          </cell>
          <cell r="B22" t="str">
            <v>⊙  급수펌프운전비 15HP  일</v>
          </cell>
          <cell r="G22">
            <v>65020</v>
          </cell>
          <cell r="I22">
            <v>33323</v>
          </cell>
          <cell r="K22">
            <v>7721</v>
          </cell>
          <cell r="M22">
            <v>23976</v>
          </cell>
        </row>
        <row r="23">
          <cell r="A23">
            <v>1020</v>
          </cell>
          <cell r="G23">
            <v>70702</v>
          </cell>
          <cell r="I23">
            <v>37483</v>
          </cell>
          <cell r="K23">
            <v>9243</v>
          </cell>
          <cell r="M23">
            <v>23976</v>
          </cell>
        </row>
        <row r="24">
          <cell r="A24">
            <v>1021</v>
          </cell>
          <cell r="B24" t="str">
            <v>⊙  이동조립 (평탄부)</v>
          </cell>
          <cell r="G24">
            <v>33322</v>
          </cell>
          <cell r="I24">
            <v>33322</v>
          </cell>
          <cell r="K24">
            <v>0</v>
          </cell>
          <cell r="M24">
            <v>0</v>
          </cell>
        </row>
        <row r="25">
          <cell r="A25">
            <v>1022</v>
          </cell>
          <cell r="G25">
            <v>34418</v>
          </cell>
          <cell r="I25">
            <v>34418</v>
          </cell>
          <cell r="K25">
            <v>0</v>
          </cell>
          <cell r="M25">
            <v>0</v>
          </cell>
        </row>
        <row r="26">
          <cell r="A26">
            <v>1023</v>
          </cell>
          <cell r="B26" t="str">
            <v>⊙  이동조립 (경사부)</v>
          </cell>
          <cell r="G26">
            <v>43985</v>
          </cell>
          <cell r="I26">
            <v>43985</v>
          </cell>
          <cell r="K26">
            <v>0</v>
          </cell>
          <cell r="M26">
            <v>0</v>
          </cell>
        </row>
        <row r="27">
          <cell r="A27">
            <v>1024</v>
          </cell>
          <cell r="G27">
            <v>45431</v>
          </cell>
          <cell r="I27">
            <v>45431</v>
          </cell>
          <cell r="K27">
            <v>0</v>
          </cell>
          <cell r="M27">
            <v>0</v>
          </cell>
        </row>
        <row r="28">
          <cell r="A28">
            <v>1025</v>
          </cell>
          <cell r="B28" t="str">
            <v>⊙  이동조립 (시험공)</v>
          </cell>
          <cell r="G28">
            <v>133289</v>
          </cell>
          <cell r="I28">
            <v>133289</v>
          </cell>
          <cell r="K28">
            <v>0</v>
          </cell>
          <cell r="M28">
            <v>0</v>
          </cell>
        </row>
        <row r="29">
          <cell r="A29">
            <v>1026</v>
          </cell>
          <cell r="G29">
            <v>137673</v>
          </cell>
          <cell r="I29">
            <v>137673</v>
          </cell>
          <cell r="K29">
            <v>0</v>
          </cell>
          <cell r="M29">
            <v>0</v>
          </cell>
        </row>
        <row r="30">
          <cell r="A30">
            <v>1027</v>
          </cell>
          <cell r="B30" t="str">
            <v>⊙  찬공  토사,점토,풍화대(BX, m당)</v>
          </cell>
          <cell r="G30">
            <v>31865</v>
          </cell>
          <cell r="I30">
            <v>28194</v>
          </cell>
          <cell r="K30">
            <v>1998</v>
          </cell>
          <cell r="M30">
            <v>1673</v>
          </cell>
        </row>
        <row r="31">
          <cell r="A31">
            <v>1028</v>
          </cell>
          <cell r="G31">
            <v>32915</v>
          </cell>
          <cell r="I31">
            <v>29147</v>
          </cell>
          <cell r="K31">
            <v>2095</v>
          </cell>
          <cell r="M31">
            <v>1673</v>
          </cell>
        </row>
        <row r="32">
          <cell r="A32">
            <v>1029</v>
          </cell>
          <cell r="B32" t="str">
            <v>⊙  찬공  모래층(BX, m당)</v>
          </cell>
          <cell r="G32">
            <v>62964</v>
          </cell>
          <cell r="I32">
            <v>56830</v>
          </cell>
          <cell r="K32">
            <v>4461</v>
          </cell>
          <cell r="M32">
            <v>1673</v>
          </cell>
        </row>
        <row r="33">
          <cell r="A33">
            <v>1030</v>
          </cell>
          <cell r="G33">
            <v>65098</v>
          </cell>
          <cell r="I33">
            <v>58774</v>
          </cell>
          <cell r="K33">
            <v>4651</v>
          </cell>
          <cell r="M33">
            <v>1673</v>
          </cell>
        </row>
        <row r="34">
          <cell r="A34">
            <v>1031</v>
          </cell>
          <cell r="B34" t="str">
            <v>⊙  찬공  자갈층(BX, m당)</v>
          </cell>
          <cell r="G34">
            <v>132502</v>
          </cell>
          <cell r="I34">
            <v>93464</v>
          </cell>
          <cell r="K34">
            <v>37365</v>
          </cell>
          <cell r="M34">
            <v>1673</v>
          </cell>
        </row>
        <row r="35">
          <cell r="A35">
            <v>1032</v>
          </cell>
          <cell r="G35">
            <v>136016</v>
          </cell>
          <cell r="I35">
            <v>96661</v>
          </cell>
          <cell r="K35">
            <v>37682</v>
          </cell>
          <cell r="M35">
            <v>1673</v>
          </cell>
        </row>
        <row r="36">
          <cell r="A36">
            <v>1033</v>
          </cell>
          <cell r="B36" t="str">
            <v>⊙  찬공  호박돌층(BX, m당)</v>
          </cell>
          <cell r="G36">
            <v>189204</v>
          </cell>
          <cell r="I36">
            <v>156741</v>
          </cell>
          <cell r="K36">
            <v>30790</v>
          </cell>
          <cell r="M36">
            <v>1673</v>
          </cell>
        </row>
        <row r="37">
          <cell r="A37">
            <v>1034</v>
          </cell>
          <cell r="G37">
            <v>195092</v>
          </cell>
          <cell r="I37">
            <v>162101</v>
          </cell>
          <cell r="K37">
            <v>31318</v>
          </cell>
          <cell r="M37">
            <v>1673</v>
          </cell>
        </row>
        <row r="38">
          <cell r="A38">
            <v>1035</v>
          </cell>
          <cell r="B38" t="str">
            <v>⊙  찬공  풍화암층(AX, m당)</v>
          </cell>
          <cell r="G38">
            <v>45369</v>
          </cell>
          <cell r="I38">
            <v>34641</v>
          </cell>
          <cell r="K38">
            <v>8621</v>
          </cell>
          <cell r="M38">
            <v>2107</v>
          </cell>
        </row>
        <row r="39">
          <cell r="A39">
            <v>1036</v>
          </cell>
          <cell r="G39">
            <v>46664</v>
          </cell>
          <cell r="I39">
            <v>35813</v>
          </cell>
          <cell r="K39">
            <v>8744</v>
          </cell>
          <cell r="M39">
            <v>2107</v>
          </cell>
        </row>
        <row r="40">
          <cell r="A40">
            <v>1037</v>
          </cell>
          <cell r="B40" t="str">
            <v>⊙  찬공  연암층(AX, m당)</v>
          </cell>
          <cell r="G40">
            <v>69176</v>
          </cell>
          <cell r="I40">
            <v>50621</v>
          </cell>
          <cell r="K40">
            <v>15605</v>
          </cell>
          <cell r="M40">
            <v>2950</v>
          </cell>
        </row>
        <row r="41">
          <cell r="A41">
            <v>1038</v>
          </cell>
          <cell r="G41">
            <v>71079</v>
          </cell>
          <cell r="I41">
            <v>52351</v>
          </cell>
          <cell r="K41">
            <v>15778</v>
          </cell>
          <cell r="M41">
            <v>2950</v>
          </cell>
        </row>
        <row r="42">
          <cell r="A42">
            <v>1039</v>
          </cell>
          <cell r="B42" t="str">
            <v>⊙ 찬공  보통암층AX    m당</v>
          </cell>
          <cell r="G42">
            <v>80614</v>
          </cell>
          <cell r="I42">
            <v>61944</v>
          </cell>
          <cell r="K42">
            <v>15065</v>
          </cell>
          <cell r="M42">
            <v>3605</v>
          </cell>
        </row>
        <row r="43">
          <cell r="A43">
            <v>1040</v>
          </cell>
          <cell r="G43">
            <v>82944</v>
          </cell>
          <cell r="I43">
            <v>64063</v>
          </cell>
          <cell r="K43">
            <v>15276</v>
          </cell>
          <cell r="M43">
            <v>3605</v>
          </cell>
        </row>
        <row r="44">
          <cell r="A44">
            <v>1041</v>
          </cell>
          <cell r="B44" t="str">
            <v>⊙ 찬공  경암층AX    m당</v>
          </cell>
          <cell r="G44">
            <v>85387</v>
          </cell>
          <cell r="I44">
            <v>55953</v>
          </cell>
          <cell r="K44">
            <v>25962</v>
          </cell>
          <cell r="M44">
            <v>3472</v>
          </cell>
        </row>
        <row r="45">
          <cell r="A45">
            <v>1042</v>
          </cell>
          <cell r="G45">
            <v>87484</v>
          </cell>
          <cell r="I45">
            <v>57859</v>
          </cell>
          <cell r="K45">
            <v>26153</v>
          </cell>
          <cell r="M45">
            <v>3472</v>
          </cell>
        </row>
        <row r="46">
          <cell r="A46">
            <v>1043</v>
          </cell>
          <cell r="B46" t="str">
            <v>⊙ 찬공  극경암층AX    m당</v>
          </cell>
          <cell r="G46">
            <v>107090</v>
          </cell>
          <cell r="I46">
            <v>71934</v>
          </cell>
          <cell r="K46">
            <v>31684</v>
          </cell>
          <cell r="M46">
            <v>3472</v>
          </cell>
        </row>
        <row r="47">
          <cell r="A47">
            <v>1044</v>
          </cell>
          <cell r="G47">
            <v>109797</v>
          </cell>
          <cell r="I47">
            <v>74397</v>
          </cell>
          <cell r="K47">
            <v>31928</v>
          </cell>
          <cell r="M47">
            <v>3472</v>
          </cell>
        </row>
        <row r="48">
          <cell r="A48">
            <v>1045</v>
          </cell>
          <cell r="B48" t="str">
            <v>⊙  찬공  풍화암층층(BX, m당)</v>
          </cell>
          <cell r="G48">
            <v>50086</v>
          </cell>
          <cell r="I48">
            <v>39299</v>
          </cell>
          <cell r="K48">
            <v>8680</v>
          </cell>
          <cell r="M48">
            <v>2107</v>
          </cell>
        </row>
        <row r="49">
          <cell r="A49">
            <v>1046</v>
          </cell>
          <cell r="G49">
            <v>51563</v>
          </cell>
          <cell r="I49">
            <v>40640</v>
          </cell>
          <cell r="K49">
            <v>8816</v>
          </cell>
          <cell r="M49">
            <v>2107</v>
          </cell>
        </row>
        <row r="50">
          <cell r="A50">
            <v>1047</v>
          </cell>
          <cell r="B50" t="str">
            <v>⊙  찬공  연암층(BX, m당)</v>
          </cell>
          <cell r="G50">
            <v>75042</v>
          </cell>
          <cell r="I50">
            <v>56612</v>
          </cell>
          <cell r="K50">
            <v>14958</v>
          </cell>
          <cell r="M50">
            <v>3472</v>
          </cell>
        </row>
        <row r="51">
          <cell r="A51">
            <v>1048</v>
          </cell>
          <cell r="G51">
            <v>77177</v>
          </cell>
          <cell r="I51">
            <v>58556</v>
          </cell>
          <cell r="K51">
            <v>15149</v>
          </cell>
          <cell r="M51">
            <v>3472</v>
          </cell>
        </row>
        <row r="52">
          <cell r="A52">
            <v>1049</v>
          </cell>
          <cell r="B52" t="str">
            <v>⊙  찬공  보통암층(BX, m당)</v>
          </cell>
          <cell r="G52">
            <v>88629</v>
          </cell>
          <cell r="I52">
            <v>67935</v>
          </cell>
          <cell r="K52">
            <v>16737</v>
          </cell>
          <cell r="M52">
            <v>3957</v>
          </cell>
        </row>
        <row r="53">
          <cell r="A53">
            <v>1050</v>
          </cell>
          <cell r="G53">
            <v>91193</v>
          </cell>
          <cell r="I53">
            <v>70267</v>
          </cell>
          <cell r="K53">
            <v>16969</v>
          </cell>
          <cell r="M53">
            <v>3957</v>
          </cell>
        </row>
        <row r="54">
          <cell r="A54">
            <v>1051</v>
          </cell>
          <cell r="B54" t="str">
            <v>⊙  찬공  경암층(BX, m당)</v>
          </cell>
          <cell r="G54">
            <v>97691</v>
          </cell>
          <cell r="I54">
            <v>61944</v>
          </cell>
          <cell r="K54">
            <v>31790</v>
          </cell>
          <cell r="M54">
            <v>3957</v>
          </cell>
        </row>
        <row r="55">
          <cell r="A55">
            <v>1052</v>
          </cell>
          <cell r="G55">
            <v>100021</v>
          </cell>
          <cell r="I55">
            <v>64063</v>
          </cell>
          <cell r="K55">
            <v>32001</v>
          </cell>
          <cell r="M55">
            <v>3957</v>
          </cell>
        </row>
        <row r="56">
          <cell r="A56">
            <v>1053</v>
          </cell>
          <cell r="B56" t="str">
            <v>⊙  찬공  극경암층(BX, m당)</v>
          </cell>
          <cell r="G56">
            <v>123409</v>
          </cell>
          <cell r="I56">
            <v>80590</v>
          </cell>
          <cell r="K56">
            <v>38862</v>
          </cell>
          <cell r="M56">
            <v>3957</v>
          </cell>
        </row>
        <row r="57">
          <cell r="A57">
            <v>1054</v>
          </cell>
          <cell r="G57">
            <v>126446</v>
          </cell>
          <cell r="I57">
            <v>83355</v>
          </cell>
          <cell r="K57">
            <v>39134</v>
          </cell>
          <cell r="M57">
            <v>3957</v>
          </cell>
        </row>
        <row r="58">
          <cell r="A58">
            <v>1055</v>
          </cell>
          <cell r="B58" t="str">
            <v>⊙  에어찬공  ( 제당경사부찬공 )</v>
          </cell>
          <cell r="G58">
            <v>59247</v>
          </cell>
          <cell r="I58">
            <v>25524</v>
          </cell>
          <cell r="K58">
            <v>13875</v>
          </cell>
          <cell r="M58">
            <v>19848</v>
          </cell>
        </row>
        <row r="59">
          <cell r="A59">
            <v>1056</v>
          </cell>
          <cell r="G59">
            <v>63069</v>
          </cell>
          <cell r="I59">
            <v>26612</v>
          </cell>
          <cell r="K59">
            <v>16609</v>
          </cell>
          <cell r="M59">
            <v>19848</v>
          </cell>
        </row>
        <row r="60">
          <cell r="A60">
            <v>1057</v>
          </cell>
          <cell r="B60" t="str">
            <v>⊙  에어찬공  ( 터널내부찬공 )</v>
          </cell>
          <cell r="G60">
            <v>31776</v>
          </cell>
          <cell r="I60">
            <v>25524</v>
          </cell>
          <cell r="K60">
            <v>3679</v>
          </cell>
          <cell r="M60">
            <v>2573</v>
          </cell>
        </row>
        <row r="61">
          <cell r="A61">
            <v>1058</v>
          </cell>
          <cell r="G61">
            <v>33590</v>
          </cell>
          <cell r="I61">
            <v>26612</v>
          </cell>
          <cell r="K61">
            <v>4405</v>
          </cell>
          <cell r="M61">
            <v>2573</v>
          </cell>
        </row>
        <row r="62">
          <cell r="A62">
            <v>1059</v>
          </cell>
          <cell r="B62" t="str">
            <v>⊙  주입공비(1)  ( 양회대당 )</v>
          </cell>
          <cell r="G62">
            <v>457357</v>
          </cell>
          <cell r="I62">
            <v>399171</v>
          </cell>
          <cell r="K62">
            <v>36538</v>
          </cell>
          <cell r="M62">
            <v>21648</v>
          </cell>
        </row>
        <row r="63">
          <cell r="A63">
            <v>1060</v>
          </cell>
          <cell r="G63">
            <v>479195</v>
          </cell>
          <cell r="I63">
            <v>420058</v>
          </cell>
          <cell r="K63">
            <v>37489</v>
          </cell>
          <cell r="M63">
            <v>21648</v>
          </cell>
        </row>
        <row r="64">
          <cell r="A64">
            <v>1061</v>
          </cell>
          <cell r="B64" t="str">
            <v>⊙  주입공비(1)  ( 반용액,몰탈,약액 )</v>
          </cell>
          <cell r="G64">
            <v>559166</v>
          </cell>
          <cell r="I64">
            <v>531180</v>
          </cell>
          <cell r="K64">
            <v>4826</v>
          </cell>
          <cell r="M64">
            <v>23160</v>
          </cell>
        </row>
        <row r="65">
          <cell r="A65">
            <v>1062</v>
          </cell>
          <cell r="G65">
            <v>593484</v>
          </cell>
          <cell r="I65">
            <v>564547</v>
          </cell>
          <cell r="K65">
            <v>5777</v>
          </cell>
          <cell r="M65">
            <v>23160</v>
          </cell>
        </row>
        <row r="66">
          <cell r="A66">
            <v>1063</v>
          </cell>
          <cell r="B66" t="str">
            <v>⊙  투 수 시 험 (1회당)</v>
          </cell>
          <cell r="G66">
            <v>47465.399999999994</v>
          </cell>
          <cell r="I66">
            <v>35918.199999999997</v>
          </cell>
          <cell r="K66">
            <v>916.90000000000009</v>
          </cell>
          <cell r="M66">
            <v>10630.3</v>
          </cell>
        </row>
        <row r="67">
          <cell r="A67">
            <v>1064</v>
          </cell>
          <cell r="G67">
            <v>48990.399999999994</v>
          </cell>
          <cell r="I67">
            <v>37262.5</v>
          </cell>
          <cell r="K67">
            <v>1097.6000000000001</v>
          </cell>
          <cell r="M67">
            <v>10630.3</v>
          </cell>
        </row>
        <row r="68">
          <cell r="A68">
            <v>1065</v>
          </cell>
          <cell r="B68" t="str">
            <v>⊙  닛 블 설 치 (A TYPE)</v>
          </cell>
          <cell r="G68">
            <v>2593</v>
          </cell>
          <cell r="I68">
            <v>123</v>
          </cell>
          <cell r="K68">
            <v>2470</v>
          </cell>
          <cell r="M68">
            <v>0</v>
          </cell>
        </row>
        <row r="69">
          <cell r="A69">
            <v>1066</v>
          </cell>
          <cell r="G69">
            <v>2593</v>
          </cell>
          <cell r="I69">
            <v>123</v>
          </cell>
          <cell r="K69">
            <v>2470</v>
          </cell>
          <cell r="M69">
            <v>0</v>
          </cell>
        </row>
        <row r="70">
          <cell r="A70">
            <v>1067</v>
          </cell>
          <cell r="B70" t="str">
            <v>⊙  닛 블 설 치 (B TYPE)</v>
          </cell>
          <cell r="G70">
            <v>1654</v>
          </cell>
          <cell r="I70">
            <v>78</v>
          </cell>
          <cell r="K70">
            <v>1576</v>
          </cell>
          <cell r="M70">
            <v>0</v>
          </cell>
        </row>
        <row r="71">
          <cell r="A71">
            <v>1068</v>
          </cell>
          <cell r="G71">
            <v>1654</v>
          </cell>
          <cell r="I71">
            <v>78</v>
          </cell>
          <cell r="K71">
            <v>1576</v>
          </cell>
          <cell r="M71">
            <v>0</v>
          </cell>
        </row>
        <row r="72">
          <cell r="A72">
            <v>1069</v>
          </cell>
          <cell r="B72" t="str">
            <v>⊙  닛블설치(C TYPE)풍화암</v>
          </cell>
          <cell r="G72">
            <v>4502</v>
          </cell>
          <cell r="I72">
            <v>1014</v>
          </cell>
          <cell r="K72">
            <v>2856</v>
          </cell>
          <cell r="M72">
            <v>632</v>
          </cell>
        </row>
        <row r="73">
          <cell r="A73">
            <v>1070</v>
          </cell>
          <cell r="G73">
            <v>4502</v>
          </cell>
          <cell r="I73">
            <v>1014</v>
          </cell>
          <cell r="K73">
            <v>2856</v>
          </cell>
          <cell r="M73">
            <v>632</v>
          </cell>
        </row>
        <row r="74">
          <cell r="A74">
            <v>1071</v>
          </cell>
          <cell r="B74" t="str">
            <v>⊙  닛블설치(C TYPE)연암</v>
          </cell>
          <cell r="G74">
            <v>4701</v>
          </cell>
          <cell r="I74">
            <v>937</v>
          </cell>
          <cell r="K74">
            <v>2998</v>
          </cell>
          <cell r="M74">
            <v>766</v>
          </cell>
        </row>
        <row r="75">
          <cell r="A75">
            <v>1072</v>
          </cell>
          <cell r="G75">
            <v>4701</v>
          </cell>
          <cell r="I75">
            <v>937</v>
          </cell>
          <cell r="K75">
            <v>2998</v>
          </cell>
          <cell r="M75">
            <v>766</v>
          </cell>
        </row>
        <row r="76">
          <cell r="A76">
            <v>1073</v>
          </cell>
          <cell r="B76" t="str">
            <v>⊙  닛블설치(C TYPE)보통암</v>
          </cell>
          <cell r="G76">
            <v>5140</v>
          </cell>
          <cell r="I76">
            <v>1210</v>
          </cell>
          <cell r="K76">
            <v>3066</v>
          </cell>
          <cell r="M76">
            <v>864</v>
          </cell>
        </row>
        <row r="77">
          <cell r="A77">
            <v>1074</v>
          </cell>
          <cell r="G77">
            <v>5140</v>
          </cell>
          <cell r="I77">
            <v>1210</v>
          </cell>
          <cell r="K77">
            <v>3066</v>
          </cell>
          <cell r="M77">
            <v>864</v>
          </cell>
        </row>
        <row r="78">
          <cell r="A78">
            <v>1075</v>
          </cell>
          <cell r="B78" t="str">
            <v>⊙  닛블설치(C TYPE)경암</v>
          </cell>
          <cell r="G78">
            <v>5813</v>
          </cell>
          <cell r="I78">
            <v>1523</v>
          </cell>
          <cell r="K78">
            <v>3061</v>
          </cell>
          <cell r="M78">
            <v>1229</v>
          </cell>
        </row>
        <row r="79">
          <cell r="A79">
            <v>1076</v>
          </cell>
          <cell r="G79">
            <v>5813</v>
          </cell>
          <cell r="I79">
            <v>1523</v>
          </cell>
          <cell r="K79">
            <v>3061</v>
          </cell>
          <cell r="M79">
            <v>1229</v>
          </cell>
        </row>
        <row r="80">
          <cell r="A80">
            <v>1077</v>
          </cell>
          <cell r="B80" t="str">
            <v>⊙  닛블설치(D TYPE)풍화암</v>
          </cell>
          <cell r="G80">
            <v>3517</v>
          </cell>
          <cell r="I80">
            <v>873</v>
          </cell>
          <cell r="K80">
            <v>2012</v>
          </cell>
          <cell r="M80">
            <v>632</v>
          </cell>
        </row>
        <row r="81">
          <cell r="A81">
            <v>1078</v>
          </cell>
          <cell r="G81">
            <v>3517</v>
          </cell>
          <cell r="I81">
            <v>873</v>
          </cell>
          <cell r="K81">
            <v>2012</v>
          </cell>
          <cell r="M81">
            <v>632</v>
          </cell>
        </row>
        <row r="82">
          <cell r="A82">
            <v>1079</v>
          </cell>
          <cell r="B82" t="str">
            <v>⊙  닛블설치(D TYPE)연암</v>
          </cell>
          <cell r="G82">
            <v>3912</v>
          </cell>
          <cell r="I82">
            <v>1042</v>
          </cell>
          <cell r="K82">
            <v>2104</v>
          </cell>
          <cell r="M82">
            <v>766</v>
          </cell>
        </row>
        <row r="83">
          <cell r="A83">
            <v>1080</v>
          </cell>
          <cell r="G83">
            <v>3912</v>
          </cell>
          <cell r="I83">
            <v>1042</v>
          </cell>
          <cell r="K83">
            <v>2104</v>
          </cell>
          <cell r="M83">
            <v>766</v>
          </cell>
        </row>
        <row r="84">
          <cell r="A84">
            <v>1081</v>
          </cell>
          <cell r="B84" t="str">
            <v>⊙  닛블설치(D TYPE)보통암</v>
          </cell>
          <cell r="G84">
            <v>4201</v>
          </cell>
          <cell r="I84">
            <v>1165</v>
          </cell>
          <cell r="K84">
            <v>2172</v>
          </cell>
          <cell r="M84">
            <v>864</v>
          </cell>
        </row>
        <row r="85">
          <cell r="A85">
            <v>1082</v>
          </cell>
          <cell r="G85">
            <v>4201</v>
          </cell>
          <cell r="I85">
            <v>1165</v>
          </cell>
          <cell r="K85">
            <v>2172</v>
          </cell>
          <cell r="M85">
            <v>864</v>
          </cell>
        </row>
        <row r="86">
          <cell r="A86">
            <v>1083</v>
          </cell>
          <cell r="B86" t="str">
            <v>⊙  닛블설치(D TYPE)경암</v>
          </cell>
          <cell r="G86">
            <v>4482</v>
          </cell>
          <cell r="I86">
            <v>1256</v>
          </cell>
          <cell r="K86">
            <v>2250</v>
          </cell>
          <cell r="M86">
            <v>976</v>
          </cell>
        </row>
        <row r="87">
          <cell r="A87">
            <v>1084</v>
          </cell>
          <cell r="G87">
            <v>4482</v>
          </cell>
          <cell r="I87">
            <v>1256</v>
          </cell>
          <cell r="K87">
            <v>2250</v>
          </cell>
          <cell r="M87">
            <v>976</v>
          </cell>
        </row>
        <row r="88">
          <cell r="A88">
            <v>1085</v>
          </cell>
          <cell r="B88" t="str">
            <v xml:space="preserve">⊙  비 계 설 치 (1공 ㎡당) </v>
          </cell>
          <cell r="G88">
            <v>19023</v>
          </cell>
          <cell r="I88">
            <v>18147</v>
          </cell>
          <cell r="K88">
            <v>876</v>
          </cell>
          <cell r="M88">
            <v>0</v>
          </cell>
        </row>
        <row r="89">
          <cell r="A89">
            <v>1086</v>
          </cell>
          <cell r="G89">
            <v>20274</v>
          </cell>
          <cell r="I89">
            <v>19398</v>
          </cell>
          <cell r="K89">
            <v>876</v>
          </cell>
          <cell r="M89">
            <v>0</v>
          </cell>
        </row>
        <row r="90">
          <cell r="A90">
            <v>1087</v>
          </cell>
          <cell r="B90" t="str">
            <v xml:space="preserve">⊙  비 계 상 판 거 푸 집 (1공 ㎥당) </v>
          </cell>
          <cell r="G90">
            <v>11450</v>
          </cell>
          <cell r="I90">
            <v>7323</v>
          </cell>
          <cell r="K90">
            <v>4127</v>
          </cell>
          <cell r="M90">
            <v>0</v>
          </cell>
        </row>
        <row r="91">
          <cell r="A91">
            <v>1088</v>
          </cell>
          <cell r="G91">
            <v>11450</v>
          </cell>
          <cell r="I91">
            <v>7323</v>
          </cell>
          <cell r="K91">
            <v>4127</v>
          </cell>
          <cell r="M91">
            <v>0</v>
          </cell>
        </row>
        <row r="92">
          <cell r="A92">
            <v>1089</v>
          </cell>
          <cell r="B92" t="str">
            <v xml:space="preserve">⊙  코 아 박 스  제작 ( 박스당 ) </v>
          </cell>
          <cell r="G92">
            <v>67768</v>
          </cell>
          <cell r="I92">
            <v>61483</v>
          </cell>
          <cell r="K92">
            <v>6285</v>
          </cell>
          <cell r="M92">
            <v>0</v>
          </cell>
        </row>
        <row r="93">
          <cell r="A93">
            <v>1090</v>
          </cell>
          <cell r="G93">
            <v>67768</v>
          </cell>
          <cell r="I93">
            <v>61483</v>
          </cell>
          <cell r="K93">
            <v>6285</v>
          </cell>
          <cell r="M93">
            <v>0</v>
          </cell>
        </row>
        <row r="94">
          <cell r="A94">
            <v>1091</v>
          </cell>
          <cell r="B94" t="str">
            <v>⊙  장 비 대 운 반  명  세 서</v>
          </cell>
          <cell r="G94">
            <v>209145</v>
          </cell>
          <cell r="I94">
            <v>66035</v>
          </cell>
          <cell r="M94">
            <v>143110</v>
          </cell>
        </row>
        <row r="95">
          <cell r="A95">
            <v>1092</v>
          </cell>
          <cell r="G95">
            <v>213287</v>
          </cell>
          <cell r="I95">
            <v>70177</v>
          </cell>
          <cell r="M95">
            <v>143110</v>
          </cell>
        </row>
        <row r="96">
          <cell r="A96">
            <v>1093</v>
          </cell>
          <cell r="B96" t="str">
            <v>⊙  경사부찬공보정  풍화암(AX)</v>
          </cell>
          <cell r="G96">
            <v>10392</v>
          </cell>
          <cell r="I96">
            <v>10392</v>
          </cell>
          <cell r="N96" t="str">
            <v>노임30%</v>
          </cell>
        </row>
        <row r="97">
          <cell r="A97">
            <v>1094</v>
          </cell>
          <cell r="G97">
            <v>10743</v>
          </cell>
          <cell r="I97">
            <v>10743</v>
          </cell>
        </row>
        <row r="98">
          <cell r="A98">
            <v>1095</v>
          </cell>
          <cell r="B98" t="str">
            <v>⊙  경사부찬공보정  풍화암(BX)</v>
          </cell>
          <cell r="G98">
            <v>11789</v>
          </cell>
          <cell r="I98">
            <v>11789</v>
          </cell>
          <cell r="N98" t="str">
            <v>노임30%</v>
          </cell>
        </row>
        <row r="99">
          <cell r="A99">
            <v>1096</v>
          </cell>
          <cell r="G99">
            <v>12192</v>
          </cell>
          <cell r="I99">
            <v>12192</v>
          </cell>
        </row>
        <row r="100">
          <cell r="A100">
            <v>1097</v>
          </cell>
          <cell r="B100" t="str">
            <v>⊙  경사부찬공보정  연암(AX)</v>
          </cell>
          <cell r="G100">
            <v>15186</v>
          </cell>
          <cell r="I100">
            <v>15186</v>
          </cell>
          <cell r="N100" t="str">
            <v>노임30%</v>
          </cell>
        </row>
        <row r="101">
          <cell r="A101">
            <v>1098</v>
          </cell>
          <cell r="G101">
            <v>15705</v>
          </cell>
          <cell r="I101">
            <v>15705</v>
          </cell>
        </row>
        <row r="102">
          <cell r="A102">
            <v>1099</v>
          </cell>
          <cell r="B102" t="str">
            <v>⊙  경사부찬공보정  연암(BX)</v>
          </cell>
          <cell r="G102">
            <v>16983</v>
          </cell>
          <cell r="I102">
            <v>16983</v>
          </cell>
          <cell r="N102" t="str">
            <v>노임30%</v>
          </cell>
        </row>
        <row r="103">
          <cell r="A103">
            <v>1100</v>
          </cell>
          <cell r="G103">
            <v>17566</v>
          </cell>
          <cell r="I103">
            <v>17566</v>
          </cell>
        </row>
        <row r="104">
          <cell r="A104">
            <v>1101</v>
          </cell>
          <cell r="B104" t="str">
            <v>⊙  경사부찬공보정  보통암(AX)</v>
          </cell>
          <cell r="G104">
            <v>18583</v>
          </cell>
          <cell r="I104">
            <v>18583</v>
          </cell>
          <cell r="N104" t="str">
            <v>노임30%</v>
          </cell>
        </row>
        <row r="105">
          <cell r="A105">
            <v>1102</v>
          </cell>
          <cell r="G105">
            <v>19218</v>
          </cell>
          <cell r="I105">
            <v>19218</v>
          </cell>
        </row>
        <row r="106">
          <cell r="A106">
            <v>1103</v>
          </cell>
          <cell r="B106" t="str">
            <v>⊙  경사부찬공보정  보통암(BX)</v>
          </cell>
          <cell r="G106">
            <v>20380</v>
          </cell>
          <cell r="I106">
            <v>20380</v>
          </cell>
          <cell r="N106" t="str">
            <v>노임30%</v>
          </cell>
        </row>
        <row r="107">
          <cell r="A107">
            <v>1104</v>
          </cell>
          <cell r="G107">
            <v>21080</v>
          </cell>
          <cell r="I107">
            <v>21080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DAT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개요"/>
      <sheetName val="견적사항요약"/>
      <sheetName val="공사비집계표"/>
      <sheetName val="협력업체"/>
      <sheetName val="초청현황"/>
      <sheetName val="견적대비"/>
      <sheetName val="외주견적의뢰"/>
      <sheetName val="외주견적내역"/>
      <sheetName val="머리말"/>
      <sheetName val="표지"/>
      <sheetName val="현설청취보고서"/>
      <sheetName val="목표원가 "/>
      <sheetName val="목표실행"/>
      <sheetName val="품의양식"/>
      <sheetName val="현장설명서"/>
      <sheetName val=" 부대초청 "/>
      <sheetName val="토공사대비표"/>
      <sheetName val="외주견적품의"/>
      <sheetName val="질의"/>
      <sheetName val="공문"/>
      <sheetName val="공 정 표"/>
      <sheetName val="보할공정표"/>
      <sheetName val="보할공정표1"/>
      <sheetName val="금융비"/>
      <sheetName val="공기산정"/>
      <sheetName val="공통가설"/>
      <sheetName val="모듈"/>
      <sheetName val="철거산출근거"/>
      <sheetName val="단가"/>
      <sheetName val="내역서1999.8최종"/>
    </sheetNames>
    <definedNames>
      <definedName name="아래" refersTo="#REF!"/>
      <definedName name="이전화면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 (3)"/>
      <sheetName val="전등설비"/>
      <sheetName val="전열설비"/>
    </sheetNames>
    <sheetDataSet>
      <sheetData sheetId="0"/>
      <sheetData sheetId="1">
        <row r="122">
          <cell r="A122" t="str">
            <v>합         계</v>
          </cell>
        </row>
      </sheetData>
      <sheetData sheetId="2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  <sheetName val="내역서(세부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 xml:space="preserve"> </v>
          </cell>
          <cell r="M4" t="str">
            <v xml:space="preserve"> </v>
          </cell>
          <cell r="N4" t="str">
            <v xml:space="preserve"> </v>
          </cell>
          <cell r="O4" t="str">
            <v xml:space="preserve"> </v>
          </cell>
          <cell r="P4" t="str">
            <v xml:space="preserve"> </v>
          </cell>
          <cell r="Q4" t="str">
            <v xml:space="preserve"> </v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 xml:space="preserve"> </v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 xml:space="preserve"> </v>
          </cell>
          <cell r="Q7" t="str">
            <v xml:space="preserve"> </v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 xml:space="preserve"> </v>
          </cell>
          <cell r="Q8" t="str">
            <v xml:space="preserve"> </v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 xml:space="preserve"> </v>
          </cell>
          <cell r="M10" t="str">
            <v xml:space="preserve"> </v>
          </cell>
          <cell r="N10" t="str">
            <v xml:space="preserve"> </v>
          </cell>
          <cell r="O10" t="str">
            <v xml:space="preserve"> </v>
          </cell>
          <cell r="P10" t="str">
            <v xml:space="preserve"> </v>
          </cell>
          <cell r="Q10" t="str">
            <v xml:space="preserve"> </v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 xml:space="preserve"> </v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 xml:space="preserve"> </v>
          </cell>
          <cell r="Q13" t="str">
            <v xml:space="preserve"> </v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 xml:space="preserve"> </v>
          </cell>
          <cell r="Q14" t="str">
            <v xml:space="preserve"> </v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 xml:space="preserve"> </v>
          </cell>
          <cell r="J15" t="str">
            <v xml:space="preserve"> </v>
          </cell>
          <cell r="K15" t="str">
            <v xml:space="preserve"> </v>
          </cell>
          <cell r="L15" t="str">
            <v xml:space="preserve"> 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 xml:space="preserve"> </v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 xml:space="preserve"> </v>
          </cell>
          <cell r="Q19" t="str">
            <v xml:space="preserve"> </v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 xml:space="preserve"> </v>
          </cell>
          <cell r="Q20" t="str">
            <v xml:space="preserve"> </v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 xml:space="preserve"> </v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 xml:space="preserve"> </v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 xml:space="preserve"> </v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"/>
      <sheetName val="동원내역"/>
      <sheetName val="동원인원"/>
    </sheetNames>
    <sheetDataSet>
      <sheetData sheetId="0"/>
      <sheetData sheetId="1"/>
      <sheetData sheetId="2" refreshError="1">
        <row r="127">
          <cell r="E127">
            <v>48</v>
          </cell>
        </row>
      </sheetData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대총괄표"/>
      <sheetName val="집계"/>
      <sheetName val="요율"/>
      <sheetName val="직재"/>
      <sheetName val="물가대비표"/>
      <sheetName val="청천내"/>
      <sheetName val="#REF"/>
      <sheetName val="인건비"/>
      <sheetName val="내역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을"/>
      <sheetName val="변수값"/>
      <sheetName val="중기상차"/>
      <sheetName val="AS복구"/>
      <sheetName val="중기터파기"/>
      <sheetName val="건축내역"/>
      <sheetName val="내역서1999.8최종"/>
      <sheetName val="설계내역서"/>
      <sheetName val="동원인원"/>
      <sheetName val="기계경비(시간당)"/>
      <sheetName val="램머"/>
      <sheetName val="현장경비"/>
      <sheetName val="데이타"/>
      <sheetName val="CV허용전류"/>
      <sheetName val="문화회관 내역서"/>
      <sheetName val="A 견적"/>
      <sheetName val="Total"/>
      <sheetName val="pier(각형)"/>
      <sheetName val="자동제어"/>
      <sheetName val="일위단가"/>
      <sheetName val="토목"/>
      <sheetName val="Sheet1"/>
      <sheetName val="Sheet1 (2)"/>
      <sheetName val="DG7"/>
      <sheetName val="을부담운반비"/>
      <sheetName val="내역서1"/>
      <sheetName val="COST"/>
      <sheetName val="일위대가"/>
      <sheetName val="일위대가표"/>
      <sheetName val="참조"/>
      <sheetName val="98지급계획"/>
      <sheetName val="기초자료입력"/>
      <sheetName val="제경비요율"/>
      <sheetName val="계산서(곡선부)"/>
      <sheetName val="-치수표(곡선부)"/>
      <sheetName val="전압강하계산"/>
      <sheetName val="2001년계약내력출력분"/>
      <sheetName val="1차기성분내력"/>
      <sheetName val="내역갑지"/>
      <sheetName val="일위산출"/>
      <sheetName val="AS포장복구 "/>
      <sheetName val="J형측구단위수량"/>
      <sheetName val="예산서"/>
      <sheetName val="값"/>
      <sheetName val="수량산출"/>
      <sheetName val="프랜트면허"/>
      <sheetName val="제비용"/>
      <sheetName val="군남내역서"/>
      <sheetName val="자재테이블"/>
      <sheetName val="준공정산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철거산출근거"/>
      <sheetName val="노임"/>
      <sheetName val="기자재비"/>
      <sheetName val="단가대비"/>
      <sheetName val="기본단가표"/>
      <sheetName val="전선 및 전선관"/>
      <sheetName val="원가계산서 "/>
      <sheetName val="Sheet1"/>
      <sheetName val="청천내"/>
      <sheetName val="조명시설"/>
      <sheetName val="수량-가로등"/>
      <sheetName val="일위대가"/>
      <sheetName val="실행대비"/>
      <sheetName val="단가조사-2"/>
      <sheetName val="내역"/>
      <sheetName val="2-1. 경관조명 내역총괄표"/>
      <sheetName val="입력"/>
      <sheetName val="단가"/>
      <sheetName val="노임단가"/>
      <sheetName val="물집"/>
      <sheetName val="기초입력 DATA"/>
      <sheetName val="확약서"/>
      <sheetName val="중강당 내역"/>
      <sheetName val="총괄표"/>
      <sheetName val="설계명세서"/>
      <sheetName val="SAM"/>
      <sheetName val="데리네이타현황"/>
      <sheetName val="자재단가_사급"/>
      <sheetName val="중기적산목록"/>
      <sheetName val="식재수량표"/>
      <sheetName val="내역서"/>
      <sheetName val="해평견적"/>
      <sheetName val="우수받이"/>
      <sheetName val="전기"/>
      <sheetName val="직재"/>
      <sheetName val="데이타"/>
      <sheetName val="목차"/>
      <sheetName val="1.설계설명서"/>
      <sheetName val="평가데이터"/>
      <sheetName val="설계내역서"/>
      <sheetName val="I一般比"/>
      <sheetName val="효성CB 1P기초"/>
      <sheetName val="BID"/>
      <sheetName val="경율산정.XLS"/>
      <sheetName val="산출3-동력"/>
      <sheetName val="산출4-전등"/>
      <sheetName val="산출9-TRAY"/>
      <sheetName val="견적단가"/>
      <sheetName val="단가 (2)"/>
      <sheetName val="총괄내역서"/>
      <sheetName val="공량산출서"/>
      <sheetName val="2011공임"/>
      <sheetName val="기중"/>
      <sheetName val="1"/>
      <sheetName val="DATE"/>
      <sheetName val="가시설단위수량"/>
      <sheetName val="SORCE1"/>
      <sheetName val="단위수량"/>
      <sheetName val="참조"/>
      <sheetName val="대조표(0108)"/>
      <sheetName val="일위대가 "/>
      <sheetName val="소방"/>
      <sheetName val="공사원가계산서 "/>
      <sheetName val="아파트기별"/>
      <sheetName val="공리일"/>
      <sheetName val="분전반계산서(석관)"/>
      <sheetName val="설계조건"/>
      <sheetName val="최종견"/>
      <sheetName val="일위대가표"/>
      <sheetName val="2.재료비"/>
      <sheetName val="12.보오링"/>
      <sheetName val="18.공내수압탄성자연"/>
      <sheetName val="전동기"/>
      <sheetName val="2.1 전선굵기"/>
      <sheetName val="수량산출"/>
      <sheetName val="수량산출서"/>
      <sheetName val="단가(자재)"/>
      <sheetName val="단가(노임)"/>
      <sheetName val="기초목록"/>
      <sheetName val="Sheet5"/>
      <sheetName val="내역을"/>
      <sheetName val="VALUATESheet13"/>
      <sheetName val="한일양산"/>
      <sheetName val="관접합및부설"/>
      <sheetName val="현장경상비"/>
      <sheetName val="DATA1"/>
      <sheetName val="한강운반비"/>
      <sheetName val="동원인원"/>
      <sheetName val="자재단가"/>
      <sheetName val="총 원가계산"/>
      <sheetName val="금액"/>
      <sheetName val="산출내역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공사비 증감 내역서"/>
      <sheetName val="집계표"/>
      <sheetName val="Total"/>
      <sheetName val="A 견적"/>
      <sheetName val="기초단가"/>
      <sheetName val="작성"/>
      <sheetName val="일위목록"/>
      <sheetName val="식재인부"/>
      <sheetName val="요율"/>
      <sheetName val="서대문대장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A4288"/>
      <sheetName val="말뚝지지력산정"/>
      <sheetName val="2000전체분"/>
      <sheetName val="2000년1차"/>
      <sheetName val="수목단가"/>
      <sheetName val="공사개요"/>
      <sheetName val="DATA"/>
      <sheetName val="원가계산"/>
      <sheetName val="공량(전기)"/>
      <sheetName val="산출7-유도등"/>
      <sheetName val="조건"/>
      <sheetName val="설명서 "/>
      <sheetName val="토목"/>
      <sheetName val="공사"/>
      <sheetName val="일위총괄표"/>
      <sheetName val="C1.공사개요"/>
      <sheetName val="A1.스케쥴"/>
      <sheetName val="6호기"/>
      <sheetName val="변수값"/>
      <sheetName val="중기상차"/>
      <sheetName val="AS복구"/>
      <sheetName val="중기터파기"/>
      <sheetName val="중기사용료"/>
      <sheetName val="실행"/>
      <sheetName val="수량"/>
      <sheetName val="G.R300경비"/>
      <sheetName val="포장복구집계"/>
      <sheetName val="AS포장복구 "/>
      <sheetName val="부표총괄"/>
      <sheetName val="합천내역"/>
      <sheetName val="2.대외공문"/>
      <sheetName val="공정표"/>
      <sheetName val="갑지"/>
      <sheetName val="공구"/>
      <sheetName val="산출내역서집계표"/>
      <sheetName val="공통비(전체)"/>
      <sheetName val="토사(PE)"/>
      <sheetName val="내역서1999.8최종"/>
      <sheetName val="날개벽수량표"/>
      <sheetName val="기계경비(시간당)"/>
      <sheetName val="램머"/>
      <sheetName val="용수량(생활용수)"/>
      <sheetName val="단가대비표"/>
      <sheetName val="POL6차-PIPING"/>
      <sheetName val="4차원가계산서"/>
      <sheetName val="재집"/>
      <sheetName val="입찰견적보고서"/>
      <sheetName val="산출내역(K2)"/>
      <sheetName val="물가대비표"/>
      <sheetName val="견적가(공덕)"/>
      <sheetName val="공내역서"/>
      <sheetName val="진주방향"/>
      <sheetName val="이름정의"/>
      <sheetName val="주상복합실비산출"/>
      <sheetName val="주상복합"/>
      <sheetName val="H-PILE수량집계"/>
      <sheetName val="단가조사서"/>
      <sheetName val="단가표"/>
      <sheetName val="교환노무"/>
      <sheetName val="2010공임"/>
      <sheetName val="내역서 (2)"/>
      <sheetName val="조명율표"/>
      <sheetName val="#REF"/>
      <sheetName val="차도조도계산"/>
      <sheetName val="샘플표지"/>
      <sheetName val="직접경비"/>
      <sheetName val="직접인건비"/>
      <sheetName val="참조(인건비)"/>
      <sheetName val="견적1"/>
      <sheetName val="할증 "/>
      <sheetName val="산출근거"/>
      <sheetName val="중기사용료산출근거"/>
      <sheetName val="단가 및 재료비"/>
      <sheetName val="농협-입금"/>
      <sheetName val="Macro(차단기)"/>
      <sheetName val="품의서(TL)"/>
      <sheetName val="실행철강하도"/>
      <sheetName val="값"/>
      <sheetName val="토공연장"/>
      <sheetName val="자재"/>
      <sheetName val="품셈TABLE"/>
      <sheetName val="간지"/>
      <sheetName val="가도공"/>
      <sheetName val="ABUT수량-A1"/>
      <sheetName val="설계예산서"/>
      <sheetName val="예산내역서"/>
      <sheetName val="계산서(곡선부)"/>
      <sheetName val="포장재료집계표"/>
      <sheetName val="간이(갑)"/>
      <sheetName val="ⴭⴭⴭⴭ"/>
      <sheetName val="기안"/>
      <sheetName val="건축내역서"/>
      <sheetName val="설비내역서"/>
      <sheetName val="전기내역서"/>
      <sheetName val="일위대가목차"/>
      <sheetName val="단가조사서(기자재설치)"/>
      <sheetName val="시설수량표"/>
      <sheetName val="수지표"/>
      <sheetName val="셀명"/>
      <sheetName val="ITEM"/>
      <sheetName val="대치판정"/>
      <sheetName val="정부노임단가"/>
      <sheetName val="원가"/>
      <sheetName val="기준FACTOR"/>
      <sheetName val="계획금액"/>
      <sheetName val="분석대장"/>
      <sheetName val="base"/>
      <sheetName val="채권세부"/>
      <sheetName val="표지"/>
      <sheetName val="을"/>
      <sheetName val="설계내역"/>
      <sheetName val="전기일위대가"/>
      <sheetName val="공사설명서"/>
      <sheetName val="개별직종노임단가(2005.1)"/>
      <sheetName val="장비사양"/>
      <sheetName val="도급"/>
      <sheetName val="중기집계"/>
      <sheetName val="전기단가조사서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>
        <row r="6">
          <cell r="G6">
            <v>2555056</v>
          </cell>
        </row>
        <row r="7">
          <cell r="G7">
            <v>226075</v>
          </cell>
        </row>
      </sheetData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>
        <row r="6">
          <cell r="C6">
            <v>11018395</v>
          </cell>
        </row>
      </sheetData>
      <sheetData sheetId="10">
        <row r="5">
          <cell r="C5" t="str">
            <v>주포터널외 3개소 전력설비 보수공사</v>
          </cell>
        </row>
      </sheetData>
      <sheetData sheetId="11">
        <row r="5">
          <cell r="C5" t="str">
            <v>주포터널외 3개소 전력설비 보수공사</v>
          </cell>
        </row>
      </sheetData>
      <sheetData sheetId="12">
        <row r="25">
          <cell r="E25">
            <v>1.6160000000000001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5">
          <cell r="E25">
            <v>1.6160000000000001</v>
          </cell>
        </row>
      </sheetData>
      <sheetData sheetId="43">
        <row r="1">
          <cell r="D1">
            <v>2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회사현황"/>
      <sheetName val="내역서1999.8최종"/>
      <sheetName val="일위대가 "/>
      <sheetName val="원가계산서 "/>
      <sheetName val="03전반노무비"/>
      <sheetName val="철거집계"/>
      <sheetName val="중강당 내역"/>
      <sheetName val="총괄표"/>
      <sheetName val="일위산출"/>
      <sheetName val="경산"/>
      <sheetName val="집계"/>
      <sheetName val="물가대비표"/>
      <sheetName val="165-1"/>
      <sheetName val="기초자료입력"/>
      <sheetName val="청천내"/>
      <sheetName val="공내역"/>
      <sheetName val="계산서(곡선부)"/>
      <sheetName val="포장재료집계표"/>
      <sheetName val="공사개요"/>
      <sheetName val="직재"/>
      <sheetName val="공사원가계산서"/>
      <sheetName val="도급예산내역서총괄표"/>
      <sheetName val="01후반노무비"/>
      <sheetName val="단가대비표"/>
      <sheetName val="#REF"/>
      <sheetName val="물량산출"/>
      <sheetName val="설계명세서"/>
      <sheetName val="도급"/>
      <sheetName val="갑지"/>
      <sheetName val="초기화면"/>
      <sheetName val="폐기물"/>
      <sheetName val="200"/>
      <sheetName val="-치수표(곡선부)"/>
      <sheetName val="평가데이터"/>
      <sheetName val="수량산출"/>
      <sheetName val="각형맨홀"/>
      <sheetName val="AS포장복구 "/>
      <sheetName val="설계산출기초"/>
      <sheetName val="설계산출표지"/>
      <sheetName val="을부담운반비"/>
      <sheetName val="운반비산출"/>
      <sheetName val="전차선로 물량표"/>
      <sheetName val="한강운반비"/>
      <sheetName val="자재"/>
      <sheetName val="구천"/>
      <sheetName val="설계예산서"/>
      <sheetName val="예산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간지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예산내역서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자재단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변수값"/>
      <sheetName val="중기상차"/>
      <sheetName val="AS복구"/>
      <sheetName val="중기터파기"/>
      <sheetName val="설계서"/>
      <sheetName val="단가산출"/>
      <sheetName val="내역서"/>
      <sheetName val="데이타"/>
      <sheetName val="일위대가"/>
      <sheetName val="기초자료입력"/>
      <sheetName val="간접"/>
      <sheetName val="구천"/>
      <sheetName val="2공구하도급내역서"/>
      <sheetName val="가설대가"/>
      <sheetName val="토공대가"/>
      <sheetName val="구조대가"/>
      <sheetName val="포설대가1"/>
      <sheetName val="부대대가"/>
      <sheetName val="Baby일위대가"/>
      <sheetName val="준검 내역서"/>
      <sheetName val="3.공통공사대비"/>
      <sheetName val="경산"/>
      <sheetName val="Sheet1"/>
      <sheetName val="현장경비"/>
      <sheetName val="#REF"/>
      <sheetName val="단가"/>
      <sheetName val="설계예산서"/>
      <sheetName val="L_RPTB02_01"/>
      <sheetName val="요율"/>
      <sheetName val="관리,공감"/>
      <sheetName val="자재대"/>
      <sheetName val="DATE"/>
      <sheetName val="장비집계"/>
      <sheetName val="역T형교대(말뚝기초)"/>
      <sheetName val="평가데이터"/>
      <sheetName val="CON'C"/>
      <sheetName val="1차 내역서"/>
      <sheetName val="투찰"/>
      <sheetName val="터파기및재료"/>
      <sheetName val="동원(3)"/>
      <sheetName val="예정(3)"/>
      <sheetName val="설계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인부임"/>
      <sheetName val="용역비내역-진짜"/>
      <sheetName val="동원인원"/>
      <sheetName val="작성"/>
      <sheetName val="명세서"/>
      <sheetName val="예산내~1"/>
      <sheetName val="현장경상비"/>
      <sheetName val="원가"/>
      <sheetName val="9GNG운반"/>
      <sheetName val="ELECTRIC"/>
      <sheetName val="증감내역서"/>
      <sheetName val="구조물공"/>
      <sheetName val="부대공"/>
      <sheetName val="배수공"/>
      <sheetName val="토공"/>
      <sheetName val="포장공"/>
      <sheetName val="예가표"/>
      <sheetName val="단가조사"/>
      <sheetName val="대상공사(조달청)"/>
      <sheetName val="자료(통합)"/>
      <sheetName val="공통비(전체)"/>
      <sheetName val="진주방향"/>
      <sheetName val="토목"/>
      <sheetName val="조명율표"/>
      <sheetName val="직재"/>
      <sheetName val="환경기계공정표 (3)"/>
      <sheetName val="96까지"/>
      <sheetName val="97년"/>
      <sheetName val="98이후"/>
      <sheetName val="자재단가비교표"/>
      <sheetName val="부대내역"/>
      <sheetName val="중강당 내역"/>
      <sheetName val="총괄표"/>
      <sheetName val="계산서(곡선부)"/>
      <sheetName val="포장재료집계표"/>
      <sheetName val="공문"/>
      <sheetName val="단면 (2)"/>
      <sheetName val=" 갑  지 "/>
      <sheetName val="BID"/>
      <sheetName val="2공구산출내역"/>
      <sheetName val="일위대가표"/>
      <sheetName val="Total"/>
      <sheetName val="초기화면"/>
      <sheetName val="관급자재"/>
      <sheetName val="설계산출기초"/>
      <sheetName val="조건"/>
      <sheetName val="내역"/>
      <sheetName val="견적의뢰"/>
      <sheetName val="수량산출"/>
      <sheetName val="설계명세서"/>
      <sheetName val="자료입력"/>
      <sheetName val="입력데이타"/>
      <sheetName val="시멘트"/>
      <sheetName val="본공사"/>
      <sheetName val="노임"/>
      <sheetName val="S0"/>
      <sheetName val="인공(케이블100P)"/>
      <sheetName val="70%"/>
      <sheetName val="공정표"/>
      <sheetName val="견적대비"/>
      <sheetName val="산출내역서집계표"/>
      <sheetName val="45,46"/>
      <sheetName val="입찰안"/>
      <sheetName val="국별인원"/>
      <sheetName val="N賃率-職"/>
      <sheetName val="산출"/>
      <sheetName val="기본자료"/>
      <sheetName val="99총공사내역서"/>
      <sheetName val="집계표"/>
      <sheetName val="1공구 건정토건 철콘"/>
      <sheetName val="우배수"/>
      <sheetName val="계산식"/>
      <sheetName val="절대지우지말것"/>
      <sheetName val="값"/>
      <sheetName val="가격조사서"/>
      <sheetName val="공사비예산서(토목분)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외주발주분"/>
      <sheetName val="#REF"/>
    </sheetNames>
    <sheetDataSet>
      <sheetData sheetId="0" refreshError="1"/>
      <sheetData sheetId="1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분전함신설"/>
      <sheetName val="접지1종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파일의이용"/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</sheetNames>
    <sheetDataSet>
      <sheetData sheetId="0" refreshError="1">
        <row r="2">
          <cell r="O2" t="str">
            <v>원도급</v>
          </cell>
          <cell r="P2" t="str">
            <v>강구조물공사</v>
          </cell>
        </row>
        <row r="3">
          <cell r="O3" t="str">
            <v>하도급</v>
          </cell>
          <cell r="P3" t="str">
            <v>건축물조립공사</v>
          </cell>
        </row>
        <row r="4">
          <cell r="P4" t="str">
            <v>도장공사</v>
          </cell>
        </row>
        <row r="5">
          <cell r="P5" t="str">
            <v>미장방수공사</v>
          </cell>
        </row>
        <row r="6">
          <cell r="P6" t="str">
            <v>보링그라우팅공사</v>
          </cell>
        </row>
        <row r="7">
          <cell r="P7" t="str">
            <v>비계공사</v>
          </cell>
        </row>
        <row r="8">
          <cell r="P8" t="str">
            <v>상하수도공사</v>
          </cell>
        </row>
        <row r="9">
          <cell r="P9" t="str">
            <v>석공사</v>
          </cell>
        </row>
        <row r="10">
          <cell r="P10" t="str">
            <v>수중공사</v>
          </cell>
        </row>
        <row r="11">
          <cell r="P11" t="str">
            <v>승강기공사</v>
          </cell>
        </row>
        <row r="12">
          <cell r="P12" t="str">
            <v>시설물유지공사</v>
          </cell>
        </row>
        <row r="13">
          <cell r="P13" t="str">
            <v>실내건축공사</v>
          </cell>
        </row>
        <row r="14">
          <cell r="P14" t="str">
            <v>온실공사</v>
          </cell>
        </row>
        <row r="15">
          <cell r="P15" t="str">
            <v>조경시설물공사</v>
          </cell>
        </row>
        <row r="16">
          <cell r="P16" t="str">
            <v>조경식재공사</v>
          </cell>
        </row>
        <row r="17">
          <cell r="P17" t="str">
            <v>조적공사</v>
          </cell>
        </row>
        <row r="18">
          <cell r="P18" t="str">
            <v>지붕공사</v>
          </cell>
        </row>
        <row r="19">
          <cell r="P19" t="str">
            <v>창호공사</v>
          </cell>
        </row>
        <row r="20">
          <cell r="P20" t="str">
            <v>철도궤도공사</v>
          </cell>
        </row>
        <row r="21">
          <cell r="P21" t="str">
            <v>철물공사</v>
          </cell>
        </row>
        <row r="22">
          <cell r="P22" t="str">
            <v>철근콘크리트공사</v>
          </cell>
        </row>
        <row r="23">
          <cell r="P23" t="str">
            <v>토공사</v>
          </cell>
        </row>
        <row r="24">
          <cell r="P24" t="str">
            <v>포장공사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도계산서 (도서)"/>
      <sheetName val="노임"/>
      <sheetName val="자재물량"/>
      <sheetName val="단가조사"/>
      <sheetName val="자재단가"/>
      <sheetName val="공량산출서"/>
      <sheetName val="관급총괄"/>
      <sheetName val="당사"/>
      <sheetName val="22신설수량"/>
      <sheetName val="효성CB 1P기초"/>
      <sheetName val="공정집계"/>
      <sheetName val="관로부문"/>
      <sheetName val="주요자재단가"/>
      <sheetName val="노임단가"/>
      <sheetName val="2-5. 예산조서"/>
      <sheetName val="Total"/>
      <sheetName val="교사기준면적(초등)"/>
      <sheetName val="견적의뢰"/>
      <sheetName val="설계명세서"/>
      <sheetName val="일위목록"/>
      <sheetName val="Customer Databas"/>
      <sheetName val="공종"/>
      <sheetName val="단가비교표"/>
      <sheetName val="내역서"/>
      <sheetName val="전선 및 전선관"/>
      <sheetName val="내역서01"/>
      <sheetName val="관로토공"/>
      <sheetName val="토사(PE)"/>
      <sheetName val="9GNG운반"/>
      <sheetName val="기계경비(시간당)"/>
      <sheetName val="램머"/>
      <sheetName val="총괄집계표"/>
      <sheetName val="예산조서"/>
      <sheetName val="물품구매"/>
      <sheetName val="공사개요"/>
      <sheetName val="설명"/>
      <sheetName val="계수시트"/>
      <sheetName val="1호인버트수량"/>
      <sheetName val="전력구구조물산근"/>
      <sheetName val="DATE"/>
      <sheetName val="토목공사일반"/>
      <sheetName val="부하계산서"/>
      <sheetName val="관급_File"/>
      <sheetName val="CTEMCOST"/>
      <sheetName val="관급자재"/>
      <sheetName val="변경관급자재"/>
      <sheetName val="내역"/>
      <sheetName val="평가데이터"/>
      <sheetName val="단가"/>
      <sheetName val="내역서관로"/>
      <sheetName val="내역서설비"/>
      <sheetName val="내역서케이블"/>
      <sheetName val="공사비산출서"/>
      <sheetName val="6.관급자재조서"/>
      <sheetName val="30신설일위대가"/>
      <sheetName val="2000년1차"/>
      <sheetName val="2000전체분"/>
      <sheetName val="투찰금액"/>
      <sheetName val="프랜트면허"/>
      <sheetName val="옥외외등집계표"/>
      <sheetName val="도급내역"/>
      <sheetName val="임대견적서"/>
      <sheetName val="01"/>
      <sheetName val="도급기성"/>
      <sheetName val="예비"/>
      <sheetName val="#REF"/>
      <sheetName val="성곽내역서"/>
      <sheetName val="수량산출"/>
      <sheetName val="원가계산서"/>
      <sheetName val="Y-WORK"/>
      <sheetName val="토사_PE_"/>
      <sheetName val="자재"/>
      <sheetName val="data"/>
      <sheetName val="일위대가"/>
      <sheetName val="철거산출근거"/>
      <sheetName val="전기"/>
      <sheetName val="공사원가계산서"/>
      <sheetName val="동원인원"/>
      <sheetName val="설계예산서"/>
      <sheetName val="조명율표"/>
      <sheetName val="파일의이용"/>
      <sheetName val="Baby일위대가"/>
      <sheetName val="공통가설"/>
      <sheetName val="내역(토목)"/>
      <sheetName val="단가 및 재료비"/>
      <sheetName val="중기사용료산출근거"/>
      <sheetName val="도급"/>
      <sheetName val="단가산출"/>
      <sheetName val="홍보비디오"/>
      <sheetName val="내역서2안"/>
      <sheetName val="직노"/>
      <sheetName val="일위대가 "/>
      <sheetName val="재료"/>
      <sheetName val="작성"/>
      <sheetName val="기둥(원형)"/>
      <sheetName val="21301동"/>
      <sheetName val="데이타"/>
      <sheetName val="오수토공"/>
      <sheetName val="XL4Poppy"/>
      <sheetName val="수량집계"/>
      <sheetName val="본선및홈복구"/>
      <sheetName val="wall"/>
      <sheetName val="재노경"/>
      <sheetName val="참조"/>
      <sheetName val="출력X"/>
      <sheetName val="Sheet5"/>
      <sheetName val="단가 (2)"/>
      <sheetName val="정부노임단가"/>
      <sheetName val="원가+내역"/>
      <sheetName val="2.고용보험료산출근거"/>
      <sheetName val="한일양산"/>
      <sheetName val="순공사비"/>
      <sheetName val="실행기초"/>
      <sheetName val="우수관로집계"/>
      <sheetName val="총괄내역서"/>
      <sheetName val="조명시설"/>
      <sheetName val="한전일위"/>
      <sheetName val="1.토공집계"/>
      <sheetName val="경산"/>
      <sheetName val="인건비"/>
      <sheetName val="구조물공집계"/>
      <sheetName val="본사공가현황"/>
      <sheetName val="단"/>
      <sheetName val="부하(성남)"/>
      <sheetName val="일산실행내역"/>
      <sheetName val="시행예산"/>
      <sheetName val="공종구간"/>
      <sheetName val="공종목록표"/>
      <sheetName val="기본자료입력"/>
      <sheetName val="구천"/>
      <sheetName val="요율"/>
      <sheetName val="자재대"/>
      <sheetName val="빌딩 안내"/>
      <sheetName val="Sheet1"/>
      <sheetName val="기계경비"/>
      <sheetName val="경상"/>
      <sheetName val="가설"/>
      <sheetName val="상호참고자료"/>
      <sheetName val="9.운반비산출"/>
      <sheetName val="은평작업지시대장"/>
      <sheetName val="수안보-MBR1"/>
      <sheetName val="건축"/>
      <sheetName val="을"/>
      <sheetName val="설계예시"/>
      <sheetName val="수주추정"/>
      <sheetName val="표지"/>
      <sheetName val="노무비"/>
      <sheetName val="토공"/>
      <sheetName val="단가설계"/>
      <sheetName val="익산-"/>
      <sheetName val="1-최종안"/>
      <sheetName val="사업분석-분양가결정"/>
      <sheetName val="적현로"/>
      <sheetName val="제경비"/>
      <sheetName val="준검 내역서"/>
      <sheetName val="투찰가"/>
      <sheetName val="투찰내역"/>
      <sheetName val="부대공"/>
      <sheetName val="포장공"/>
      <sheetName val="총괄표"/>
      <sheetName val="단위수량"/>
      <sheetName val="값"/>
      <sheetName val="기본단가"/>
      <sheetName val="인건비단가"/>
      <sheetName val="구조물철거타공정이월"/>
      <sheetName val="총괄"/>
      <sheetName val="설계내역서"/>
      <sheetName val="원가계산"/>
      <sheetName val="목차"/>
      <sheetName val="G.R300경비"/>
      <sheetName val="물가자료"/>
      <sheetName val="관급자재내역서"/>
      <sheetName val="설계예산내역서"/>
      <sheetName val="일 위 대 가 표"/>
      <sheetName val="예산내역서"/>
      <sheetName val="가시설단위수량"/>
      <sheetName val="SORCE1"/>
      <sheetName val="일(4)"/>
      <sheetName val="기계경비_시간당_"/>
      <sheetName val="여과지동"/>
      <sheetName val="기초자료"/>
      <sheetName val="2009년설계(안)"/>
      <sheetName val="품셈TABLE"/>
      <sheetName val="도로구조공사비"/>
      <sheetName val="도로토공공사비"/>
      <sheetName val="여수토공사비"/>
      <sheetName val="기초입력 DATA"/>
      <sheetName val="증감대비"/>
      <sheetName val="관접합및부설"/>
      <sheetName val="기초단가"/>
      <sheetName val="(C)원내역"/>
      <sheetName val="관급단가"/>
      <sheetName val="가로등내역서"/>
      <sheetName val="하조서"/>
      <sheetName val="갑지"/>
      <sheetName val="굴착현장"/>
      <sheetName val="연장(직관)"/>
      <sheetName val="설비"/>
      <sheetName val="판매시설"/>
      <sheetName val="주민복지관"/>
      <sheetName val="지하주차장"/>
      <sheetName val="청천내"/>
      <sheetName val="Sheet3"/>
      <sheetName val="database"/>
      <sheetName val="설비원가"/>
      <sheetName val="출자한도"/>
      <sheetName val="사업수지"/>
      <sheetName val="단위단가"/>
      <sheetName val="실행간접비용"/>
      <sheetName val="1"/>
      <sheetName val="설계산출표지"/>
      <sheetName val="조경"/>
      <sheetName val="70%"/>
      <sheetName val="배관표"/>
      <sheetName val="노무비 근거"/>
      <sheetName val="인제내역"/>
      <sheetName val="실행견적"/>
      <sheetName val="97 사업추정(WEKI)"/>
      <sheetName val="집계표"/>
      <sheetName val="단가대비표"/>
      <sheetName val="부대집계"/>
      <sheetName val="소방"/>
      <sheetName val="전기공사일위대가"/>
      <sheetName val="49"/>
      <sheetName val="Macro(차단기)"/>
      <sheetName val="원가 계산"/>
      <sheetName val="공정표"/>
      <sheetName val="c_balju"/>
      <sheetName val=" 견적서"/>
      <sheetName val="손익분석"/>
      <sheetName val="샤워실위생"/>
      <sheetName val="Macro1"/>
      <sheetName val="재정비직인"/>
      <sheetName val="재정비내역"/>
      <sheetName val="지적고시내역"/>
      <sheetName val="대가표(품셈)"/>
      <sheetName val="계림(함평)"/>
      <sheetName val="계림(장성)"/>
      <sheetName val="차도조도계산"/>
      <sheetName val="기자재비"/>
      <sheetName val="대전-교대(A1-A2)"/>
      <sheetName val="총투입계"/>
      <sheetName val="유림골조"/>
      <sheetName val="J"/>
      <sheetName val="Sheet4"/>
      <sheetName val="자료"/>
      <sheetName val="입사일"/>
      <sheetName val="노무비산출(아파트 전체)-경보"/>
      <sheetName val="99년신청"/>
      <sheetName val="기초자료입력"/>
      <sheetName val="소비자가"/>
      <sheetName val="일위대가목차"/>
      <sheetName val="도급예산내역서총괄표"/>
      <sheetName val="단면치수"/>
      <sheetName val="전통건설"/>
      <sheetName val="산출금액내역"/>
      <sheetName val="기계공사물량집계"/>
      <sheetName val="산근"/>
      <sheetName val="국내총괄"/>
      <sheetName val="견적단가"/>
      <sheetName val="도급내역5+800"/>
      <sheetName val="도급금액"/>
      <sheetName val="단가비교"/>
      <sheetName val="갑지1"/>
      <sheetName val="직재"/>
      <sheetName val="재집"/>
      <sheetName val="GI-LIST"/>
      <sheetName val="공사착공계"/>
      <sheetName val="설계서"/>
      <sheetName val="공정코드"/>
      <sheetName val="인건-측정"/>
      <sheetName val="허용전류"/>
      <sheetName val="MCC"/>
      <sheetName val="분전함신설"/>
      <sheetName val="접지1종"/>
      <sheetName val="시설물일위"/>
      <sheetName val="물량산출서"/>
      <sheetName val="서대문대장"/>
      <sheetName val="현장관리비"/>
      <sheetName val="설비(제출)"/>
      <sheetName val="터널조도"/>
      <sheetName val="010101"/>
      <sheetName val="노임(1차)"/>
      <sheetName val="약품공급2"/>
      <sheetName val="말뚝물량"/>
      <sheetName val="03전반노무비"/>
      <sheetName val="설계산출기초"/>
      <sheetName val="도급예산내역서봉투"/>
      <sheetName val="을부담운반비"/>
      <sheetName val="운반비산출"/>
      <sheetName val="VII-2현장경비"/>
      <sheetName val="Ⅴ-2.공종별내역"/>
      <sheetName val="기성내역서표지"/>
      <sheetName val="변경내역서간지"/>
      <sheetName val="공종단가"/>
      <sheetName val="코드표"/>
      <sheetName val="자재코드"/>
      <sheetName val="실행대비"/>
      <sheetName val=""/>
      <sheetName val="4차공사"/>
      <sheetName val="남양시작동010313100%"/>
      <sheetName val="시설물"/>
      <sheetName val="식재출력용"/>
      <sheetName val="유지관리"/>
      <sheetName val="간선계산"/>
      <sheetName val="설계내역(2000)"/>
      <sheetName val="1.변압기용량"/>
      <sheetName val="투자비"/>
      <sheetName val="조성원가DATA"/>
      <sheetName val="사업비"/>
      <sheetName val="SG"/>
      <sheetName val="견적서을"/>
      <sheetName val="Sheet9"/>
      <sheetName val="Sheet14"/>
      <sheetName val="Sheet13"/>
      <sheetName val="Sheet10"/>
      <sheetName val="전기자료"/>
      <sheetName val="1.1.1.7 소방설비공사"/>
      <sheetName val="1.1.1.5 전등설비"/>
      <sheetName val="일위(열차무선)"/>
      <sheetName val="대구-교대(A1)"/>
      <sheetName val="OPGW기별"/>
      <sheetName val="N賃率-職"/>
      <sheetName val="을지"/>
      <sheetName val="I一般比"/>
      <sheetName val="산출"/>
      <sheetName val="2공구산출내역"/>
      <sheetName val="입적6-10"/>
      <sheetName val="도봉2지구"/>
      <sheetName val="이형관"/>
      <sheetName val="물집"/>
      <sheetName val="실행철강하도"/>
      <sheetName val="Hauptdaten"/>
      <sheetName val="DATA1"/>
      <sheetName val="용역비내역-진짜"/>
      <sheetName val="단가표"/>
      <sheetName val="BSD (2)"/>
      <sheetName val="자단"/>
      <sheetName val="터파기및재료"/>
      <sheetName val="연결임시"/>
      <sheetName val="2-1. 경관조명 내역총괄표"/>
      <sheetName val="설치자재"/>
      <sheetName val="건축내역서"/>
      <sheetName val="설비내역서"/>
      <sheetName val="전기내역서"/>
      <sheetName val="견적서"/>
      <sheetName val="토공사"/>
      <sheetName val="제경비율"/>
      <sheetName val="시운전연료"/>
      <sheetName val="1차 내역서"/>
      <sheetName val="내역서1999.8최종"/>
      <sheetName val="기본자료"/>
      <sheetName val="기계공사"/>
      <sheetName val="배수공"/>
      <sheetName val="공사명입력"/>
      <sheetName val="근로자자료입력"/>
      <sheetName val="참고자료"/>
      <sheetName val="견적가"/>
      <sheetName val="개요"/>
      <sheetName val="공리일"/>
      <sheetName val="양식"/>
      <sheetName val="5지구단위"/>
      <sheetName val="교차로(1) "/>
      <sheetName val="공사기본내용입력"/>
      <sheetName val="ABUT수량-A1"/>
      <sheetName val="유림총괄"/>
      <sheetName val="건축내역"/>
      <sheetName val="건축일"/>
      <sheetName val="1월"/>
      <sheetName val="공통비(전체)"/>
      <sheetName val="간접"/>
      <sheetName val="계정"/>
      <sheetName val="주소"/>
      <sheetName val="현장경비"/>
      <sheetName val="일위대가표"/>
      <sheetName val="설계내역2"/>
      <sheetName val="건축2"/>
      <sheetName val="업종코드"/>
      <sheetName val="부대공Ⅱ"/>
      <sheetName val="지급자재내역서"/>
      <sheetName val="코스모공장 (어음)"/>
      <sheetName val="금액내역서"/>
      <sheetName val="cal"/>
      <sheetName val="품셈표"/>
      <sheetName val="협력업체"/>
      <sheetName val="단면 (2)"/>
      <sheetName val="용소리교"/>
      <sheetName val="기본단가표"/>
      <sheetName val="견적대비"/>
      <sheetName val="총내역서"/>
      <sheetName val="설변내역서"/>
      <sheetName val="TEL"/>
      <sheetName val="대가 (보완)"/>
      <sheetName val="계산서(곡선부)"/>
      <sheetName val="포장재료집계표"/>
      <sheetName val="현장소운반"/>
      <sheetName val="관구보호몰탈"/>
      <sheetName val="NEYOK"/>
      <sheetName val="Inst."/>
      <sheetName val="공통비총괄표"/>
      <sheetName val="Sheet2"/>
      <sheetName val="환경기계공정표 (3)"/>
      <sheetName val="자판실행"/>
      <sheetName val="2003 일위대가"/>
      <sheetName val="갑지(추정)"/>
      <sheetName val="골조시행"/>
      <sheetName val="별표 "/>
      <sheetName val="토공사(흙막이)"/>
      <sheetName val="공사원가"/>
      <sheetName val="일위대가목록"/>
      <sheetName val="기기리스트"/>
      <sheetName val="기계설비품셈"/>
      <sheetName val="토목주소"/>
      <sheetName val="공사비_NDE"/>
      <sheetName val="변경내역서"/>
      <sheetName val="방식총괄"/>
      <sheetName val="몰탈콘크리트"/>
      <sheetName val="철근집계"/>
      <sheetName val="시중노임"/>
      <sheetName val="우수관로터파기고"/>
      <sheetName val="ITEM"/>
      <sheetName val="WORK"/>
      <sheetName val="노임단가적용"/>
      <sheetName val="일위총괄"/>
      <sheetName val="대비"/>
      <sheetName val="물가대비표"/>
      <sheetName val="관경별내역서"/>
      <sheetName val="백룡교차로"/>
      <sheetName val="산정교차로"/>
      <sheetName val="신영교차로"/>
      <sheetName val="DS0 단위"/>
      <sheetName val="DS1 단위"/>
      <sheetName val="실적원가"/>
      <sheetName val="공토공단위당"/>
      <sheetName val="전기일위대가"/>
      <sheetName val="가로등"/>
      <sheetName val="S0"/>
      <sheetName val="3BL공동구 수량"/>
      <sheetName val="입력DATA"/>
      <sheetName val="바닥판"/>
      <sheetName val="말뚝지지력산정"/>
      <sheetName val="연결관연장산출"/>
      <sheetName val="Option"/>
      <sheetName val="CB"/>
      <sheetName val="계장 품셈표"/>
      <sheetName val="조건표"/>
      <sheetName val="4 노임단가"/>
      <sheetName val="자재물량.XLS"/>
      <sheetName val="%EC%9E%90%EC%9E%AC%EB%AC%BC%EB%"/>
      <sheetName val="1회갑지"/>
      <sheetName val="2회내역"/>
      <sheetName val="내력서"/>
      <sheetName val="설계설명서"/>
      <sheetName val="용수량(생활용수)"/>
      <sheetName val="AP1"/>
      <sheetName val="라멘본체수량"/>
      <sheetName val="금액"/>
      <sheetName val="잡비계산"/>
      <sheetName val="중기"/>
      <sheetName val="사통"/>
      <sheetName val="변수값"/>
      <sheetName val="[자재물량.XLS][자재물량.XLS][자재물량.XLS]\"/>
      <sheetName val="[자재물량.XLS][자재물량.XLS][자재물량.XLS]["/>
      <sheetName val="[자재물량.XLS][자재물량.XLS]\\유기한1\c\MA"/>
      <sheetName val="[자재물량.XLS]\\유기한1\c\MAYBE\자재물량.X"/>
      <sheetName val="[자재물량.XLS]_____1_c_MAYBE______2"/>
      <sheetName val="[자재물량.XLS]_____1_c_MAYBE______3"/>
      <sheetName val="제품별"/>
      <sheetName val="우배수"/>
      <sheetName val="계산식"/>
      <sheetName val="시중노임단가"/>
      <sheetName val="편입용지조서"/>
      <sheetName val="관급"/>
      <sheetName val="DATA(BAC)"/>
      <sheetName val="세금자료"/>
      <sheetName val="초기화면"/>
      <sheetName val="빙장비사양"/>
      <sheetName val="장비사양"/>
      <sheetName val="PIPE"/>
      <sheetName val="마포토정"/>
      <sheetName val="ELECTRIC"/>
      <sheetName val="도장면"/>
      <sheetName val="도장면적"/>
      <sheetName val="냉난방(부대공사)"/>
      <sheetName val="총괄변경내역서"/>
      <sheetName val="SCHEDULE"/>
      <sheetName val="기성"/>
      <sheetName val="제1회기성청구.20110620.xlsx"/>
      <sheetName val="토건"/>
      <sheetName val="도색및표지판 단위수량"/>
      <sheetName val="Sheet2 (2)"/>
      <sheetName val="특별교실"/>
      <sheetName val="용산3(영광)"/>
      <sheetName val="현황CODE"/>
      <sheetName val="손익현황"/>
      <sheetName val="주현(해보)"/>
      <sheetName val="주현(영광)"/>
      <sheetName val="화해(함평)"/>
      <sheetName val="화해(장성)"/>
      <sheetName val="전선 및 전선관-자유로"/>
      <sheetName val="관로터파기-자유로"/>
      <sheetName val="기술부 VENDOR LIST"/>
      <sheetName val="관급 자재수량집계표"/>
      <sheetName val="hvac(제어동)"/>
      <sheetName val="월래"/>
      <sheetName val="지중자재단가"/>
      <sheetName val="단가 "/>
      <sheetName val="일반공사"/>
      <sheetName val="주차구획선수량"/>
      <sheetName val="입찰안"/>
      <sheetName val="2003상반기노임기준"/>
      <sheetName val="원가계산서 "/>
      <sheetName val="장비비기준"/>
      <sheetName val="(당평)자재"/>
      <sheetName val="당초명세(평)"/>
      <sheetName val="BID"/>
      <sheetName val="POWER"/>
      <sheetName val="구리토평1전기"/>
      <sheetName val="서울대규장각(가시설흙막이)"/>
      <sheetName val="Mc1"/>
      <sheetName val="공구"/>
      <sheetName val="교대(A1-A2)"/>
      <sheetName val="4.본실행통합내역서"/>
      <sheetName val="APT"/>
      <sheetName val="부대내역"/>
      <sheetName val="99총공사내역서"/>
      <sheetName val="수목단가"/>
      <sheetName val="시설수량표"/>
      <sheetName val="배수관집계"/>
      <sheetName val="세부내역"/>
      <sheetName val="WELDING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토량산출서"/>
      <sheetName val="-배수구조총재료"/>
      <sheetName val="신기제1터널"/>
      <sheetName val="경비대가"/>
      <sheetName val="일위대가(가설)"/>
      <sheetName val="금강견적"/>
      <sheetName val="노무비단가"/>
      <sheetName val="건축공사"/>
      <sheetName val="환율change"/>
      <sheetName val="대목"/>
      <sheetName val="전계가"/>
      <sheetName val="수량산출(음암)"/>
      <sheetName val="계획금액"/>
      <sheetName val="호프"/>
      <sheetName val="목록"/>
      <sheetName val="CATV"/>
      <sheetName val="내역서(사업소)"/>
      <sheetName val="단가산출2"/>
      <sheetName val="단가산출1"/>
      <sheetName val="C.배수관공"/>
      <sheetName val="TOTAL_BOQ"/>
      <sheetName val="표지판수량 "/>
      <sheetName val="전신환매도율"/>
      <sheetName val="참고사항"/>
      <sheetName val="관경별-퇴적깊이별 준설량(㎥당m)산정표"/>
      <sheetName val="환산"/>
      <sheetName val="공사내역"/>
      <sheetName val="투입내역"/>
      <sheetName val="내역을"/>
      <sheetName val="원가"/>
      <sheetName val="오억미만"/>
      <sheetName val="현장"/>
      <sheetName val="새공통(96임금인상기준)"/>
      <sheetName val="설치공사비"/>
      <sheetName val="견적조건"/>
      <sheetName val="중기손료"/>
      <sheetName val="계약내역서"/>
      <sheetName val="기초목록"/>
      <sheetName val="건축토목내역"/>
      <sheetName val="토목순공사비1차분"/>
      <sheetName val="보성조서"/>
      <sheetName val="익산"/>
      <sheetName val="시설물기초"/>
      <sheetName val="내역(기계설비)"/>
      <sheetName val="포장집계"/>
      <sheetName val="포장연장"/>
      <sheetName val="205동"/>
      <sheetName val="교통대책내역"/>
      <sheetName val="INPUT"/>
      <sheetName val="일위목차"/>
      <sheetName val="표지 (2)"/>
      <sheetName val="Gia vat tu"/>
      <sheetName val="기안"/>
      <sheetName val="대공종"/>
      <sheetName val="뚝토공"/>
      <sheetName val="시멘트,모래,자갈"/>
      <sheetName val="장비가동"/>
      <sheetName val="감액총괄표"/>
      <sheetName val="예산서"/>
      <sheetName val="0.1목차 (수정)"/>
      <sheetName val="직원자료"/>
      <sheetName val="04-07"/>
      <sheetName val="04-08"/>
      <sheetName val="L_RPTB02_01"/>
      <sheetName val="직접경비"/>
      <sheetName val="직접인건비"/>
      <sheetName val="적요"/>
      <sheetName val="예정공정표"/>
      <sheetName val="물가기준년"/>
      <sheetName val="장비기준"/>
      <sheetName val="적용단위길이"/>
      <sheetName val="개략도"/>
      <sheetName val="케이블LIST(접속)"/>
      <sheetName val="케이블LIST"/>
      <sheetName val="설계조건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G.R300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L6차-PIPING"/>
      <sheetName val="상세내역총괄"/>
      <sheetName val="설비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IO수량"/>
      <sheetName val="공사설계금액산출근거"/>
      <sheetName val="노무비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자재단가"/>
      <sheetName val="48수량"/>
      <sheetName val="48인공"/>
      <sheetName val="48일위"/>
      <sheetName val="48수량(기존)"/>
      <sheetName val="48인공(기존)"/>
      <sheetName val="48일위(기존)"/>
      <sheetName val="총괄표"/>
      <sheetName val="총괄표 (2)"/>
      <sheetName val="48일위_기존_"/>
      <sheetName val="개소별수량산출"/>
      <sheetName val="전장품(관리용)"/>
      <sheetName val="집계표"/>
      <sheetName val="임시전기공사설계서"/>
      <sheetName val="증감대비"/>
      <sheetName val="48전력선로일위"/>
      <sheetName val="내역서"/>
      <sheetName val="갑지"/>
      <sheetName val="기성내역서표지"/>
      <sheetName val="중기조종사 단위단가"/>
      <sheetName val="기자재단가"/>
      <sheetName val="메탈라스"/>
      <sheetName val="49수량"/>
      <sheetName val="22수량"/>
      <sheetName val="건축내역"/>
      <sheetName val="단가표"/>
      <sheetName val="기계경비(시간당)"/>
      <sheetName val="램머"/>
      <sheetName val="2000년1차"/>
      <sheetName val="대치판정"/>
      <sheetName val="#REF"/>
      <sheetName val="DATA"/>
      <sheetName val="견적을지"/>
      <sheetName val="내역서적용"/>
      <sheetName val="단가조정"/>
      <sheetName val="공조기"/>
      <sheetName val="내역서(제연닥트)"/>
      <sheetName val="세부내역서"/>
      <sheetName val="POL6차-PIPING"/>
      <sheetName val="기자재대비표"/>
      <sheetName val="일위목록"/>
      <sheetName val="기존단가 (2)"/>
      <sheetName val="내역서총괄(1단계1공구)"/>
      <sheetName val="상수도토공집계표"/>
      <sheetName val="1.취수장"/>
      <sheetName val="조경일람"/>
      <sheetName val="별표 "/>
      <sheetName val="내역"/>
      <sheetName val="비탈면보호공수량산출"/>
      <sheetName val="양수장내역"/>
      <sheetName val="양수장"/>
      <sheetName val="감액총괄표"/>
      <sheetName val="중강당 내역"/>
      <sheetName val="금광1터널"/>
      <sheetName val="노임단가"/>
      <sheetName val="물집"/>
      <sheetName val="안양건축"/>
      <sheetName val="데리네이타현황"/>
      <sheetName val="자재"/>
      <sheetName val="기성내역1"/>
      <sheetName val="gyun-가스"/>
      <sheetName val="토공(우물통,기타) "/>
      <sheetName val="터파기및재료"/>
      <sheetName val="조건표"/>
      <sheetName val="일위대가-3"/>
      <sheetName val="내역서(1차)"/>
      <sheetName val="AL.창호"/>
      <sheetName val="자료"/>
      <sheetName val="연결임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N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단  가</v>
          </cell>
          <cell r="M3" t="str">
            <v>금     액</v>
          </cell>
        </row>
        <row r="4">
          <cell r="A4" t="str">
            <v>일위1</v>
          </cell>
          <cell r="B4" t="str">
            <v xml:space="preserve"> 1. 전선 가선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B5" t="str">
            <v>알루미늄절연전선</v>
          </cell>
          <cell r="C5" t="str">
            <v>ACSR/AW-OC  95㎟</v>
          </cell>
          <cell r="D5" t="str">
            <v>m</v>
          </cell>
          <cell r="E5">
            <v>48957</v>
          </cell>
          <cell r="F5">
            <v>0</v>
          </cell>
          <cell r="G5" t="str">
            <v>관 급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B6" t="str">
            <v>압축슬리브</v>
          </cell>
          <cell r="C6" t="str">
            <v>ACSR  95</v>
          </cell>
          <cell r="D6" t="str">
            <v>개</v>
          </cell>
          <cell r="E6">
            <v>80</v>
          </cell>
          <cell r="F6">
            <v>5000</v>
          </cell>
          <cell r="G6">
            <v>400000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5000</v>
          </cell>
          <cell r="M6">
            <v>400000</v>
          </cell>
          <cell r="N6">
            <v>0</v>
          </cell>
        </row>
        <row r="7">
          <cell r="B7" t="str">
            <v>노무비</v>
          </cell>
          <cell r="C7" t="str">
            <v>배전전공</v>
          </cell>
          <cell r="D7" t="str">
            <v>인</v>
          </cell>
          <cell r="E7">
            <v>726.11</v>
          </cell>
          <cell r="F7">
            <v>0</v>
          </cell>
          <cell r="G7">
            <v>0</v>
          </cell>
          <cell r="H7">
            <v>182333</v>
          </cell>
          <cell r="I7">
            <v>132393814</v>
          </cell>
          <cell r="J7">
            <v>0</v>
          </cell>
          <cell r="K7">
            <v>0</v>
          </cell>
          <cell r="L7">
            <v>182333</v>
          </cell>
          <cell r="M7">
            <v>132393814</v>
          </cell>
          <cell r="N7">
            <v>0</v>
          </cell>
        </row>
        <row r="8">
          <cell r="B8" t="str">
            <v>노무비</v>
          </cell>
          <cell r="C8" t="str">
            <v>보통인부</v>
          </cell>
          <cell r="D8" t="str">
            <v>인</v>
          </cell>
          <cell r="E8">
            <v>366.78</v>
          </cell>
          <cell r="F8">
            <v>0</v>
          </cell>
          <cell r="G8">
            <v>0</v>
          </cell>
          <cell r="H8">
            <v>34360</v>
          </cell>
          <cell r="I8">
            <v>12602560</v>
          </cell>
          <cell r="J8">
            <v>0</v>
          </cell>
          <cell r="K8">
            <v>0</v>
          </cell>
          <cell r="L8">
            <v>34360</v>
          </cell>
          <cell r="M8">
            <v>12602560</v>
          </cell>
          <cell r="N8">
            <v>0</v>
          </cell>
        </row>
        <row r="9">
          <cell r="B9" t="str">
            <v>공구손료</v>
          </cell>
          <cell r="C9" t="str">
            <v>노무비의 3%</v>
          </cell>
          <cell r="D9" t="str">
            <v>식</v>
          </cell>
          <cell r="E9">
            <v>1</v>
          </cell>
          <cell r="F9">
            <v>0</v>
          </cell>
          <cell r="G9">
            <v>4349891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4349891</v>
          </cell>
          <cell r="N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B26" t="str">
            <v>계</v>
          </cell>
          <cell r="C26">
            <v>0</v>
          </cell>
          <cell r="D26">
            <v>0</v>
          </cell>
          <cell r="E26">
            <v>0</v>
          </cell>
          <cell r="G26">
            <v>4749891</v>
          </cell>
          <cell r="I26">
            <v>144996374</v>
          </cell>
          <cell r="J26">
            <v>0</v>
          </cell>
          <cell r="K26">
            <v>0</v>
          </cell>
          <cell r="M26">
            <v>149746265</v>
          </cell>
          <cell r="N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일위1-1</v>
          </cell>
          <cell r="B28" t="str">
            <v>낙착율</v>
          </cell>
          <cell r="C28">
            <v>0.80730000000000002</v>
          </cell>
          <cell r="D28">
            <v>0</v>
          </cell>
          <cell r="F28">
            <v>0</v>
          </cell>
          <cell r="H28">
            <v>0</v>
          </cell>
          <cell r="J28">
            <v>0</v>
          </cell>
          <cell r="L28">
            <v>25923</v>
          </cell>
          <cell r="M28">
            <v>120901218</v>
          </cell>
          <cell r="N28">
            <v>0</v>
          </cell>
        </row>
        <row r="29">
          <cell r="A29" t="str">
            <v>일위2</v>
          </cell>
          <cell r="B29" t="str">
            <v xml:space="preserve"> 2. 전선 가선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>알루미늄절연전선</v>
          </cell>
          <cell r="C30" t="str">
            <v>ACSR  58㎟</v>
          </cell>
          <cell r="D30" t="str">
            <v>m</v>
          </cell>
          <cell r="E30">
            <v>16319</v>
          </cell>
          <cell r="F30">
            <v>0</v>
          </cell>
          <cell r="G30" t="str">
            <v>관 급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B31" t="str">
            <v>압축슬리브</v>
          </cell>
          <cell r="C31" t="str">
            <v>ACSR  58㎟</v>
          </cell>
          <cell r="D31" t="str">
            <v>개</v>
          </cell>
          <cell r="E31">
            <v>26</v>
          </cell>
          <cell r="F31">
            <v>5000</v>
          </cell>
          <cell r="G31">
            <v>130000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5000</v>
          </cell>
          <cell r="M31">
            <v>130000</v>
          </cell>
          <cell r="N31">
            <v>0</v>
          </cell>
        </row>
        <row r="32">
          <cell r="B32" t="str">
            <v>노무비</v>
          </cell>
          <cell r="C32" t="str">
            <v>배전전공</v>
          </cell>
          <cell r="D32" t="str">
            <v>인</v>
          </cell>
          <cell r="E32">
            <v>113.41</v>
          </cell>
          <cell r="F32">
            <v>0</v>
          </cell>
          <cell r="G32">
            <v>0</v>
          </cell>
          <cell r="H32">
            <v>182333</v>
          </cell>
          <cell r="I32">
            <v>20678385</v>
          </cell>
          <cell r="J32">
            <v>0</v>
          </cell>
          <cell r="K32">
            <v>0</v>
          </cell>
          <cell r="L32">
            <v>182333</v>
          </cell>
          <cell r="M32">
            <v>20678385</v>
          </cell>
          <cell r="N32">
            <v>0</v>
          </cell>
        </row>
        <row r="33">
          <cell r="B33" t="str">
            <v>노무비</v>
          </cell>
          <cell r="C33" t="str">
            <v>보통인부</v>
          </cell>
          <cell r="D33" t="str">
            <v>인</v>
          </cell>
          <cell r="E33">
            <v>58.2</v>
          </cell>
          <cell r="F33">
            <v>0</v>
          </cell>
          <cell r="G33">
            <v>0</v>
          </cell>
          <cell r="H33">
            <v>34360</v>
          </cell>
          <cell r="I33">
            <v>1999752</v>
          </cell>
          <cell r="J33">
            <v>0</v>
          </cell>
          <cell r="K33">
            <v>0</v>
          </cell>
          <cell r="L33">
            <v>34360</v>
          </cell>
          <cell r="M33">
            <v>1999752</v>
          </cell>
          <cell r="N33">
            <v>0</v>
          </cell>
        </row>
        <row r="34">
          <cell r="B34" t="str">
            <v>공구손료</v>
          </cell>
          <cell r="C34" t="str">
            <v>노무비의 3%</v>
          </cell>
          <cell r="D34" t="str">
            <v>식</v>
          </cell>
          <cell r="E34">
            <v>1</v>
          </cell>
          <cell r="F34">
            <v>0</v>
          </cell>
          <cell r="G34">
            <v>680344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680344</v>
          </cell>
          <cell r="N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B51" t="str">
            <v>계</v>
          </cell>
          <cell r="C51">
            <v>0</v>
          </cell>
          <cell r="D51">
            <v>0</v>
          </cell>
          <cell r="E51">
            <v>0</v>
          </cell>
          <cell r="G51">
            <v>810344</v>
          </cell>
          <cell r="I51">
            <v>22678137</v>
          </cell>
          <cell r="J51">
            <v>0</v>
          </cell>
          <cell r="K51">
            <v>0</v>
          </cell>
          <cell r="M51">
            <v>23488481</v>
          </cell>
          <cell r="N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일위2-1</v>
          </cell>
          <cell r="B53" t="str">
            <v>낙착율</v>
          </cell>
          <cell r="C53">
            <v>0.80720000000000003</v>
          </cell>
          <cell r="D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1220</v>
          </cell>
          <cell r="M53">
            <v>18961240</v>
          </cell>
          <cell r="N53">
            <v>0</v>
          </cell>
        </row>
        <row r="54">
          <cell r="A54" t="str">
            <v>일위3</v>
          </cell>
          <cell r="B54" t="str">
            <v xml:space="preserve"> 3. 절연전력케이블신설</v>
          </cell>
          <cell r="C54" t="str">
            <v>22.9KV CN/CV 60㎟X1c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B55" t="str">
            <v>절연전력케이블신설</v>
          </cell>
          <cell r="C55" t="str">
            <v>22.9KV CN/CV 60㎟X1c</v>
          </cell>
          <cell r="D55" t="str">
            <v>m</v>
          </cell>
          <cell r="E55">
            <v>494</v>
          </cell>
          <cell r="F55">
            <v>9573</v>
          </cell>
          <cell r="G55">
            <v>4729062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9573</v>
          </cell>
          <cell r="M55">
            <v>4729062</v>
          </cell>
          <cell r="N55">
            <v>0</v>
          </cell>
        </row>
        <row r="56">
          <cell r="B56" t="str">
            <v>조립형 단말처리제</v>
          </cell>
          <cell r="C56" t="str">
            <v>22.9KV CN/CV 60㎟X1c</v>
          </cell>
          <cell r="D56" t="str">
            <v>개</v>
          </cell>
          <cell r="E56">
            <v>18</v>
          </cell>
          <cell r="F56">
            <v>0</v>
          </cell>
          <cell r="G56" t="str">
            <v>관급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>관급</v>
          </cell>
          <cell r="N56">
            <v>0</v>
          </cell>
        </row>
        <row r="57">
          <cell r="B57" t="str">
            <v>전선관</v>
          </cell>
          <cell r="C57" t="str">
            <v>ELP 100mm</v>
          </cell>
          <cell r="D57" t="str">
            <v>m</v>
          </cell>
          <cell r="E57">
            <v>123</v>
          </cell>
          <cell r="F57">
            <v>2570</v>
          </cell>
          <cell r="G57">
            <v>316110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2570</v>
          </cell>
          <cell r="M57">
            <v>316110</v>
          </cell>
          <cell r="N57">
            <v>0</v>
          </cell>
        </row>
        <row r="58">
          <cell r="B58" t="str">
            <v>케이블 헤드지지금구</v>
          </cell>
          <cell r="C58" t="str">
            <v>상하부용</v>
          </cell>
          <cell r="D58" t="str">
            <v>개</v>
          </cell>
          <cell r="E58">
            <v>3</v>
          </cell>
          <cell r="F58">
            <v>56200</v>
          </cell>
          <cell r="G58">
            <v>168600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56200</v>
          </cell>
          <cell r="M58">
            <v>168600</v>
          </cell>
          <cell r="N58">
            <v>0</v>
          </cell>
        </row>
        <row r="59">
          <cell r="B59" t="str">
            <v>노무비</v>
          </cell>
          <cell r="C59" t="str">
            <v>고압케이블공</v>
          </cell>
          <cell r="D59" t="str">
            <v>인</v>
          </cell>
          <cell r="E59">
            <v>24.73</v>
          </cell>
          <cell r="F59">
            <v>0</v>
          </cell>
          <cell r="G59">
            <v>0</v>
          </cell>
          <cell r="H59">
            <v>70455</v>
          </cell>
          <cell r="I59">
            <v>1742352</v>
          </cell>
          <cell r="J59">
            <v>0</v>
          </cell>
          <cell r="K59">
            <v>0</v>
          </cell>
          <cell r="L59">
            <v>70455</v>
          </cell>
          <cell r="M59">
            <v>1742352</v>
          </cell>
          <cell r="N59">
            <v>0</v>
          </cell>
        </row>
        <row r="60">
          <cell r="B60" t="str">
            <v>노무비</v>
          </cell>
          <cell r="C60" t="str">
            <v>배전전공</v>
          </cell>
          <cell r="D60" t="str">
            <v>인</v>
          </cell>
          <cell r="E60">
            <v>2.16</v>
          </cell>
          <cell r="F60">
            <v>0</v>
          </cell>
          <cell r="G60">
            <v>0</v>
          </cell>
          <cell r="H60">
            <v>182333</v>
          </cell>
          <cell r="I60">
            <v>393839</v>
          </cell>
          <cell r="J60">
            <v>0</v>
          </cell>
          <cell r="K60">
            <v>0</v>
          </cell>
          <cell r="L60">
            <v>182333</v>
          </cell>
          <cell r="M60">
            <v>393839</v>
          </cell>
          <cell r="N60">
            <v>0</v>
          </cell>
        </row>
        <row r="61">
          <cell r="B61" t="str">
            <v>노무비</v>
          </cell>
          <cell r="C61" t="str">
            <v>보통인부</v>
          </cell>
          <cell r="D61" t="str">
            <v>인</v>
          </cell>
          <cell r="E61">
            <v>21.01</v>
          </cell>
          <cell r="F61">
            <v>0</v>
          </cell>
          <cell r="G61">
            <v>0</v>
          </cell>
          <cell r="H61">
            <v>34360</v>
          </cell>
          <cell r="I61">
            <v>721903</v>
          </cell>
          <cell r="J61">
            <v>0</v>
          </cell>
          <cell r="K61">
            <v>0</v>
          </cell>
          <cell r="L61">
            <v>34360</v>
          </cell>
          <cell r="M61">
            <v>721903</v>
          </cell>
          <cell r="N61">
            <v>0</v>
          </cell>
        </row>
        <row r="62">
          <cell r="B62" t="str">
            <v>공구손료</v>
          </cell>
          <cell r="C62" t="str">
            <v>노무비의 3%</v>
          </cell>
          <cell r="D62" t="str">
            <v>식</v>
          </cell>
          <cell r="E62">
            <v>1</v>
          </cell>
          <cell r="F62">
            <v>72434</v>
          </cell>
          <cell r="G62">
            <v>72434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72434</v>
          </cell>
          <cell r="M62">
            <v>72434</v>
          </cell>
          <cell r="N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B76" t="str">
            <v>계</v>
          </cell>
          <cell r="C76">
            <v>0</v>
          </cell>
          <cell r="D76">
            <v>0</v>
          </cell>
          <cell r="E76">
            <v>0</v>
          </cell>
          <cell r="G76">
            <v>5286206</v>
          </cell>
          <cell r="I76">
            <v>2858094</v>
          </cell>
          <cell r="J76">
            <v>0</v>
          </cell>
          <cell r="K76">
            <v>0</v>
          </cell>
          <cell r="M76">
            <v>8144300</v>
          </cell>
          <cell r="N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일위3-1</v>
          </cell>
          <cell r="B78" t="str">
            <v>낙착율</v>
          </cell>
          <cell r="C78">
            <v>0.64549999999999996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10953</v>
          </cell>
          <cell r="M78">
            <v>5257440</v>
          </cell>
          <cell r="N78">
            <v>0</v>
          </cell>
        </row>
        <row r="79">
          <cell r="A79" t="str">
            <v>일위6</v>
          </cell>
          <cell r="B79" t="str">
            <v xml:space="preserve"> 6. 케이블 신설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6.6KV 가교PE케이블</v>
          </cell>
          <cell r="C80" t="str">
            <v>HCV 1C x 60㎟</v>
          </cell>
          <cell r="D80" t="str">
            <v>m</v>
          </cell>
          <cell r="E80">
            <v>55669</v>
          </cell>
          <cell r="F80">
            <v>0</v>
          </cell>
          <cell r="G80" t="str">
            <v>관급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 t="str">
            <v>관급</v>
          </cell>
          <cell r="N80">
            <v>0</v>
          </cell>
        </row>
        <row r="81">
          <cell r="B81" t="str">
            <v>조립형 단말처리제</v>
          </cell>
          <cell r="C81" t="str">
            <v>6.6KV HCV 60㎟ x 1C</v>
          </cell>
          <cell r="D81" t="str">
            <v>개</v>
          </cell>
          <cell r="E81">
            <v>102</v>
          </cell>
          <cell r="F81">
            <v>0</v>
          </cell>
          <cell r="G81" t="str">
            <v>관급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>관급</v>
          </cell>
          <cell r="N81">
            <v>0</v>
          </cell>
        </row>
        <row r="82">
          <cell r="B82" t="str">
            <v>조립식 직선접속제</v>
          </cell>
          <cell r="C82" t="str">
            <v>6.6KV HCV 60㎟ x 1C</v>
          </cell>
          <cell r="D82" t="str">
            <v>개</v>
          </cell>
          <cell r="E82">
            <v>234</v>
          </cell>
          <cell r="F82">
            <v>0</v>
          </cell>
          <cell r="G82" t="str">
            <v>관급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>관급</v>
          </cell>
          <cell r="N82">
            <v>0</v>
          </cell>
        </row>
        <row r="83">
          <cell r="B83" t="str">
            <v>노무비</v>
          </cell>
          <cell r="C83" t="str">
            <v>고압케이블공</v>
          </cell>
          <cell r="D83" t="str">
            <v>인</v>
          </cell>
          <cell r="E83">
            <v>671.7</v>
          </cell>
          <cell r="F83">
            <v>0</v>
          </cell>
          <cell r="G83">
            <v>0</v>
          </cell>
          <cell r="H83">
            <v>70455</v>
          </cell>
          <cell r="I83">
            <v>47324623</v>
          </cell>
          <cell r="J83">
            <v>0</v>
          </cell>
          <cell r="K83">
            <v>0</v>
          </cell>
          <cell r="L83">
            <v>70455</v>
          </cell>
          <cell r="M83">
            <v>47324623</v>
          </cell>
          <cell r="N83">
            <v>0</v>
          </cell>
        </row>
        <row r="84">
          <cell r="B84" t="str">
            <v>노무비</v>
          </cell>
          <cell r="C84" t="str">
            <v>보통인부</v>
          </cell>
          <cell r="D84" t="str">
            <v>인</v>
          </cell>
          <cell r="E84">
            <v>477.78</v>
          </cell>
          <cell r="F84">
            <v>0</v>
          </cell>
          <cell r="G84">
            <v>0</v>
          </cell>
          <cell r="H84">
            <v>34360</v>
          </cell>
          <cell r="I84">
            <v>16416520</v>
          </cell>
          <cell r="J84">
            <v>0</v>
          </cell>
          <cell r="K84">
            <v>0</v>
          </cell>
          <cell r="L84">
            <v>34360</v>
          </cell>
          <cell r="M84">
            <v>16416520</v>
          </cell>
          <cell r="N84">
            <v>0</v>
          </cell>
        </row>
        <row r="85">
          <cell r="B85" t="str">
            <v>공구손료</v>
          </cell>
          <cell r="C85" t="str">
            <v>노무비의 3%</v>
          </cell>
          <cell r="D85" t="str">
            <v>식</v>
          </cell>
          <cell r="E85">
            <v>1</v>
          </cell>
          <cell r="F85">
            <v>4791057</v>
          </cell>
          <cell r="G85">
            <v>4791057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4791057</v>
          </cell>
          <cell r="M85">
            <v>4791057</v>
          </cell>
          <cell r="N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계</v>
          </cell>
          <cell r="C101">
            <v>0</v>
          </cell>
          <cell r="D101">
            <v>0</v>
          </cell>
          <cell r="E101">
            <v>0</v>
          </cell>
          <cell r="G101">
            <v>4791057</v>
          </cell>
          <cell r="I101">
            <v>63741143</v>
          </cell>
          <cell r="J101">
            <v>0</v>
          </cell>
          <cell r="K101">
            <v>0</v>
          </cell>
          <cell r="M101">
            <v>68532200</v>
          </cell>
          <cell r="N101">
            <v>0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일위6-1</v>
          </cell>
          <cell r="B103" t="str">
            <v>낙착율</v>
          </cell>
          <cell r="C103">
            <v>0.77359999999999995</v>
          </cell>
          <cell r="D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M103">
            <v>53021088</v>
          </cell>
          <cell r="N103">
            <v>0</v>
          </cell>
        </row>
        <row r="104">
          <cell r="A104" t="str">
            <v>일위12</v>
          </cell>
          <cell r="B104" t="str">
            <v xml:space="preserve"> 12. 관로신설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전선관</v>
          </cell>
          <cell r="C105" t="str">
            <v>ELP 80C</v>
          </cell>
          <cell r="D105" t="str">
            <v>m</v>
          </cell>
          <cell r="E105">
            <v>8731</v>
          </cell>
          <cell r="F105">
            <v>1860</v>
          </cell>
          <cell r="G105">
            <v>16239660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1860</v>
          </cell>
          <cell r="M105">
            <v>16239660</v>
          </cell>
          <cell r="N105">
            <v>0</v>
          </cell>
        </row>
        <row r="106">
          <cell r="B106" t="str">
            <v>강제전선관</v>
          </cell>
          <cell r="C106" t="str">
            <v>아연도 금속후강 82C</v>
          </cell>
          <cell r="D106" t="str">
            <v>m</v>
          </cell>
          <cell r="E106">
            <v>106</v>
          </cell>
          <cell r="F106">
            <v>4930</v>
          </cell>
          <cell r="G106">
            <v>522580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4930</v>
          </cell>
          <cell r="M106">
            <v>522580</v>
          </cell>
          <cell r="N106">
            <v>0</v>
          </cell>
        </row>
        <row r="107">
          <cell r="B107" t="str">
            <v>케이블 표지시트</v>
          </cell>
          <cell r="C107" t="str">
            <v>경고테이프</v>
          </cell>
          <cell r="D107" t="str">
            <v>m</v>
          </cell>
          <cell r="E107">
            <v>8477</v>
          </cell>
          <cell r="F107">
            <v>150</v>
          </cell>
          <cell r="G107">
            <v>1271550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150</v>
          </cell>
          <cell r="M107">
            <v>1271550</v>
          </cell>
          <cell r="N107">
            <v>0</v>
          </cell>
        </row>
        <row r="108">
          <cell r="B108" t="str">
            <v>케이블 매설표</v>
          </cell>
          <cell r="C108" t="str">
            <v>철도청 규격</v>
          </cell>
          <cell r="D108" t="str">
            <v>개</v>
          </cell>
          <cell r="E108">
            <v>101</v>
          </cell>
          <cell r="F108">
            <v>8500</v>
          </cell>
          <cell r="G108">
            <v>858500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8500</v>
          </cell>
          <cell r="M108">
            <v>858500</v>
          </cell>
          <cell r="N108">
            <v>0</v>
          </cell>
        </row>
        <row r="109">
          <cell r="B109" t="str">
            <v>카프링</v>
          </cell>
          <cell r="C109" t="str">
            <v>아연도 금속후강 82C</v>
          </cell>
          <cell r="D109" t="str">
            <v>개</v>
          </cell>
          <cell r="E109">
            <v>26.944444444444443</v>
          </cell>
          <cell r="F109">
            <v>2841</v>
          </cell>
          <cell r="G109">
            <v>76549.166666666657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2841</v>
          </cell>
          <cell r="M109">
            <v>76549.166666666657</v>
          </cell>
          <cell r="N109">
            <v>0</v>
          </cell>
        </row>
        <row r="110">
          <cell r="B110" t="str">
            <v>노무비</v>
          </cell>
          <cell r="C110" t="str">
            <v>배전전공</v>
          </cell>
          <cell r="D110" t="str">
            <v>인</v>
          </cell>
          <cell r="E110">
            <v>141.88999999999999</v>
          </cell>
          <cell r="F110">
            <v>0</v>
          </cell>
          <cell r="G110">
            <v>0</v>
          </cell>
          <cell r="H110">
            <v>182333</v>
          </cell>
          <cell r="I110">
            <v>25871229</v>
          </cell>
          <cell r="J110">
            <v>0</v>
          </cell>
          <cell r="K110">
            <v>0</v>
          </cell>
          <cell r="L110">
            <v>182333</v>
          </cell>
          <cell r="M110">
            <v>25871229</v>
          </cell>
          <cell r="N110">
            <v>0</v>
          </cell>
        </row>
        <row r="111">
          <cell r="B111">
            <v>0</v>
          </cell>
          <cell r="C111" t="str">
            <v>고압케이블공</v>
          </cell>
          <cell r="D111" t="str">
            <v>인</v>
          </cell>
          <cell r="E111">
            <v>4.2300000000000004</v>
          </cell>
          <cell r="F111">
            <v>0</v>
          </cell>
          <cell r="G111">
            <v>0</v>
          </cell>
          <cell r="H111">
            <v>70455</v>
          </cell>
          <cell r="I111">
            <v>298024</v>
          </cell>
          <cell r="J111">
            <v>0</v>
          </cell>
          <cell r="K111">
            <v>0</v>
          </cell>
          <cell r="L111">
            <v>70455</v>
          </cell>
          <cell r="M111">
            <v>298024</v>
          </cell>
          <cell r="N111">
            <v>0</v>
          </cell>
        </row>
        <row r="112">
          <cell r="B112" t="str">
            <v>노무비</v>
          </cell>
          <cell r="C112" t="str">
            <v>보통인부</v>
          </cell>
          <cell r="D112" t="str">
            <v>인</v>
          </cell>
          <cell r="E112">
            <v>1486.11</v>
          </cell>
          <cell r="F112">
            <v>0</v>
          </cell>
          <cell r="G112">
            <v>0</v>
          </cell>
          <cell r="H112">
            <v>34360</v>
          </cell>
          <cell r="I112">
            <v>51062739</v>
          </cell>
          <cell r="J112">
            <v>0</v>
          </cell>
          <cell r="K112">
            <v>0</v>
          </cell>
          <cell r="L112">
            <v>34360</v>
          </cell>
          <cell r="M112">
            <v>51062739</v>
          </cell>
          <cell r="N112">
            <v>0</v>
          </cell>
        </row>
        <row r="113">
          <cell r="B113" t="str">
            <v>공구손료</v>
          </cell>
          <cell r="C113" t="str">
            <v>노무비의 3%</v>
          </cell>
          <cell r="D113" t="str">
            <v>식</v>
          </cell>
          <cell r="E113">
            <v>1</v>
          </cell>
          <cell r="F113">
            <v>2316959.7599999998</v>
          </cell>
          <cell r="G113">
            <v>2316959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2316959.7599999998</v>
          </cell>
          <cell r="M113">
            <v>2316959</v>
          </cell>
          <cell r="N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계</v>
          </cell>
          <cell r="C126">
            <v>0</v>
          </cell>
          <cell r="D126">
            <v>0</v>
          </cell>
          <cell r="E126">
            <v>0</v>
          </cell>
          <cell r="G126">
            <v>21285798.166666668</v>
          </cell>
          <cell r="I126">
            <v>77231992</v>
          </cell>
          <cell r="J126">
            <v>0</v>
          </cell>
          <cell r="K126">
            <v>0</v>
          </cell>
          <cell r="M126">
            <v>98517790.166666672</v>
          </cell>
          <cell r="N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일위12-1</v>
          </cell>
          <cell r="B128" t="str">
            <v>낙착율</v>
          </cell>
          <cell r="C128">
            <v>0.73799999999999999</v>
          </cell>
          <cell r="D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8577</v>
          </cell>
          <cell r="M128">
            <v>72707229</v>
          </cell>
          <cell r="N128">
            <v>0</v>
          </cell>
        </row>
        <row r="129">
          <cell r="A129" t="str">
            <v>일위16</v>
          </cell>
          <cell r="B129" t="str">
            <v xml:space="preserve"> 16. 케이블트레이신설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HI-TEC TRAY</v>
          </cell>
          <cell r="C130" t="str">
            <v>W150xH100</v>
          </cell>
          <cell r="D130" t="str">
            <v>m</v>
          </cell>
          <cell r="E130">
            <v>3918</v>
          </cell>
          <cell r="F130">
            <v>11710</v>
          </cell>
          <cell r="G130">
            <v>45879780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11710</v>
          </cell>
          <cell r="M130">
            <v>45879780</v>
          </cell>
          <cell r="N130">
            <v>0</v>
          </cell>
        </row>
        <row r="131">
          <cell r="B131" t="str">
            <v>TRAY COVER</v>
          </cell>
          <cell r="C131" t="str">
            <v xml:space="preserve">W150 </v>
          </cell>
          <cell r="D131" t="str">
            <v>m</v>
          </cell>
          <cell r="E131">
            <v>3918</v>
          </cell>
          <cell r="F131">
            <v>5170</v>
          </cell>
          <cell r="G131">
            <v>20256060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5170</v>
          </cell>
          <cell r="M131">
            <v>20256060</v>
          </cell>
          <cell r="N131">
            <v>0</v>
          </cell>
        </row>
        <row r="132">
          <cell r="B132" t="str">
            <v>JOINER</v>
          </cell>
          <cell r="C132" t="str">
            <v>W150xH100</v>
          </cell>
          <cell r="D132" t="str">
            <v>SET</v>
          </cell>
          <cell r="E132">
            <v>2488</v>
          </cell>
          <cell r="F132">
            <v>2610</v>
          </cell>
          <cell r="G132">
            <v>6493680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2610</v>
          </cell>
          <cell r="M132">
            <v>6493680</v>
          </cell>
          <cell r="N132">
            <v>0</v>
          </cell>
        </row>
        <row r="133">
          <cell r="B133" t="str">
            <v>HOLD DOWN CLAMP</v>
          </cell>
          <cell r="C133" t="str">
            <v>아연도</v>
          </cell>
          <cell r="D133" t="str">
            <v>SET</v>
          </cell>
          <cell r="E133">
            <v>2488</v>
          </cell>
          <cell r="F133">
            <v>1400</v>
          </cell>
          <cell r="G133">
            <v>3483200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1400</v>
          </cell>
          <cell r="M133">
            <v>3483200</v>
          </cell>
          <cell r="N133">
            <v>0</v>
          </cell>
        </row>
        <row r="134">
          <cell r="B134" t="str">
            <v>VARIABLE BRACKET</v>
          </cell>
          <cell r="C134" t="str">
            <v>L200</v>
          </cell>
          <cell r="D134" t="str">
            <v>SET</v>
          </cell>
          <cell r="E134">
            <v>3732</v>
          </cell>
          <cell r="F134">
            <v>16840</v>
          </cell>
          <cell r="G134">
            <v>62846880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16840</v>
          </cell>
          <cell r="M134">
            <v>62846880</v>
          </cell>
          <cell r="N134">
            <v>0</v>
          </cell>
        </row>
        <row r="135">
          <cell r="B135" t="str">
            <v>BONDING JUMPER</v>
          </cell>
          <cell r="C135" t="str">
            <v>38㎟</v>
          </cell>
          <cell r="D135" t="str">
            <v>개</v>
          </cell>
          <cell r="E135">
            <v>2488</v>
          </cell>
          <cell r="F135">
            <v>2800</v>
          </cell>
          <cell r="G135">
            <v>6966400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2800</v>
          </cell>
          <cell r="M135">
            <v>6966400</v>
          </cell>
          <cell r="N135">
            <v>0</v>
          </cell>
        </row>
        <row r="136">
          <cell r="B136" t="str">
            <v>CABLE TRAY</v>
          </cell>
          <cell r="C136" t="str">
            <v>W450x100Hx2.3t</v>
          </cell>
          <cell r="D136" t="str">
            <v>m</v>
          </cell>
          <cell r="E136">
            <v>15</v>
          </cell>
          <cell r="F136">
            <v>11520</v>
          </cell>
          <cell r="G136">
            <v>172800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11520</v>
          </cell>
          <cell r="M136">
            <v>172800</v>
          </cell>
          <cell r="N136">
            <v>0</v>
          </cell>
        </row>
        <row r="137">
          <cell r="B137" t="str">
            <v>JOINTN CONNECTOR</v>
          </cell>
          <cell r="C137" t="str">
            <v>아연도 100Hx2.3t</v>
          </cell>
          <cell r="D137" t="str">
            <v>개</v>
          </cell>
          <cell r="E137">
            <v>10</v>
          </cell>
          <cell r="F137">
            <v>1100</v>
          </cell>
          <cell r="G137">
            <v>11000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1100</v>
          </cell>
          <cell r="M137">
            <v>11000</v>
          </cell>
          <cell r="N137">
            <v>0</v>
          </cell>
        </row>
        <row r="138">
          <cell r="B138" t="str">
            <v>HOLD DOWN CLAMP</v>
          </cell>
          <cell r="C138" t="str">
            <v>아연도</v>
          </cell>
          <cell r="D138" t="str">
            <v>개</v>
          </cell>
          <cell r="E138">
            <v>10</v>
          </cell>
          <cell r="F138">
            <v>300</v>
          </cell>
          <cell r="G138">
            <v>3000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300</v>
          </cell>
          <cell r="M138">
            <v>3000</v>
          </cell>
          <cell r="N138">
            <v>0</v>
          </cell>
        </row>
        <row r="139">
          <cell r="B139" t="str">
            <v>U CHANNEL</v>
          </cell>
          <cell r="C139" t="str">
            <v>41x41x2.6t</v>
          </cell>
          <cell r="D139" t="str">
            <v>m</v>
          </cell>
          <cell r="E139">
            <v>3</v>
          </cell>
          <cell r="F139">
            <v>3000</v>
          </cell>
          <cell r="G139">
            <v>9000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3000</v>
          </cell>
          <cell r="M139">
            <v>9000</v>
          </cell>
          <cell r="N139">
            <v>0</v>
          </cell>
        </row>
        <row r="140">
          <cell r="B140" t="str">
            <v>노무비</v>
          </cell>
          <cell r="C140" t="str">
            <v>내선전공</v>
          </cell>
          <cell r="D140" t="str">
            <v>인</v>
          </cell>
          <cell r="E140">
            <v>846.37</v>
          </cell>
          <cell r="F140">
            <v>0</v>
          </cell>
          <cell r="G140">
            <v>0</v>
          </cell>
          <cell r="H140">
            <v>49296</v>
          </cell>
          <cell r="I140">
            <v>41722655</v>
          </cell>
          <cell r="J140">
            <v>0</v>
          </cell>
          <cell r="K140">
            <v>0</v>
          </cell>
          <cell r="L140">
            <v>0</v>
          </cell>
          <cell r="M140">
            <v>41722655</v>
          </cell>
          <cell r="N140">
            <v>0</v>
          </cell>
        </row>
        <row r="141">
          <cell r="B141" t="str">
            <v>공구손료</v>
          </cell>
          <cell r="C141" t="str">
            <v>노무비의 3%</v>
          </cell>
          <cell r="D141" t="str">
            <v>식</v>
          </cell>
          <cell r="E141">
            <v>1</v>
          </cell>
          <cell r="F141">
            <v>2512264</v>
          </cell>
          <cell r="G141">
            <v>2512264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2512264</v>
          </cell>
          <cell r="N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계</v>
          </cell>
          <cell r="C151">
            <v>0</v>
          </cell>
          <cell r="D151">
            <v>0</v>
          </cell>
          <cell r="G151">
            <v>148634064</v>
          </cell>
          <cell r="I151">
            <v>41722655</v>
          </cell>
          <cell r="J151">
            <v>0</v>
          </cell>
          <cell r="K151">
            <v>0</v>
          </cell>
          <cell r="M151">
            <v>190356719</v>
          </cell>
          <cell r="N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일위16-1</v>
          </cell>
          <cell r="B153" t="str">
            <v>낙착율</v>
          </cell>
          <cell r="C153">
            <v>0.70889999999999997</v>
          </cell>
          <cell r="D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36163</v>
          </cell>
          <cell r="M153">
            <v>134960316</v>
          </cell>
          <cell r="N153">
            <v>0</v>
          </cell>
        </row>
        <row r="154">
          <cell r="A154" t="str">
            <v>일위17</v>
          </cell>
          <cell r="B154" t="str">
            <v xml:space="preserve"> 17. 맨홀 A형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 t="str">
            <v>수공철개</v>
          </cell>
          <cell r="C155" t="str">
            <v>1120x620</v>
          </cell>
          <cell r="D155" t="str">
            <v>개</v>
          </cell>
          <cell r="E155">
            <v>1</v>
          </cell>
          <cell r="F155">
            <v>250000</v>
          </cell>
          <cell r="G155">
            <v>250000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250000</v>
          </cell>
          <cell r="M155">
            <v>250000</v>
          </cell>
          <cell r="N155">
            <v>0</v>
          </cell>
        </row>
        <row r="156">
          <cell r="B156" t="str">
            <v>콘크리트</v>
          </cell>
          <cell r="C156" t="str">
            <v>1:2:4</v>
          </cell>
          <cell r="D156" t="str">
            <v>㎥</v>
          </cell>
          <cell r="E156">
            <v>1190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 t="str">
            <v>시멘트</v>
          </cell>
          <cell r="C157" t="str">
            <v>포틀랜드 40Kg</v>
          </cell>
          <cell r="D157" t="str">
            <v>포</v>
          </cell>
          <cell r="E157">
            <v>9.5</v>
          </cell>
          <cell r="F157">
            <v>2700</v>
          </cell>
          <cell r="G157">
            <v>25650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2700</v>
          </cell>
          <cell r="M157">
            <v>25650</v>
          </cell>
          <cell r="N157">
            <v>0</v>
          </cell>
        </row>
        <row r="158">
          <cell r="B158" t="str">
            <v>모래</v>
          </cell>
          <cell r="C158" t="str">
            <v>세사</v>
          </cell>
          <cell r="D158" t="str">
            <v>㎥</v>
          </cell>
          <cell r="E158">
            <v>0.53</v>
          </cell>
          <cell r="F158">
            <v>12000</v>
          </cell>
          <cell r="G158">
            <v>6360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12000</v>
          </cell>
          <cell r="M158">
            <v>6360</v>
          </cell>
          <cell r="N158">
            <v>0</v>
          </cell>
        </row>
        <row r="159">
          <cell r="B159" t="str">
            <v>자갈</v>
          </cell>
          <cell r="C159" t="str">
            <v>25mm 이하</v>
          </cell>
          <cell r="D159" t="str">
            <v>㎥</v>
          </cell>
          <cell r="E159">
            <v>1.07</v>
          </cell>
          <cell r="F159">
            <v>17000</v>
          </cell>
          <cell r="G159">
            <v>18190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17000</v>
          </cell>
          <cell r="M159">
            <v>18190</v>
          </cell>
          <cell r="N159">
            <v>0</v>
          </cell>
        </row>
        <row r="160">
          <cell r="B160" t="str">
            <v>막돌</v>
          </cell>
          <cell r="C160" t="str">
            <v>200mm 이하</v>
          </cell>
          <cell r="D160" t="str">
            <v>㎥</v>
          </cell>
          <cell r="E160">
            <v>0.56999999999999995</v>
          </cell>
          <cell r="F160">
            <v>8000</v>
          </cell>
          <cell r="G160">
            <v>4560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8000</v>
          </cell>
          <cell r="M160">
            <v>4560</v>
          </cell>
          <cell r="N160">
            <v>0</v>
          </cell>
        </row>
        <row r="161">
          <cell r="B161" t="str">
            <v>거푸집</v>
          </cell>
          <cell r="C161" t="str">
            <v>합판4회</v>
          </cell>
          <cell r="D161" t="str">
            <v>㎡</v>
          </cell>
          <cell r="E161">
            <v>10.1</v>
          </cell>
          <cell r="F161">
            <v>16966</v>
          </cell>
          <cell r="G161">
            <v>171356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16966</v>
          </cell>
          <cell r="M161">
            <v>171356</v>
          </cell>
          <cell r="N161">
            <v>0</v>
          </cell>
        </row>
        <row r="162">
          <cell r="B162" t="str">
            <v>이형철근</v>
          </cell>
          <cell r="C162" t="str">
            <v>D-13 SD30A</v>
          </cell>
          <cell r="D162" t="str">
            <v>TON</v>
          </cell>
          <cell r="E162">
            <v>0.13900000000000001</v>
          </cell>
          <cell r="F162">
            <v>381300</v>
          </cell>
          <cell r="G162">
            <v>53000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381300</v>
          </cell>
          <cell r="M162">
            <v>53000</v>
          </cell>
          <cell r="N162">
            <v>0</v>
          </cell>
        </row>
        <row r="163">
          <cell r="B163" t="str">
            <v>체인</v>
          </cell>
          <cell r="C163" t="str">
            <v>8φx 1000mm</v>
          </cell>
          <cell r="D163" t="str">
            <v>개</v>
          </cell>
          <cell r="E163">
            <v>2</v>
          </cell>
          <cell r="F163">
            <v>2000</v>
          </cell>
          <cell r="G163">
            <v>4000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2000</v>
          </cell>
          <cell r="M163">
            <v>4000</v>
          </cell>
          <cell r="N163">
            <v>0</v>
          </cell>
        </row>
        <row r="164">
          <cell r="B164" t="str">
            <v>앙카볼트</v>
          </cell>
          <cell r="C164" t="str">
            <v>16φx 120mm</v>
          </cell>
          <cell r="D164" t="str">
            <v>m</v>
          </cell>
          <cell r="E164">
            <v>2</v>
          </cell>
          <cell r="F164">
            <v>330</v>
          </cell>
          <cell r="G164">
            <v>660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330</v>
          </cell>
          <cell r="M164">
            <v>660</v>
          </cell>
          <cell r="N164">
            <v>0</v>
          </cell>
        </row>
        <row r="165">
          <cell r="B165" t="str">
            <v>"ㄱ"형강</v>
          </cell>
          <cell r="C165" t="str">
            <v>75 x 75</v>
          </cell>
          <cell r="D165" t="str">
            <v>Kg</v>
          </cell>
          <cell r="E165">
            <v>29.88</v>
          </cell>
          <cell r="F165">
            <v>3635</v>
          </cell>
          <cell r="G165">
            <v>108613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3635</v>
          </cell>
          <cell r="M165">
            <v>108613</v>
          </cell>
          <cell r="N165">
            <v>0</v>
          </cell>
        </row>
        <row r="166">
          <cell r="B166" t="str">
            <v>터파기</v>
          </cell>
          <cell r="C166">
            <v>0</v>
          </cell>
          <cell r="D166" t="str">
            <v>㎡</v>
          </cell>
          <cell r="E166">
            <v>4.5199999999999996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되메우기</v>
          </cell>
          <cell r="C167">
            <v>0</v>
          </cell>
          <cell r="D167" t="str">
            <v>㎡</v>
          </cell>
          <cell r="E167">
            <v>2.27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잔토처리</v>
          </cell>
          <cell r="C168">
            <v>0</v>
          </cell>
          <cell r="D168" t="str">
            <v>㎡</v>
          </cell>
          <cell r="E168">
            <v>2.25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노무비</v>
          </cell>
          <cell r="C169" t="str">
            <v>철근공</v>
          </cell>
          <cell r="D169" t="str">
            <v>인</v>
          </cell>
          <cell r="E169">
            <v>0.55000000000000004</v>
          </cell>
          <cell r="F169">
            <v>0</v>
          </cell>
          <cell r="G169">
            <v>0</v>
          </cell>
          <cell r="H169">
            <v>63607</v>
          </cell>
          <cell r="I169">
            <v>34983</v>
          </cell>
          <cell r="J169">
            <v>0</v>
          </cell>
          <cell r="K169">
            <v>0</v>
          </cell>
          <cell r="L169">
            <v>63607</v>
          </cell>
          <cell r="M169">
            <v>34983</v>
          </cell>
          <cell r="N169">
            <v>0</v>
          </cell>
        </row>
        <row r="170">
          <cell r="B170" t="str">
            <v>노무비</v>
          </cell>
          <cell r="C170" t="str">
            <v>미장공</v>
          </cell>
          <cell r="D170" t="str">
            <v>인</v>
          </cell>
          <cell r="E170">
            <v>0.6</v>
          </cell>
          <cell r="F170">
            <v>0</v>
          </cell>
          <cell r="G170">
            <v>0</v>
          </cell>
          <cell r="H170">
            <v>54467</v>
          </cell>
          <cell r="I170">
            <v>32680</v>
          </cell>
          <cell r="J170">
            <v>0</v>
          </cell>
          <cell r="K170">
            <v>0</v>
          </cell>
          <cell r="L170">
            <v>54467</v>
          </cell>
          <cell r="M170">
            <v>32680</v>
          </cell>
          <cell r="N170">
            <v>0</v>
          </cell>
        </row>
        <row r="171">
          <cell r="B171" t="str">
            <v>노무비</v>
          </cell>
          <cell r="C171" t="str">
            <v>콘크리트공</v>
          </cell>
          <cell r="D171" t="str">
            <v>인</v>
          </cell>
          <cell r="E171">
            <v>1.01</v>
          </cell>
          <cell r="F171">
            <v>0</v>
          </cell>
          <cell r="G171">
            <v>0</v>
          </cell>
          <cell r="H171">
            <v>62281</v>
          </cell>
          <cell r="I171">
            <v>62903</v>
          </cell>
          <cell r="J171">
            <v>0</v>
          </cell>
          <cell r="K171">
            <v>0</v>
          </cell>
          <cell r="L171">
            <v>62281</v>
          </cell>
          <cell r="M171">
            <v>62903</v>
          </cell>
          <cell r="N171">
            <v>0</v>
          </cell>
        </row>
        <row r="172">
          <cell r="B172" t="str">
            <v>노무비</v>
          </cell>
          <cell r="C172" t="str">
            <v>내선전공</v>
          </cell>
          <cell r="D172" t="str">
            <v>인</v>
          </cell>
          <cell r="E172">
            <v>0.16</v>
          </cell>
          <cell r="F172">
            <v>0</v>
          </cell>
          <cell r="G172">
            <v>0</v>
          </cell>
          <cell r="H172">
            <v>49296</v>
          </cell>
          <cell r="I172">
            <v>7887</v>
          </cell>
          <cell r="J172">
            <v>0</v>
          </cell>
          <cell r="K172">
            <v>0</v>
          </cell>
          <cell r="L172">
            <v>49296</v>
          </cell>
          <cell r="M172">
            <v>7887</v>
          </cell>
          <cell r="N172">
            <v>0</v>
          </cell>
        </row>
        <row r="173">
          <cell r="B173" t="str">
            <v>노무비</v>
          </cell>
          <cell r="C173" t="str">
            <v>보통인부</v>
          </cell>
          <cell r="D173" t="str">
            <v>인</v>
          </cell>
          <cell r="E173">
            <v>4.21</v>
          </cell>
          <cell r="F173">
            <v>0</v>
          </cell>
          <cell r="G173">
            <v>0</v>
          </cell>
          <cell r="H173">
            <v>34360</v>
          </cell>
          <cell r="I173">
            <v>144655</v>
          </cell>
          <cell r="J173">
            <v>0</v>
          </cell>
          <cell r="K173">
            <v>0</v>
          </cell>
          <cell r="L173">
            <v>34360</v>
          </cell>
          <cell r="M173">
            <v>144655</v>
          </cell>
          <cell r="N173">
            <v>0</v>
          </cell>
        </row>
        <row r="174">
          <cell r="B174" t="str">
            <v>공구손료</v>
          </cell>
          <cell r="C174" t="str">
            <v>노무비의 3%</v>
          </cell>
          <cell r="D174" t="str">
            <v>식</v>
          </cell>
          <cell r="E174">
            <v>1</v>
          </cell>
          <cell r="F174">
            <v>9809</v>
          </cell>
          <cell r="G174">
            <v>9809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9809</v>
          </cell>
          <cell r="M174">
            <v>9809</v>
          </cell>
          <cell r="N174">
            <v>0</v>
          </cell>
        </row>
        <row r="175"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계</v>
          </cell>
          <cell r="C176">
            <v>0</v>
          </cell>
          <cell r="E176">
            <v>1</v>
          </cell>
          <cell r="G176">
            <v>652198</v>
          </cell>
          <cell r="I176">
            <v>283108</v>
          </cell>
          <cell r="J176">
            <v>0</v>
          </cell>
          <cell r="K176">
            <v>0</v>
          </cell>
          <cell r="M176">
            <v>935306</v>
          </cell>
          <cell r="N176">
            <v>0</v>
          </cell>
        </row>
        <row r="177">
          <cell r="B177">
            <v>0</v>
          </cell>
          <cell r="C177">
            <v>0</v>
          </cell>
          <cell r="E177">
            <v>66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935306</v>
          </cell>
          <cell r="M177">
            <v>61730196</v>
          </cell>
          <cell r="N177">
            <v>0</v>
          </cell>
        </row>
        <row r="178">
          <cell r="A178" t="str">
            <v>일위17-1</v>
          </cell>
          <cell r="B178" t="str">
            <v>낙착율</v>
          </cell>
          <cell r="C178">
            <v>0.56310000000000004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526708</v>
          </cell>
          <cell r="M178">
            <v>34762728</v>
          </cell>
          <cell r="N178">
            <v>0</v>
          </cell>
        </row>
        <row r="179">
          <cell r="A179" t="str">
            <v>일위18</v>
          </cell>
          <cell r="B179" t="str">
            <v xml:space="preserve"> 18. 맨홀 B형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수공철개</v>
          </cell>
          <cell r="C180" t="str">
            <v>1120x620x132</v>
          </cell>
          <cell r="D180" t="str">
            <v>개</v>
          </cell>
          <cell r="E180">
            <v>1</v>
          </cell>
          <cell r="F180">
            <v>250000</v>
          </cell>
          <cell r="G180">
            <v>250000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250000</v>
          </cell>
          <cell r="M180">
            <v>250000</v>
          </cell>
          <cell r="N180">
            <v>0</v>
          </cell>
        </row>
        <row r="181">
          <cell r="B181" t="str">
            <v>콘크리트</v>
          </cell>
          <cell r="C181" t="str">
            <v>1:2:4</v>
          </cell>
          <cell r="D181" t="str">
            <v>㎥</v>
          </cell>
          <cell r="E181">
            <v>1.72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시멘트</v>
          </cell>
          <cell r="C182" t="str">
            <v>포틀랜드 40Kg</v>
          </cell>
          <cell r="D182" t="str">
            <v>포</v>
          </cell>
          <cell r="E182">
            <v>13.7</v>
          </cell>
          <cell r="F182">
            <v>2700</v>
          </cell>
          <cell r="G182">
            <v>36990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2700</v>
          </cell>
          <cell r="M182">
            <v>36990</v>
          </cell>
          <cell r="N182">
            <v>0</v>
          </cell>
        </row>
        <row r="183">
          <cell r="B183" t="str">
            <v>모래</v>
          </cell>
          <cell r="C183" t="str">
            <v>세사</v>
          </cell>
          <cell r="D183" t="str">
            <v>㎥</v>
          </cell>
          <cell r="E183">
            <v>0.77</v>
          </cell>
          <cell r="F183">
            <v>12000</v>
          </cell>
          <cell r="G183">
            <v>9240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12000</v>
          </cell>
          <cell r="M183">
            <v>9240</v>
          </cell>
          <cell r="N183">
            <v>0</v>
          </cell>
        </row>
        <row r="184">
          <cell r="B184" t="str">
            <v>자갈</v>
          </cell>
          <cell r="C184" t="str">
            <v>25mm 이하</v>
          </cell>
          <cell r="D184" t="str">
            <v>㎥</v>
          </cell>
          <cell r="E184">
            <v>1.54</v>
          </cell>
          <cell r="F184">
            <v>17000</v>
          </cell>
          <cell r="G184">
            <v>26180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17000</v>
          </cell>
          <cell r="M184">
            <v>26180</v>
          </cell>
          <cell r="N184">
            <v>0</v>
          </cell>
        </row>
        <row r="185">
          <cell r="B185" t="str">
            <v>막돌</v>
          </cell>
          <cell r="C185" t="str">
            <v>200mm 이하</v>
          </cell>
          <cell r="D185" t="str">
            <v>㎥</v>
          </cell>
          <cell r="E185">
            <v>0.56999999999999995</v>
          </cell>
          <cell r="F185">
            <v>8000</v>
          </cell>
          <cell r="G185">
            <v>4560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8000</v>
          </cell>
          <cell r="M185">
            <v>4560</v>
          </cell>
          <cell r="N185">
            <v>0</v>
          </cell>
        </row>
        <row r="186">
          <cell r="B186" t="str">
            <v>거푸집</v>
          </cell>
          <cell r="C186" t="str">
            <v>합판4회</v>
          </cell>
          <cell r="D186" t="str">
            <v>㎡</v>
          </cell>
          <cell r="E186">
            <v>15.38</v>
          </cell>
          <cell r="F186">
            <v>16966</v>
          </cell>
          <cell r="G186">
            <v>260937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16966</v>
          </cell>
          <cell r="M186">
            <v>260937</v>
          </cell>
          <cell r="N186">
            <v>0</v>
          </cell>
        </row>
        <row r="187">
          <cell r="B187" t="str">
            <v>이형철근</v>
          </cell>
          <cell r="C187" t="str">
            <v>D-13 SD30A</v>
          </cell>
          <cell r="D187" t="str">
            <v>TON</v>
          </cell>
          <cell r="E187">
            <v>0.13900000000000001</v>
          </cell>
          <cell r="F187">
            <v>381300</v>
          </cell>
          <cell r="G187">
            <v>53000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381300</v>
          </cell>
          <cell r="M187">
            <v>53000</v>
          </cell>
          <cell r="N187">
            <v>0</v>
          </cell>
        </row>
        <row r="188">
          <cell r="B188" t="str">
            <v>체인</v>
          </cell>
          <cell r="C188" t="str">
            <v>8φx 1000mm</v>
          </cell>
          <cell r="D188" t="str">
            <v>개</v>
          </cell>
          <cell r="E188">
            <v>2</v>
          </cell>
          <cell r="F188">
            <v>2000</v>
          </cell>
          <cell r="G188">
            <v>4000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2000</v>
          </cell>
          <cell r="M188">
            <v>4000</v>
          </cell>
          <cell r="N188">
            <v>0</v>
          </cell>
        </row>
        <row r="189">
          <cell r="B189" t="str">
            <v>앙카볼트</v>
          </cell>
          <cell r="C189" t="str">
            <v>16φx 120mm</v>
          </cell>
          <cell r="D189" t="str">
            <v>m</v>
          </cell>
          <cell r="E189">
            <v>2</v>
          </cell>
          <cell r="F189">
            <v>330</v>
          </cell>
          <cell r="G189">
            <v>660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330</v>
          </cell>
          <cell r="M189">
            <v>660</v>
          </cell>
          <cell r="N189">
            <v>0</v>
          </cell>
        </row>
        <row r="190">
          <cell r="B190" t="str">
            <v>"ㄱ"형강</v>
          </cell>
          <cell r="C190" t="str">
            <v>75 x 75</v>
          </cell>
          <cell r="D190" t="str">
            <v>Kg</v>
          </cell>
          <cell r="E190">
            <v>29.88</v>
          </cell>
          <cell r="F190">
            <v>3635</v>
          </cell>
          <cell r="G190">
            <v>108613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3635</v>
          </cell>
          <cell r="M190">
            <v>108613</v>
          </cell>
          <cell r="N190">
            <v>0</v>
          </cell>
        </row>
        <row r="191">
          <cell r="B191" t="str">
            <v>터파기</v>
          </cell>
          <cell r="C191">
            <v>0</v>
          </cell>
          <cell r="D191" t="str">
            <v>㎡</v>
          </cell>
          <cell r="E191">
            <v>7.69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되메우기</v>
          </cell>
          <cell r="C192">
            <v>0</v>
          </cell>
          <cell r="D192" t="str">
            <v>㎡</v>
          </cell>
          <cell r="E192">
            <v>4.4400000000000004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잔토처리</v>
          </cell>
          <cell r="C193">
            <v>0</v>
          </cell>
          <cell r="D193" t="str">
            <v>㎡</v>
          </cell>
          <cell r="E193">
            <v>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노무비</v>
          </cell>
          <cell r="C194" t="str">
            <v>철근공</v>
          </cell>
          <cell r="D194" t="str">
            <v>인</v>
          </cell>
          <cell r="E194">
            <v>0.55000000000000004</v>
          </cell>
          <cell r="F194">
            <v>0</v>
          </cell>
          <cell r="G194">
            <v>0</v>
          </cell>
          <cell r="H194">
            <v>63607</v>
          </cell>
          <cell r="I194">
            <v>34983</v>
          </cell>
          <cell r="J194">
            <v>0</v>
          </cell>
          <cell r="K194">
            <v>0</v>
          </cell>
          <cell r="L194">
            <v>63607</v>
          </cell>
          <cell r="M194">
            <v>34983</v>
          </cell>
          <cell r="N194">
            <v>0</v>
          </cell>
        </row>
        <row r="195">
          <cell r="B195" t="str">
            <v>노무비</v>
          </cell>
          <cell r="C195" t="str">
            <v>미장공</v>
          </cell>
          <cell r="D195" t="str">
            <v>인</v>
          </cell>
          <cell r="E195">
            <v>0.6</v>
          </cell>
          <cell r="F195">
            <v>0</v>
          </cell>
          <cell r="G195">
            <v>0</v>
          </cell>
          <cell r="H195">
            <v>54467</v>
          </cell>
          <cell r="I195">
            <v>32680</v>
          </cell>
          <cell r="J195">
            <v>0</v>
          </cell>
          <cell r="K195">
            <v>0</v>
          </cell>
          <cell r="L195">
            <v>54467</v>
          </cell>
          <cell r="M195">
            <v>32680</v>
          </cell>
          <cell r="N195">
            <v>0</v>
          </cell>
        </row>
        <row r="196">
          <cell r="B196" t="str">
            <v>노무비</v>
          </cell>
          <cell r="C196" t="str">
            <v>콘크리트공</v>
          </cell>
          <cell r="D196" t="str">
            <v>인</v>
          </cell>
          <cell r="E196">
            <v>1.46</v>
          </cell>
          <cell r="F196">
            <v>0</v>
          </cell>
          <cell r="G196">
            <v>0</v>
          </cell>
          <cell r="H196">
            <v>62281</v>
          </cell>
          <cell r="I196">
            <v>90930</v>
          </cell>
          <cell r="J196">
            <v>0</v>
          </cell>
          <cell r="K196">
            <v>0</v>
          </cell>
          <cell r="L196">
            <v>62281</v>
          </cell>
          <cell r="M196">
            <v>90930</v>
          </cell>
          <cell r="N196">
            <v>0</v>
          </cell>
        </row>
        <row r="197">
          <cell r="B197" t="str">
            <v>노무비</v>
          </cell>
          <cell r="C197" t="str">
            <v>내선전공</v>
          </cell>
          <cell r="D197" t="str">
            <v>인</v>
          </cell>
          <cell r="E197">
            <v>0.16</v>
          </cell>
          <cell r="F197">
            <v>0</v>
          </cell>
          <cell r="G197">
            <v>0</v>
          </cell>
          <cell r="H197">
            <v>49296</v>
          </cell>
          <cell r="I197">
            <v>7887</v>
          </cell>
          <cell r="J197">
            <v>0</v>
          </cell>
          <cell r="K197">
            <v>0</v>
          </cell>
          <cell r="L197">
            <v>49296</v>
          </cell>
          <cell r="M197">
            <v>7887</v>
          </cell>
          <cell r="N197">
            <v>0</v>
          </cell>
        </row>
        <row r="198">
          <cell r="B198" t="str">
            <v>노무비</v>
          </cell>
          <cell r="C198" t="str">
            <v>보통인부</v>
          </cell>
          <cell r="D198" t="str">
            <v>인</v>
          </cell>
          <cell r="E198">
            <v>6.33</v>
          </cell>
          <cell r="F198">
            <v>0</v>
          </cell>
          <cell r="G198">
            <v>0</v>
          </cell>
          <cell r="H198">
            <v>34360</v>
          </cell>
          <cell r="I198">
            <v>217498</v>
          </cell>
          <cell r="J198">
            <v>0</v>
          </cell>
          <cell r="K198">
            <v>0</v>
          </cell>
          <cell r="L198">
            <v>34360</v>
          </cell>
          <cell r="M198">
            <v>217498</v>
          </cell>
          <cell r="N198">
            <v>0</v>
          </cell>
        </row>
        <row r="199">
          <cell r="B199" t="str">
            <v>공구손료</v>
          </cell>
          <cell r="C199" t="str">
            <v>노무비의 3%</v>
          </cell>
          <cell r="D199" t="str">
            <v>식</v>
          </cell>
          <cell r="E199">
            <v>1</v>
          </cell>
          <cell r="F199">
            <v>13158</v>
          </cell>
          <cell r="G199">
            <v>13158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13158</v>
          </cell>
          <cell r="M199">
            <v>13158</v>
          </cell>
          <cell r="N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계</v>
          </cell>
          <cell r="C201">
            <v>0</v>
          </cell>
          <cell r="D201">
            <v>0</v>
          </cell>
          <cell r="E201">
            <v>1</v>
          </cell>
          <cell r="G201">
            <v>767338</v>
          </cell>
          <cell r="I201">
            <v>383978</v>
          </cell>
          <cell r="J201">
            <v>0</v>
          </cell>
          <cell r="K201">
            <v>0</v>
          </cell>
          <cell r="M201">
            <v>1151316</v>
          </cell>
          <cell r="N201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14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1151316</v>
          </cell>
          <cell r="M202">
            <v>16118424</v>
          </cell>
          <cell r="N202">
            <v>0</v>
          </cell>
        </row>
        <row r="203">
          <cell r="A203" t="str">
            <v>일위18-1</v>
          </cell>
          <cell r="B203" t="str">
            <v>낙착율</v>
          </cell>
          <cell r="C203">
            <v>0.55710000000000004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641493</v>
          </cell>
          <cell r="M203">
            <v>8980902</v>
          </cell>
          <cell r="N203">
            <v>0</v>
          </cell>
        </row>
        <row r="204">
          <cell r="A204" t="str">
            <v>일위20</v>
          </cell>
          <cell r="B204" t="str">
            <v xml:space="preserve"> 20. 맨홀 C형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</row>
        <row r="205">
          <cell r="B205" t="str">
            <v>수공철개</v>
          </cell>
          <cell r="C205" t="str">
            <v>1120x620x132</v>
          </cell>
          <cell r="D205" t="str">
            <v>개</v>
          </cell>
          <cell r="E205">
            <v>1</v>
          </cell>
          <cell r="F205">
            <v>250000</v>
          </cell>
          <cell r="G205">
            <v>250000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250000</v>
          </cell>
          <cell r="M205">
            <v>250000</v>
          </cell>
          <cell r="N205">
            <v>0</v>
          </cell>
        </row>
        <row r="206">
          <cell r="B206" t="str">
            <v>콘크리트</v>
          </cell>
          <cell r="C206" t="str">
            <v>1:2:4</v>
          </cell>
          <cell r="D206" t="str">
            <v>㎥</v>
          </cell>
          <cell r="E206">
            <v>3.22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</row>
        <row r="207">
          <cell r="B207" t="str">
            <v>시멘트</v>
          </cell>
          <cell r="C207" t="str">
            <v>포틀랜드 40Kg</v>
          </cell>
          <cell r="D207" t="str">
            <v>포</v>
          </cell>
          <cell r="E207">
            <v>25.7</v>
          </cell>
          <cell r="F207">
            <v>2700</v>
          </cell>
          <cell r="G207">
            <v>69390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2700</v>
          </cell>
          <cell r="M207">
            <v>69390</v>
          </cell>
          <cell r="N207">
            <v>0</v>
          </cell>
        </row>
        <row r="208">
          <cell r="B208" t="str">
            <v>모래</v>
          </cell>
          <cell r="C208" t="str">
            <v>세사</v>
          </cell>
          <cell r="D208" t="str">
            <v>㎥</v>
          </cell>
          <cell r="E208">
            <v>1.44</v>
          </cell>
          <cell r="F208">
            <v>12000</v>
          </cell>
          <cell r="G208">
            <v>17280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12000</v>
          </cell>
          <cell r="M208">
            <v>17280</v>
          </cell>
          <cell r="N208">
            <v>0</v>
          </cell>
        </row>
        <row r="209">
          <cell r="B209" t="str">
            <v>자갈</v>
          </cell>
          <cell r="C209" t="str">
            <v>25mm 이하</v>
          </cell>
          <cell r="D209" t="str">
            <v>㎥</v>
          </cell>
          <cell r="E209">
            <v>2.89</v>
          </cell>
          <cell r="F209">
            <v>17000</v>
          </cell>
          <cell r="G209">
            <v>49130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17000</v>
          </cell>
          <cell r="M209">
            <v>49130</v>
          </cell>
          <cell r="N209">
            <v>0</v>
          </cell>
        </row>
        <row r="210">
          <cell r="B210" t="str">
            <v>막돌</v>
          </cell>
          <cell r="C210" t="str">
            <v>200mm 이하</v>
          </cell>
          <cell r="D210" t="str">
            <v>㎥</v>
          </cell>
          <cell r="E210">
            <v>0.76</v>
          </cell>
          <cell r="F210">
            <v>8000</v>
          </cell>
          <cell r="G210">
            <v>6080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8000</v>
          </cell>
          <cell r="M210">
            <v>6080</v>
          </cell>
          <cell r="N210">
            <v>0</v>
          </cell>
        </row>
        <row r="211">
          <cell r="B211" t="str">
            <v>거푸집</v>
          </cell>
          <cell r="C211" t="str">
            <v>합판4회</v>
          </cell>
          <cell r="D211" t="str">
            <v>㎡</v>
          </cell>
          <cell r="E211">
            <v>26.45</v>
          </cell>
          <cell r="F211">
            <v>16966</v>
          </cell>
          <cell r="G211">
            <v>448750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16966</v>
          </cell>
          <cell r="M211">
            <v>448750</v>
          </cell>
          <cell r="N211">
            <v>0</v>
          </cell>
        </row>
        <row r="212">
          <cell r="B212" t="str">
            <v>이형철근</v>
          </cell>
          <cell r="C212" t="str">
            <v>D-13 SD30A</v>
          </cell>
          <cell r="D212" t="str">
            <v>TON</v>
          </cell>
          <cell r="E212">
            <v>0.13900000000000001</v>
          </cell>
          <cell r="F212">
            <v>381300</v>
          </cell>
          <cell r="G212">
            <v>53000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381300</v>
          </cell>
          <cell r="M212">
            <v>53000</v>
          </cell>
          <cell r="N212">
            <v>0</v>
          </cell>
        </row>
        <row r="213">
          <cell r="B213" t="str">
            <v>체인</v>
          </cell>
          <cell r="C213" t="str">
            <v>8φx 1000mm</v>
          </cell>
          <cell r="D213" t="str">
            <v>개</v>
          </cell>
          <cell r="E213">
            <v>2</v>
          </cell>
          <cell r="F213">
            <v>2000</v>
          </cell>
          <cell r="G213">
            <v>4000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2000</v>
          </cell>
          <cell r="M213">
            <v>4000</v>
          </cell>
          <cell r="N213">
            <v>0</v>
          </cell>
        </row>
        <row r="214">
          <cell r="B214" t="str">
            <v>앙카볼트</v>
          </cell>
          <cell r="C214" t="str">
            <v>16φx 120mm</v>
          </cell>
          <cell r="D214" t="str">
            <v>m</v>
          </cell>
          <cell r="E214">
            <v>2</v>
          </cell>
          <cell r="F214">
            <v>330</v>
          </cell>
          <cell r="G214">
            <v>660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330</v>
          </cell>
          <cell r="M214">
            <v>660</v>
          </cell>
          <cell r="N214">
            <v>0</v>
          </cell>
        </row>
        <row r="215">
          <cell r="B215" t="str">
            <v>"ㄱ"형강</v>
          </cell>
          <cell r="C215" t="str">
            <v>75 x 75</v>
          </cell>
          <cell r="D215" t="str">
            <v>Kg</v>
          </cell>
          <cell r="E215">
            <v>29.88</v>
          </cell>
          <cell r="F215">
            <v>3635</v>
          </cell>
          <cell r="G215">
            <v>108613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3635</v>
          </cell>
          <cell r="M215">
            <v>108613</v>
          </cell>
          <cell r="N215">
            <v>0</v>
          </cell>
        </row>
        <row r="216">
          <cell r="B216" t="str">
            <v>터파기</v>
          </cell>
          <cell r="C216">
            <v>0</v>
          </cell>
          <cell r="D216" t="str">
            <v>㎡</v>
          </cell>
          <cell r="E216">
            <v>11.3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되메우기</v>
          </cell>
          <cell r="C217">
            <v>0</v>
          </cell>
          <cell r="D217" t="str">
            <v>㎡</v>
          </cell>
          <cell r="E217">
            <v>4.42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잔토처리</v>
          </cell>
          <cell r="C218">
            <v>0</v>
          </cell>
          <cell r="D218" t="str">
            <v>㎡</v>
          </cell>
          <cell r="E218">
            <v>6.88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노무비</v>
          </cell>
          <cell r="C219" t="str">
            <v>철근공</v>
          </cell>
          <cell r="D219" t="str">
            <v>인</v>
          </cell>
          <cell r="E219">
            <v>0.55000000000000004</v>
          </cell>
          <cell r="F219">
            <v>0</v>
          </cell>
          <cell r="G219">
            <v>0</v>
          </cell>
          <cell r="H219">
            <v>63607</v>
          </cell>
          <cell r="I219">
            <v>34983</v>
          </cell>
          <cell r="J219">
            <v>0</v>
          </cell>
          <cell r="K219">
            <v>0</v>
          </cell>
          <cell r="L219">
            <v>63607</v>
          </cell>
          <cell r="M219">
            <v>34983</v>
          </cell>
          <cell r="N219">
            <v>0</v>
          </cell>
        </row>
        <row r="220">
          <cell r="B220" t="str">
            <v>노무비</v>
          </cell>
          <cell r="C220" t="str">
            <v>미장공</v>
          </cell>
          <cell r="D220" t="str">
            <v>인</v>
          </cell>
          <cell r="E220">
            <v>0.6</v>
          </cell>
          <cell r="F220">
            <v>0</v>
          </cell>
          <cell r="G220">
            <v>0</v>
          </cell>
          <cell r="H220">
            <v>54467</v>
          </cell>
          <cell r="I220">
            <v>32680</v>
          </cell>
          <cell r="J220">
            <v>0</v>
          </cell>
          <cell r="K220">
            <v>0</v>
          </cell>
          <cell r="L220">
            <v>54467</v>
          </cell>
          <cell r="M220">
            <v>32680</v>
          </cell>
          <cell r="N220">
            <v>0</v>
          </cell>
        </row>
        <row r="221">
          <cell r="B221" t="str">
            <v>노무비</v>
          </cell>
          <cell r="C221" t="str">
            <v>콘크리트공</v>
          </cell>
          <cell r="D221" t="str">
            <v>인</v>
          </cell>
          <cell r="E221">
            <v>2.73</v>
          </cell>
          <cell r="F221">
            <v>0</v>
          </cell>
          <cell r="G221">
            <v>0</v>
          </cell>
          <cell r="H221">
            <v>62281</v>
          </cell>
          <cell r="I221">
            <v>170027</v>
          </cell>
          <cell r="J221">
            <v>0</v>
          </cell>
          <cell r="K221">
            <v>0</v>
          </cell>
          <cell r="L221">
            <v>62281</v>
          </cell>
          <cell r="M221">
            <v>170027</v>
          </cell>
          <cell r="N221">
            <v>0</v>
          </cell>
        </row>
        <row r="222">
          <cell r="B222" t="str">
            <v>노무비</v>
          </cell>
          <cell r="C222" t="str">
            <v>내선전공</v>
          </cell>
          <cell r="D222" t="str">
            <v>인</v>
          </cell>
          <cell r="E222">
            <v>0.16</v>
          </cell>
          <cell r="F222">
            <v>0</v>
          </cell>
          <cell r="G222">
            <v>0</v>
          </cell>
          <cell r="H222">
            <v>49296</v>
          </cell>
          <cell r="I222">
            <v>7887</v>
          </cell>
          <cell r="J222">
            <v>0</v>
          </cell>
          <cell r="K222">
            <v>0</v>
          </cell>
          <cell r="L222">
            <v>49296</v>
          </cell>
          <cell r="M222">
            <v>7887</v>
          </cell>
          <cell r="N222">
            <v>0</v>
          </cell>
        </row>
        <row r="223">
          <cell r="B223" t="str">
            <v>노무비</v>
          </cell>
          <cell r="C223" t="str">
            <v>보통인부</v>
          </cell>
          <cell r="D223" t="str">
            <v>인</v>
          </cell>
          <cell r="E223">
            <v>9.52</v>
          </cell>
          <cell r="F223">
            <v>0</v>
          </cell>
          <cell r="G223">
            <v>0</v>
          </cell>
          <cell r="H223">
            <v>34360</v>
          </cell>
          <cell r="I223">
            <v>327107</v>
          </cell>
          <cell r="J223">
            <v>0</v>
          </cell>
          <cell r="K223">
            <v>0</v>
          </cell>
          <cell r="L223">
            <v>34360</v>
          </cell>
          <cell r="M223">
            <v>327107</v>
          </cell>
          <cell r="N223">
            <v>0</v>
          </cell>
        </row>
        <row r="224">
          <cell r="B224" t="str">
            <v>공구손료</v>
          </cell>
          <cell r="C224" t="str">
            <v>노무비의 3%</v>
          </cell>
          <cell r="D224" t="str">
            <v>식</v>
          </cell>
          <cell r="E224">
            <v>1</v>
          </cell>
          <cell r="F224">
            <v>19506</v>
          </cell>
          <cell r="G224">
            <v>19506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19506</v>
          </cell>
          <cell r="M224">
            <v>19506</v>
          </cell>
          <cell r="N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</row>
        <row r="226">
          <cell r="B226" t="str">
            <v>계</v>
          </cell>
          <cell r="C226">
            <v>0</v>
          </cell>
          <cell r="D226">
            <v>0</v>
          </cell>
          <cell r="E226">
            <v>1</v>
          </cell>
          <cell r="G226">
            <v>1026409</v>
          </cell>
          <cell r="I226">
            <v>572684</v>
          </cell>
          <cell r="J226">
            <v>0</v>
          </cell>
          <cell r="K226">
            <v>0</v>
          </cell>
          <cell r="M226">
            <v>1599093</v>
          </cell>
          <cell r="N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  <cell r="E227">
            <v>5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1599093</v>
          </cell>
          <cell r="M227">
            <v>7995465</v>
          </cell>
          <cell r="N227">
            <v>0</v>
          </cell>
        </row>
        <row r="228">
          <cell r="A228" t="str">
            <v>일위20-1</v>
          </cell>
          <cell r="B228" t="str">
            <v>낙착율</v>
          </cell>
          <cell r="C228">
            <v>0.54700000000000004</v>
          </cell>
          <cell r="D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874837</v>
          </cell>
          <cell r="M228">
            <v>4374185</v>
          </cell>
          <cell r="N228">
            <v>0</v>
          </cell>
        </row>
        <row r="229">
          <cell r="A229" t="str">
            <v>일위23</v>
          </cell>
          <cell r="B229" t="str">
            <v xml:space="preserve"> 23. 철주신설 9m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</row>
        <row r="230">
          <cell r="B230" t="str">
            <v>"ㄱ"형강</v>
          </cell>
          <cell r="C230" t="str">
            <v>90x90x9t</v>
          </cell>
          <cell r="D230" t="str">
            <v>Kg</v>
          </cell>
          <cell r="E230">
            <v>281.94</v>
          </cell>
          <cell r="F230">
            <v>3500</v>
          </cell>
          <cell r="G230">
            <v>986790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3500</v>
          </cell>
          <cell r="M230">
            <v>986790</v>
          </cell>
          <cell r="N230">
            <v>0</v>
          </cell>
        </row>
        <row r="231">
          <cell r="B231" t="str">
            <v>"ㄱ"형강</v>
          </cell>
          <cell r="C231" t="str">
            <v>75x75x9t</v>
          </cell>
          <cell r="D231" t="str">
            <v>Kg</v>
          </cell>
          <cell r="E231">
            <v>276.06</v>
          </cell>
          <cell r="F231">
            <v>3635</v>
          </cell>
          <cell r="G231">
            <v>1003478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3635</v>
          </cell>
          <cell r="M231">
            <v>1003478</v>
          </cell>
          <cell r="N231">
            <v>0</v>
          </cell>
        </row>
        <row r="232">
          <cell r="B232" t="str">
            <v>"ㄱ"형강</v>
          </cell>
          <cell r="C232" t="str">
            <v>65x65x6t</v>
          </cell>
          <cell r="D232" t="str">
            <v>Kg</v>
          </cell>
          <cell r="E232">
            <v>53.38</v>
          </cell>
          <cell r="F232">
            <v>2157</v>
          </cell>
          <cell r="G232">
            <v>115140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2157</v>
          </cell>
          <cell r="M232">
            <v>115140</v>
          </cell>
          <cell r="N232">
            <v>0</v>
          </cell>
        </row>
        <row r="233">
          <cell r="B233" t="str">
            <v>"ㄱ"형강</v>
          </cell>
          <cell r="C233" t="str">
            <v>50x50x4t</v>
          </cell>
          <cell r="D233" t="str">
            <v>Kg</v>
          </cell>
          <cell r="E233">
            <v>7.72</v>
          </cell>
          <cell r="F233">
            <v>316</v>
          </cell>
          <cell r="G233">
            <v>2439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316</v>
          </cell>
          <cell r="M233">
            <v>2439</v>
          </cell>
          <cell r="N233">
            <v>0</v>
          </cell>
        </row>
        <row r="234">
          <cell r="B234" t="str">
            <v>평강</v>
          </cell>
          <cell r="C234" t="str">
            <v>50x9t</v>
          </cell>
          <cell r="D234" t="str">
            <v>Kg</v>
          </cell>
          <cell r="E234">
            <v>411.43</v>
          </cell>
          <cell r="F234">
            <v>320</v>
          </cell>
          <cell r="G234">
            <v>131657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320</v>
          </cell>
          <cell r="M234">
            <v>131657</v>
          </cell>
          <cell r="N234">
            <v>0</v>
          </cell>
        </row>
        <row r="235">
          <cell r="B235" t="str">
            <v>평강</v>
          </cell>
          <cell r="C235" t="str">
            <v>90x9t</v>
          </cell>
          <cell r="D235" t="str">
            <v>Kg</v>
          </cell>
          <cell r="E235">
            <v>36.79</v>
          </cell>
          <cell r="F235">
            <v>320</v>
          </cell>
          <cell r="G235">
            <v>11772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320</v>
          </cell>
          <cell r="M235">
            <v>11772</v>
          </cell>
          <cell r="N235">
            <v>0</v>
          </cell>
        </row>
        <row r="236">
          <cell r="B236" t="str">
            <v>열연강판</v>
          </cell>
          <cell r="C236" t="str">
            <v>6t</v>
          </cell>
          <cell r="D236" t="str">
            <v>Kg</v>
          </cell>
          <cell r="E236">
            <v>6.23</v>
          </cell>
          <cell r="F236">
            <v>380</v>
          </cell>
          <cell r="G236">
            <v>2367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380</v>
          </cell>
          <cell r="M236">
            <v>2367</v>
          </cell>
          <cell r="N236">
            <v>0</v>
          </cell>
        </row>
        <row r="237">
          <cell r="B237" t="str">
            <v>열연강판</v>
          </cell>
          <cell r="C237" t="str">
            <v>9t</v>
          </cell>
          <cell r="D237" t="str">
            <v>Kg</v>
          </cell>
          <cell r="E237">
            <v>2.85</v>
          </cell>
          <cell r="F237">
            <v>367</v>
          </cell>
          <cell r="G237">
            <v>1045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367</v>
          </cell>
          <cell r="M237">
            <v>1045</v>
          </cell>
          <cell r="N237">
            <v>0</v>
          </cell>
        </row>
        <row r="238">
          <cell r="B238" t="str">
            <v>일반(육각)볼트</v>
          </cell>
          <cell r="C238" t="str">
            <v>M16 L40</v>
          </cell>
          <cell r="D238" t="str">
            <v>개</v>
          </cell>
          <cell r="E238">
            <v>156</v>
          </cell>
          <cell r="F238">
            <v>88</v>
          </cell>
          <cell r="G238">
            <v>13728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88</v>
          </cell>
          <cell r="M238">
            <v>13728</v>
          </cell>
          <cell r="N238">
            <v>0</v>
          </cell>
        </row>
        <row r="239">
          <cell r="B239" t="str">
            <v>일반(육각)볼트</v>
          </cell>
          <cell r="C239" t="str">
            <v>M16 L50</v>
          </cell>
          <cell r="D239" t="str">
            <v>개</v>
          </cell>
          <cell r="E239">
            <v>179</v>
          </cell>
          <cell r="F239">
            <v>97</v>
          </cell>
          <cell r="G239">
            <v>17363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97</v>
          </cell>
          <cell r="M239">
            <v>17363</v>
          </cell>
          <cell r="N239">
            <v>0</v>
          </cell>
        </row>
        <row r="240">
          <cell r="B240" t="str">
            <v>일반(육각)볼트</v>
          </cell>
          <cell r="C240" t="str">
            <v>M16 L180</v>
          </cell>
          <cell r="D240" t="str">
            <v>개</v>
          </cell>
          <cell r="E240">
            <v>17</v>
          </cell>
          <cell r="F240">
            <v>279</v>
          </cell>
          <cell r="G240">
            <v>4743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279</v>
          </cell>
          <cell r="M240">
            <v>4743</v>
          </cell>
          <cell r="N240">
            <v>0</v>
          </cell>
        </row>
        <row r="241">
          <cell r="B241" t="str">
            <v>일반(육각)볼트</v>
          </cell>
          <cell r="C241" t="str">
            <v>M20 L50</v>
          </cell>
          <cell r="D241" t="str">
            <v>개</v>
          </cell>
          <cell r="E241">
            <v>26</v>
          </cell>
          <cell r="F241">
            <v>177</v>
          </cell>
          <cell r="G241">
            <v>4602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177</v>
          </cell>
          <cell r="M241">
            <v>4602</v>
          </cell>
          <cell r="N241">
            <v>0</v>
          </cell>
        </row>
        <row r="242">
          <cell r="B242" t="str">
            <v>일반(육각)볼트</v>
          </cell>
          <cell r="C242" t="str">
            <v>M22 L50</v>
          </cell>
          <cell r="D242" t="str">
            <v>개</v>
          </cell>
          <cell r="E242">
            <v>103</v>
          </cell>
          <cell r="F242">
            <v>237</v>
          </cell>
          <cell r="G242">
            <v>24411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237</v>
          </cell>
          <cell r="M242">
            <v>24411</v>
          </cell>
          <cell r="N242">
            <v>0</v>
          </cell>
        </row>
        <row r="243">
          <cell r="B243" t="str">
            <v>일반(육각)볼트</v>
          </cell>
          <cell r="C243" t="str">
            <v>M22 L60</v>
          </cell>
          <cell r="D243" t="str">
            <v>개</v>
          </cell>
          <cell r="E243">
            <v>9</v>
          </cell>
          <cell r="F243">
            <v>246</v>
          </cell>
          <cell r="G243">
            <v>2214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246</v>
          </cell>
          <cell r="M243">
            <v>2214</v>
          </cell>
          <cell r="N243">
            <v>0</v>
          </cell>
        </row>
        <row r="244">
          <cell r="B244" t="str">
            <v>철구제작</v>
          </cell>
          <cell r="C244">
            <v>0</v>
          </cell>
          <cell r="D244">
            <v>0</v>
          </cell>
          <cell r="E244">
            <v>1025.18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시멘트</v>
          </cell>
          <cell r="C245" t="str">
            <v>포틀랜드 40Kg</v>
          </cell>
          <cell r="D245" t="str">
            <v>포</v>
          </cell>
          <cell r="E245">
            <v>26.16</v>
          </cell>
          <cell r="F245">
            <v>2700</v>
          </cell>
          <cell r="G245">
            <v>70632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2700</v>
          </cell>
          <cell r="M245">
            <v>70632</v>
          </cell>
          <cell r="N245">
            <v>0</v>
          </cell>
        </row>
        <row r="246">
          <cell r="B246" t="str">
            <v>모래</v>
          </cell>
          <cell r="C246" t="str">
            <v>세사</v>
          </cell>
          <cell r="D246" t="str">
            <v>㎥</v>
          </cell>
          <cell r="E246">
            <v>2.23</v>
          </cell>
          <cell r="F246">
            <v>12000</v>
          </cell>
          <cell r="G246">
            <v>26760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12000</v>
          </cell>
          <cell r="M246">
            <v>26760</v>
          </cell>
          <cell r="N246">
            <v>0</v>
          </cell>
        </row>
        <row r="247">
          <cell r="B247" t="str">
            <v>자갈</v>
          </cell>
          <cell r="C247" t="str">
            <v>25mm 이하</v>
          </cell>
          <cell r="D247" t="str">
            <v>㎥</v>
          </cell>
          <cell r="E247">
            <v>4.47</v>
          </cell>
          <cell r="F247">
            <v>17000</v>
          </cell>
          <cell r="G247">
            <v>75990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17000</v>
          </cell>
          <cell r="M247">
            <v>75990</v>
          </cell>
          <cell r="N247">
            <v>0</v>
          </cell>
        </row>
        <row r="248">
          <cell r="B248" t="str">
            <v>막돌</v>
          </cell>
          <cell r="C248" t="str">
            <v>200mm 이하</v>
          </cell>
          <cell r="D248" t="str">
            <v>㎥</v>
          </cell>
          <cell r="E248">
            <v>1.72</v>
          </cell>
          <cell r="F248">
            <v>8000</v>
          </cell>
          <cell r="G248">
            <v>13760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8000</v>
          </cell>
          <cell r="M248">
            <v>13760</v>
          </cell>
          <cell r="N248">
            <v>0</v>
          </cell>
        </row>
        <row r="249">
          <cell r="B249" t="str">
            <v>거푸집</v>
          </cell>
          <cell r="C249" t="str">
            <v>합판4회</v>
          </cell>
          <cell r="D249" t="str">
            <v>㎡</v>
          </cell>
          <cell r="E249">
            <v>12.64</v>
          </cell>
          <cell r="F249">
            <v>16966</v>
          </cell>
          <cell r="G249">
            <v>214450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16966</v>
          </cell>
          <cell r="M249">
            <v>214450</v>
          </cell>
          <cell r="N249">
            <v>0</v>
          </cell>
        </row>
        <row r="250">
          <cell r="B250" t="str">
            <v>콘크리트 치기</v>
          </cell>
          <cell r="C250" t="str">
            <v>1:3:6</v>
          </cell>
          <cell r="D250" t="str">
            <v>㎥</v>
          </cell>
          <cell r="E250">
            <v>4.76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</row>
        <row r="251">
          <cell r="B251" t="str">
            <v>터파기</v>
          </cell>
          <cell r="C251">
            <v>0</v>
          </cell>
          <cell r="D251" t="str">
            <v>㎥</v>
          </cell>
          <cell r="E251">
            <v>18.97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</row>
        <row r="252">
          <cell r="B252" t="str">
            <v>되메우기</v>
          </cell>
          <cell r="C252">
            <v>0</v>
          </cell>
          <cell r="D252" t="str">
            <v>㎥</v>
          </cell>
          <cell r="E252">
            <v>12.68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</row>
        <row r="253">
          <cell r="B253" t="str">
            <v>잔토처리</v>
          </cell>
          <cell r="C253">
            <v>0</v>
          </cell>
          <cell r="D253" t="str">
            <v>㎥</v>
          </cell>
          <cell r="E253">
            <v>6.29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</row>
        <row r="254">
          <cell r="B254" t="str">
            <v>노무비</v>
          </cell>
          <cell r="C254" t="str">
            <v>송전전공</v>
          </cell>
          <cell r="D254" t="str">
            <v>인</v>
          </cell>
          <cell r="E254">
            <v>3.72</v>
          </cell>
          <cell r="F254">
            <v>0</v>
          </cell>
          <cell r="G254">
            <v>0</v>
          </cell>
          <cell r="H254">
            <v>217032</v>
          </cell>
          <cell r="I254">
            <v>807359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</row>
        <row r="255">
          <cell r="B255" t="str">
            <v>노무비</v>
          </cell>
          <cell r="C255" t="str">
            <v>콘크리트공</v>
          </cell>
          <cell r="D255" t="str">
            <v>인</v>
          </cell>
          <cell r="E255">
            <v>4.04</v>
          </cell>
          <cell r="F255">
            <v>0</v>
          </cell>
          <cell r="G255">
            <v>0</v>
          </cell>
          <cell r="H255">
            <v>62281</v>
          </cell>
          <cell r="I255">
            <v>251615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</row>
        <row r="256">
          <cell r="B256" t="str">
            <v>노무비</v>
          </cell>
          <cell r="C256" t="str">
            <v>특별인부</v>
          </cell>
          <cell r="D256" t="str">
            <v>인</v>
          </cell>
          <cell r="E256">
            <v>3.78</v>
          </cell>
          <cell r="F256">
            <v>0</v>
          </cell>
          <cell r="G256">
            <v>0</v>
          </cell>
          <cell r="H256">
            <v>50160</v>
          </cell>
          <cell r="I256">
            <v>189604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</row>
        <row r="257">
          <cell r="B257" t="str">
            <v>노무비</v>
          </cell>
          <cell r="C257" t="str">
            <v>보통인부</v>
          </cell>
          <cell r="D257" t="str">
            <v>인</v>
          </cell>
          <cell r="E257">
            <v>13.88</v>
          </cell>
          <cell r="F257">
            <v>0</v>
          </cell>
          <cell r="G257">
            <v>0</v>
          </cell>
          <cell r="H257">
            <v>34360</v>
          </cell>
          <cell r="I257">
            <v>476916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</row>
        <row r="258">
          <cell r="B258" t="str">
            <v>공구손료</v>
          </cell>
          <cell r="C258" t="str">
            <v>노무비의 3%</v>
          </cell>
          <cell r="D258" t="str">
            <v>식</v>
          </cell>
          <cell r="E258">
            <v>1</v>
          </cell>
          <cell r="F258">
            <v>57043</v>
          </cell>
          <cell r="G258">
            <v>57043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</row>
        <row r="262"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</row>
        <row r="264"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</row>
        <row r="270"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</row>
        <row r="274"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</row>
        <row r="276">
          <cell r="B276" t="str">
            <v>계</v>
          </cell>
          <cell r="C276">
            <v>0</v>
          </cell>
          <cell r="D276">
            <v>0</v>
          </cell>
          <cell r="E276">
            <v>1</v>
          </cell>
          <cell r="G276">
            <v>2780384</v>
          </cell>
          <cell r="I276">
            <v>1725494</v>
          </cell>
          <cell r="J276">
            <v>0</v>
          </cell>
          <cell r="K276">
            <v>0</v>
          </cell>
          <cell r="M276">
            <v>4505878</v>
          </cell>
          <cell r="N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  <cell r="E277">
            <v>15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4505878</v>
          </cell>
          <cell r="M277">
            <v>67588170</v>
          </cell>
          <cell r="N277">
            <v>0</v>
          </cell>
        </row>
        <row r="278">
          <cell r="A278" t="str">
            <v>일위23-1</v>
          </cell>
          <cell r="B278" t="str">
            <v>낙착율</v>
          </cell>
          <cell r="C278">
            <v>0.42659999999999998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1922476</v>
          </cell>
          <cell r="M278">
            <v>28837140</v>
          </cell>
          <cell r="N278">
            <v>0</v>
          </cell>
        </row>
        <row r="279">
          <cell r="A279" t="str">
            <v>일위24</v>
          </cell>
          <cell r="B279" t="str">
            <v xml:space="preserve"> 24. 콘크리트주 신설</v>
          </cell>
          <cell r="C279" t="str">
            <v xml:space="preserve"> 10m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</row>
        <row r="280">
          <cell r="B280" t="str">
            <v>철근콘크맄트주</v>
          </cell>
          <cell r="C280" t="str">
            <v>경하중 10m</v>
          </cell>
          <cell r="D280" t="str">
            <v>본</v>
          </cell>
          <cell r="E280">
            <v>1</v>
          </cell>
          <cell r="F280" t="str">
            <v>관 급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>관 급</v>
          </cell>
          <cell r="M280">
            <v>0</v>
          </cell>
          <cell r="N280">
            <v>0</v>
          </cell>
        </row>
        <row r="281">
          <cell r="B281" t="str">
            <v>전주번호표</v>
          </cell>
          <cell r="C281" t="str">
            <v>철도용(100x360)</v>
          </cell>
          <cell r="D281" t="str">
            <v>개</v>
          </cell>
          <cell r="E281">
            <v>1</v>
          </cell>
          <cell r="F281">
            <v>400</v>
          </cell>
          <cell r="G281">
            <v>400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400</v>
          </cell>
          <cell r="M281">
            <v>400</v>
          </cell>
          <cell r="N281">
            <v>0</v>
          </cell>
        </row>
        <row r="282">
          <cell r="B282" t="str">
            <v>근가</v>
          </cell>
          <cell r="C282" t="str">
            <v>1.2m 90Kg</v>
          </cell>
          <cell r="D282" t="str">
            <v>개</v>
          </cell>
          <cell r="E282">
            <v>1</v>
          </cell>
          <cell r="F282">
            <v>4865</v>
          </cell>
          <cell r="G282">
            <v>4865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4865</v>
          </cell>
          <cell r="M282">
            <v>4865</v>
          </cell>
          <cell r="N282">
            <v>0</v>
          </cell>
        </row>
        <row r="283">
          <cell r="B283" t="str">
            <v>U볼트</v>
          </cell>
          <cell r="C283" t="str">
            <v>M16. 320x550(근가용)</v>
          </cell>
          <cell r="D283" t="str">
            <v>개</v>
          </cell>
          <cell r="E283">
            <v>1</v>
          </cell>
          <cell r="F283">
            <v>3770</v>
          </cell>
          <cell r="G283">
            <v>3770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3770</v>
          </cell>
          <cell r="M283">
            <v>3770</v>
          </cell>
          <cell r="N283">
            <v>0</v>
          </cell>
        </row>
        <row r="284">
          <cell r="B284" t="str">
            <v>노무비</v>
          </cell>
          <cell r="C284" t="str">
            <v>배전전공</v>
          </cell>
          <cell r="D284" t="str">
            <v>인</v>
          </cell>
          <cell r="E284">
            <v>2.0099999999999998</v>
          </cell>
          <cell r="F284">
            <v>0</v>
          </cell>
          <cell r="G284">
            <v>0</v>
          </cell>
          <cell r="H284">
            <v>182333</v>
          </cell>
          <cell r="I284">
            <v>366489</v>
          </cell>
          <cell r="J284">
            <v>0</v>
          </cell>
          <cell r="K284">
            <v>0</v>
          </cell>
          <cell r="L284">
            <v>182333</v>
          </cell>
          <cell r="M284">
            <v>366489</v>
          </cell>
          <cell r="N284">
            <v>0</v>
          </cell>
        </row>
        <row r="285">
          <cell r="B285" t="str">
            <v>노무비</v>
          </cell>
          <cell r="C285" t="str">
            <v>보통인부</v>
          </cell>
          <cell r="D285" t="str">
            <v>인</v>
          </cell>
          <cell r="E285">
            <v>2.63</v>
          </cell>
          <cell r="F285">
            <v>0</v>
          </cell>
          <cell r="G285">
            <v>0</v>
          </cell>
          <cell r="H285">
            <v>34360</v>
          </cell>
          <cell r="I285">
            <v>90366</v>
          </cell>
          <cell r="J285">
            <v>0</v>
          </cell>
          <cell r="K285">
            <v>0</v>
          </cell>
          <cell r="L285">
            <v>34360</v>
          </cell>
          <cell r="M285">
            <v>90366</v>
          </cell>
          <cell r="N285">
            <v>0</v>
          </cell>
        </row>
        <row r="286">
          <cell r="B286" t="str">
            <v>공구손료</v>
          </cell>
          <cell r="C286" t="str">
            <v>노무비의 3%</v>
          </cell>
          <cell r="D286" t="str">
            <v>식</v>
          </cell>
          <cell r="E286">
            <v>1</v>
          </cell>
          <cell r="F286">
            <v>14591</v>
          </cell>
          <cell r="G286">
            <v>14591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14591</v>
          </cell>
          <cell r="M286">
            <v>14591</v>
          </cell>
          <cell r="N286">
            <v>0</v>
          </cell>
        </row>
        <row r="287"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</row>
        <row r="290"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</row>
        <row r="291"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</row>
        <row r="292"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</row>
        <row r="294"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</row>
        <row r="295"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</row>
        <row r="296"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</row>
        <row r="297"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</row>
        <row r="298"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</row>
        <row r="300"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</row>
        <row r="301">
          <cell r="B301" t="str">
            <v>계</v>
          </cell>
          <cell r="C301">
            <v>0</v>
          </cell>
          <cell r="D301">
            <v>0</v>
          </cell>
          <cell r="E301">
            <v>1</v>
          </cell>
          <cell r="G301">
            <v>23626</v>
          </cell>
          <cell r="I301">
            <v>456855</v>
          </cell>
          <cell r="J301">
            <v>0</v>
          </cell>
          <cell r="K301">
            <v>0</v>
          </cell>
          <cell r="M301">
            <v>480481</v>
          </cell>
          <cell r="N301">
            <v>0</v>
          </cell>
        </row>
        <row r="302">
          <cell r="B302">
            <v>0</v>
          </cell>
          <cell r="C302">
            <v>0</v>
          </cell>
          <cell r="D302">
            <v>0</v>
          </cell>
          <cell r="E302">
            <v>309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480481</v>
          </cell>
          <cell r="M302">
            <v>148468629</v>
          </cell>
          <cell r="N302">
            <v>0</v>
          </cell>
        </row>
        <row r="303">
          <cell r="A303" t="str">
            <v>일위24-1</v>
          </cell>
          <cell r="B303" t="str">
            <v>낙착율</v>
          </cell>
          <cell r="C303">
            <v>0.80420000000000003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386417</v>
          </cell>
          <cell r="M303">
            <v>119402853</v>
          </cell>
          <cell r="N303">
            <v>0</v>
          </cell>
        </row>
        <row r="304">
          <cell r="A304" t="str">
            <v>일위27</v>
          </cell>
          <cell r="B304" t="str">
            <v xml:space="preserve"> 27. 지선신설</v>
          </cell>
          <cell r="C304" t="str">
            <v>1방 지선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</row>
        <row r="305">
          <cell r="B305" t="str">
            <v>아연도 강연선</v>
          </cell>
          <cell r="C305" t="str">
            <v>ST 55㎟</v>
          </cell>
          <cell r="D305">
            <v>0</v>
          </cell>
          <cell r="E305">
            <v>15</v>
          </cell>
          <cell r="F305">
            <v>960</v>
          </cell>
          <cell r="G305">
            <v>14400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960</v>
          </cell>
          <cell r="M305">
            <v>14400</v>
          </cell>
          <cell r="N305">
            <v>0</v>
          </cell>
        </row>
        <row r="306">
          <cell r="B306" t="str">
            <v>지선밴드</v>
          </cell>
          <cell r="C306" t="str">
            <v>1방 2호</v>
          </cell>
          <cell r="D306" t="str">
            <v>개</v>
          </cell>
          <cell r="E306">
            <v>1</v>
          </cell>
          <cell r="F306">
            <v>2730</v>
          </cell>
          <cell r="G306">
            <v>2730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2730</v>
          </cell>
          <cell r="M306">
            <v>2730</v>
          </cell>
          <cell r="N306">
            <v>0</v>
          </cell>
        </row>
        <row r="307">
          <cell r="B307" t="str">
            <v>와이어 크립</v>
          </cell>
          <cell r="C307" t="str">
            <v xml:space="preserve"> 55㎟</v>
          </cell>
          <cell r="D307" t="str">
            <v>개</v>
          </cell>
          <cell r="E307">
            <v>12</v>
          </cell>
          <cell r="F307">
            <v>4500</v>
          </cell>
          <cell r="G307">
            <v>54000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4500</v>
          </cell>
          <cell r="M307">
            <v>54000</v>
          </cell>
          <cell r="N307">
            <v>0</v>
          </cell>
        </row>
        <row r="308">
          <cell r="B308" t="str">
            <v>지선애자</v>
          </cell>
          <cell r="C308" t="str">
            <v xml:space="preserve"> 100x100</v>
          </cell>
          <cell r="D308" t="str">
            <v>개</v>
          </cell>
          <cell r="E308">
            <v>1</v>
          </cell>
          <cell r="F308">
            <v>1980</v>
          </cell>
          <cell r="G308">
            <v>1980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1980</v>
          </cell>
          <cell r="M308">
            <v>1980</v>
          </cell>
          <cell r="N308">
            <v>0</v>
          </cell>
        </row>
        <row r="309">
          <cell r="B309" t="str">
            <v>지선로드</v>
          </cell>
          <cell r="C309" t="str">
            <v>φ16 x 2300mm</v>
          </cell>
          <cell r="D309" t="str">
            <v>본</v>
          </cell>
          <cell r="E309">
            <v>1</v>
          </cell>
          <cell r="F309">
            <v>5850</v>
          </cell>
          <cell r="G309">
            <v>5850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5850</v>
          </cell>
          <cell r="M309">
            <v>5850</v>
          </cell>
          <cell r="N309">
            <v>0</v>
          </cell>
        </row>
        <row r="310">
          <cell r="B310" t="str">
            <v>지선용 근가</v>
          </cell>
          <cell r="C310" t="str">
            <v>지선용 0.7m 55Kg</v>
          </cell>
          <cell r="D310" t="str">
            <v>개</v>
          </cell>
          <cell r="E310">
            <v>1</v>
          </cell>
          <cell r="F310">
            <v>2941</v>
          </cell>
          <cell r="G310">
            <v>2941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2941</v>
          </cell>
          <cell r="M310">
            <v>2941</v>
          </cell>
          <cell r="N310">
            <v>0</v>
          </cell>
        </row>
        <row r="311">
          <cell r="B311" t="str">
            <v>노무비</v>
          </cell>
          <cell r="C311" t="str">
            <v>배전전공</v>
          </cell>
          <cell r="D311" t="str">
            <v>인</v>
          </cell>
          <cell r="E311">
            <v>0.78</v>
          </cell>
          <cell r="F311">
            <v>0</v>
          </cell>
          <cell r="G311">
            <v>0</v>
          </cell>
          <cell r="H311">
            <v>182333</v>
          </cell>
          <cell r="I311">
            <v>142219</v>
          </cell>
          <cell r="J311">
            <v>0</v>
          </cell>
          <cell r="K311">
            <v>0</v>
          </cell>
          <cell r="L311">
            <v>182333</v>
          </cell>
          <cell r="M311">
            <v>142219</v>
          </cell>
          <cell r="N311">
            <v>0</v>
          </cell>
        </row>
        <row r="312">
          <cell r="B312" t="str">
            <v>노무비</v>
          </cell>
          <cell r="C312" t="str">
            <v>보통인부</v>
          </cell>
          <cell r="D312" t="str">
            <v>인</v>
          </cell>
          <cell r="E312">
            <v>0.45</v>
          </cell>
          <cell r="F312">
            <v>0</v>
          </cell>
          <cell r="G312">
            <v>0</v>
          </cell>
          <cell r="H312">
            <v>34360</v>
          </cell>
          <cell r="I312">
            <v>15462</v>
          </cell>
          <cell r="J312">
            <v>0</v>
          </cell>
          <cell r="K312">
            <v>0</v>
          </cell>
          <cell r="L312">
            <v>34360</v>
          </cell>
          <cell r="M312">
            <v>15462</v>
          </cell>
          <cell r="N312">
            <v>0</v>
          </cell>
        </row>
        <row r="313">
          <cell r="B313" t="str">
            <v>공구손료</v>
          </cell>
          <cell r="C313" t="str">
            <v>노무비 3%</v>
          </cell>
          <cell r="D313" t="str">
            <v>식</v>
          </cell>
          <cell r="E313">
            <v>1</v>
          </cell>
          <cell r="F313">
            <v>5016</v>
          </cell>
          <cell r="G313">
            <v>5016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5016</v>
          </cell>
          <cell r="M313">
            <v>5016</v>
          </cell>
          <cell r="N313">
            <v>0</v>
          </cell>
        </row>
        <row r="314"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</row>
        <row r="315"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</row>
        <row r="316"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</row>
        <row r="318"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</row>
        <row r="320"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</row>
        <row r="322"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</row>
        <row r="325"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</row>
        <row r="326">
          <cell r="B326" t="str">
            <v>계</v>
          </cell>
          <cell r="C326">
            <v>0</v>
          </cell>
          <cell r="D326">
            <v>0</v>
          </cell>
          <cell r="E326">
            <v>0</v>
          </cell>
          <cell r="G326">
            <v>86917</v>
          </cell>
          <cell r="I326">
            <v>157681</v>
          </cell>
          <cell r="J326">
            <v>0</v>
          </cell>
          <cell r="K326">
            <v>0</v>
          </cell>
          <cell r="M326">
            <v>244598</v>
          </cell>
          <cell r="N326">
            <v>0</v>
          </cell>
        </row>
        <row r="327">
          <cell r="B327">
            <v>0</v>
          </cell>
          <cell r="C327">
            <v>0</v>
          </cell>
          <cell r="D327">
            <v>0</v>
          </cell>
          <cell r="E327">
            <v>32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244598</v>
          </cell>
          <cell r="M327">
            <v>7827136</v>
          </cell>
          <cell r="N327">
            <v>0</v>
          </cell>
        </row>
        <row r="328">
          <cell r="A328" t="str">
            <v>일위27-1</v>
          </cell>
          <cell r="B328" t="str">
            <v>낙착율</v>
          </cell>
          <cell r="C328">
            <v>0.76639999999999997</v>
          </cell>
          <cell r="D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187476</v>
          </cell>
          <cell r="M328">
            <v>5999232</v>
          </cell>
          <cell r="N328">
            <v>0</v>
          </cell>
        </row>
        <row r="329">
          <cell r="A329" t="str">
            <v>일위28</v>
          </cell>
          <cell r="B329" t="str">
            <v xml:space="preserve"> 28. 지선신설</v>
          </cell>
          <cell r="C329" t="str">
            <v>2방 지선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</row>
        <row r="330">
          <cell r="B330" t="str">
            <v>아연도 강연선</v>
          </cell>
          <cell r="C330" t="str">
            <v>ST 55㎟</v>
          </cell>
          <cell r="D330">
            <v>0</v>
          </cell>
          <cell r="E330">
            <v>30</v>
          </cell>
          <cell r="F330">
            <v>960</v>
          </cell>
          <cell r="G330">
            <v>28800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960</v>
          </cell>
          <cell r="M330">
            <v>28800</v>
          </cell>
          <cell r="N330">
            <v>0</v>
          </cell>
        </row>
        <row r="331">
          <cell r="B331" t="str">
            <v>지선밴드</v>
          </cell>
          <cell r="C331" t="str">
            <v>1방 2호</v>
          </cell>
          <cell r="D331" t="str">
            <v>개</v>
          </cell>
          <cell r="E331">
            <v>1</v>
          </cell>
          <cell r="F331">
            <v>4350</v>
          </cell>
          <cell r="G331">
            <v>4350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4350</v>
          </cell>
          <cell r="M331">
            <v>4350</v>
          </cell>
          <cell r="N331">
            <v>0</v>
          </cell>
        </row>
        <row r="332">
          <cell r="B332" t="str">
            <v>와이어 크립</v>
          </cell>
          <cell r="C332" t="str">
            <v xml:space="preserve"> 55㎟</v>
          </cell>
          <cell r="D332" t="str">
            <v>개</v>
          </cell>
          <cell r="E332">
            <v>24</v>
          </cell>
          <cell r="F332">
            <v>4500</v>
          </cell>
          <cell r="G332">
            <v>108000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4500</v>
          </cell>
          <cell r="M332">
            <v>108000</v>
          </cell>
          <cell r="N332">
            <v>0</v>
          </cell>
        </row>
        <row r="333">
          <cell r="B333" t="str">
            <v>지선애자</v>
          </cell>
          <cell r="C333" t="str">
            <v xml:space="preserve"> 100x100</v>
          </cell>
          <cell r="D333" t="str">
            <v>개</v>
          </cell>
          <cell r="E333">
            <v>2</v>
          </cell>
          <cell r="F333">
            <v>1980</v>
          </cell>
          <cell r="G333">
            <v>3960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1980</v>
          </cell>
          <cell r="M333">
            <v>3960</v>
          </cell>
          <cell r="N333">
            <v>0</v>
          </cell>
        </row>
        <row r="334">
          <cell r="B334" t="str">
            <v>지선로드</v>
          </cell>
          <cell r="C334" t="str">
            <v>φ16 x 2300mm</v>
          </cell>
          <cell r="D334" t="str">
            <v>본</v>
          </cell>
          <cell r="E334">
            <v>2</v>
          </cell>
          <cell r="F334">
            <v>5850</v>
          </cell>
          <cell r="G334">
            <v>11700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5850</v>
          </cell>
          <cell r="M334">
            <v>11700</v>
          </cell>
          <cell r="N334">
            <v>0</v>
          </cell>
        </row>
        <row r="335">
          <cell r="B335" t="str">
            <v>지선용 근가</v>
          </cell>
          <cell r="C335" t="str">
            <v>지선용 0.7m 55Kg</v>
          </cell>
          <cell r="D335" t="str">
            <v>개</v>
          </cell>
          <cell r="E335">
            <v>2</v>
          </cell>
          <cell r="F335">
            <v>2941</v>
          </cell>
          <cell r="G335">
            <v>5882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2941</v>
          </cell>
          <cell r="M335">
            <v>5882</v>
          </cell>
          <cell r="N335">
            <v>0</v>
          </cell>
        </row>
        <row r="336">
          <cell r="B336" t="str">
            <v>노무비</v>
          </cell>
          <cell r="C336" t="str">
            <v>배전전공</v>
          </cell>
          <cell r="D336" t="str">
            <v>인</v>
          </cell>
          <cell r="E336">
            <v>1.56</v>
          </cell>
          <cell r="F336">
            <v>0</v>
          </cell>
          <cell r="G336">
            <v>0</v>
          </cell>
          <cell r="H336">
            <v>182333</v>
          </cell>
          <cell r="I336">
            <v>284439</v>
          </cell>
          <cell r="J336">
            <v>0</v>
          </cell>
          <cell r="K336">
            <v>0</v>
          </cell>
          <cell r="L336">
            <v>182333</v>
          </cell>
          <cell r="M336">
            <v>284439</v>
          </cell>
          <cell r="N336">
            <v>0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>
            <v>0.9</v>
          </cell>
          <cell r="F337">
            <v>0</v>
          </cell>
          <cell r="G337">
            <v>0</v>
          </cell>
          <cell r="H337">
            <v>34360</v>
          </cell>
          <cell r="I337">
            <v>30924</v>
          </cell>
          <cell r="J337">
            <v>0</v>
          </cell>
          <cell r="K337">
            <v>0</v>
          </cell>
          <cell r="L337">
            <v>34360</v>
          </cell>
          <cell r="M337">
            <v>30924</v>
          </cell>
          <cell r="N337">
            <v>0</v>
          </cell>
        </row>
        <row r="338">
          <cell r="B338" t="str">
            <v>공구손료</v>
          </cell>
          <cell r="C338" t="str">
            <v>노무비 3%</v>
          </cell>
          <cell r="D338" t="str">
            <v>식</v>
          </cell>
          <cell r="E338">
            <v>1</v>
          </cell>
          <cell r="F338">
            <v>10032</v>
          </cell>
          <cell r="G338">
            <v>10032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10032</v>
          </cell>
          <cell r="M338">
            <v>10032</v>
          </cell>
          <cell r="N338">
            <v>0</v>
          </cell>
        </row>
        <row r="339"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</row>
        <row r="340"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</row>
        <row r="341"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</row>
        <row r="342"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</row>
        <row r="343"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</row>
        <row r="351">
          <cell r="B351" t="str">
            <v>계</v>
          </cell>
          <cell r="C351">
            <v>0</v>
          </cell>
          <cell r="D351">
            <v>0</v>
          </cell>
          <cell r="E351">
            <v>0</v>
          </cell>
          <cell r="G351">
            <v>172724</v>
          </cell>
          <cell r="I351">
            <v>315363</v>
          </cell>
          <cell r="J351">
            <v>0</v>
          </cell>
          <cell r="K351">
            <v>0</v>
          </cell>
          <cell r="M351">
            <v>488087</v>
          </cell>
          <cell r="N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E352">
            <v>31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488087</v>
          </cell>
          <cell r="M352">
            <v>15130697</v>
          </cell>
          <cell r="N352">
            <v>0</v>
          </cell>
        </row>
        <row r="353">
          <cell r="A353" t="str">
            <v>일위28-1</v>
          </cell>
          <cell r="B353" t="str">
            <v>낙착율</v>
          </cell>
          <cell r="C353">
            <v>0.76429999999999998</v>
          </cell>
          <cell r="D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373080</v>
          </cell>
          <cell r="M353">
            <v>11565480</v>
          </cell>
          <cell r="N353">
            <v>0</v>
          </cell>
        </row>
        <row r="354">
          <cell r="A354" t="str">
            <v>일위29</v>
          </cell>
          <cell r="B354" t="str">
            <v xml:space="preserve"> 29. 지선신설</v>
          </cell>
          <cell r="C354" t="str">
            <v>4방 지선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</row>
        <row r="355">
          <cell r="B355" t="str">
            <v>아연도 강연선</v>
          </cell>
          <cell r="C355" t="str">
            <v>ST 55㎟</v>
          </cell>
          <cell r="D355">
            <v>0</v>
          </cell>
          <cell r="E355">
            <v>60</v>
          </cell>
          <cell r="F355">
            <v>960</v>
          </cell>
          <cell r="G355">
            <v>57600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960</v>
          </cell>
          <cell r="M355">
            <v>57600</v>
          </cell>
          <cell r="N355">
            <v>0</v>
          </cell>
        </row>
        <row r="356">
          <cell r="B356" t="str">
            <v>지선밴드</v>
          </cell>
          <cell r="C356" t="str">
            <v>1방 2호</v>
          </cell>
          <cell r="D356" t="str">
            <v>개</v>
          </cell>
          <cell r="E356">
            <v>2</v>
          </cell>
          <cell r="F356">
            <v>4350</v>
          </cell>
          <cell r="G356">
            <v>8700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4350</v>
          </cell>
          <cell r="M356">
            <v>8700</v>
          </cell>
          <cell r="N356">
            <v>0</v>
          </cell>
        </row>
        <row r="357">
          <cell r="B357" t="str">
            <v>와이어 크립</v>
          </cell>
          <cell r="C357" t="str">
            <v xml:space="preserve"> 55㎟</v>
          </cell>
          <cell r="D357" t="str">
            <v>개</v>
          </cell>
          <cell r="E357">
            <v>48</v>
          </cell>
          <cell r="F357">
            <v>4500</v>
          </cell>
          <cell r="G357">
            <v>216000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4500</v>
          </cell>
          <cell r="M357">
            <v>216000</v>
          </cell>
          <cell r="N357">
            <v>0</v>
          </cell>
        </row>
        <row r="358">
          <cell r="B358" t="str">
            <v>지선애자</v>
          </cell>
          <cell r="C358" t="str">
            <v xml:space="preserve"> 100x100</v>
          </cell>
          <cell r="D358" t="str">
            <v>개</v>
          </cell>
          <cell r="E358">
            <v>4</v>
          </cell>
          <cell r="F358">
            <v>1980</v>
          </cell>
          <cell r="G358">
            <v>7920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1980</v>
          </cell>
          <cell r="M358">
            <v>7920</v>
          </cell>
          <cell r="N358">
            <v>0</v>
          </cell>
        </row>
        <row r="359">
          <cell r="B359" t="str">
            <v>지선로드</v>
          </cell>
          <cell r="C359" t="str">
            <v>φ16 x 2300mm</v>
          </cell>
          <cell r="D359" t="str">
            <v>본</v>
          </cell>
          <cell r="E359">
            <v>4</v>
          </cell>
          <cell r="F359">
            <v>5850</v>
          </cell>
          <cell r="G359">
            <v>23400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5850</v>
          </cell>
          <cell r="M359">
            <v>23400</v>
          </cell>
          <cell r="N359">
            <v>0</v>
          </cell>
        </row>
        <row r="360">
          <cell r="B360" t="str">
            <v>지선용 근가</v>
          </cell>
          <cell r="C360" t="str">
            <v>지선용 0.7m 55Kg</v>
          </cell>
          <cell r="D360" t="str">
            <v>개</v>
          </cell>
          <cell r="E360">
            <v>4</v>
          </cell>
          <cell r="F360">
            <v>2941</v>
          </cell>
          <cell r="G360">
            <v>11764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2941</v>
          </cell>
          <cell r="M360">
            <v>11764</v>
          </cell>
          <cell r="N360">
            <v>0</v>
          </cell>
        </row>
        <row r="361">
          <cell r="B361" t="str">
            <v>노무비</v>
          </cell>
          <cell r="C361" t="str">
            <v>배전전공</v>
          </cell>
          <cell r="D361" t="str">
            <v>인</v>
          </cell>
          <cell r="E361">
            <v>3.12</v>
          </cell>
          <cell r="F361">
            <v>0</v>
          </cell>
          <cell r="G361">
            <v>0</v>
          </cell>
          <cell r="H361">
            <v>182333</v>
          </cell>
          <cell r="I361">
            <v>568878</v>
          </cell>
          <cell r="J361">
            <v>0</v>
          </cell>
          <cell r="K361">
            <v>0</v>
          </cell>
          <cell r="L361">
            <v>182333</v>
          </cell>
          <cell r="M361">
            <v>568878</v>
          </cell>
          <cell r="N361">
            <v>0</v>
          </cell>
        </row>
        <row r="362">
          <cell r="B362" t="str">
            <v>노무비</v>
          </cell>
          <cell r="C362" t="str">
            <v>보통인부</v>
          </cell>
          <cell r="D362" t="str">
            <v>인</v>
          </cell>
          <cell r="E362">
            <v>1.8</v>
          </cell>
          <cell r="F362">
            <v>0</v>
          </cell>
          <cell r="G362">
            <v>0</v>
          </cell>
          <cell r="H362">
            <v>34360</v>
          </cell>
          <cell r="I362">
            <v>61848</v>
          </cell>
          <cell r="J362">
            <v>0</v>
          </cell>
          <cell r="K362">
            <v>0</v>
          </cell>
          <cell r="L362">
            <v>34360</v>
          </cell>
          <cell r="M362">
            <v>61848</v>
          </cell>
          <cell r="N362">
            <v>0</v>
          </cell>
        </row>
        <row r="363">
          <cell r="B363" t="str">
            <v>공구손료</v>
          </cell>
          <cell r="C363" t="str">
            <v>노무비 3%</v>
          </cell>
          <cell r="D363" t="str">
            <v>식</v>
          </cell>
          <cell r="E363">
            <v>1</v>
          </cell>
          <cell r="F363">
            <v>20065</v>
          </cell>
          <cell r="G363">
            <v>20065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20065</v>
          </cell>
          <cell r="M363">
            <v>20065</v>
          </cell>
          <cell r="N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6">
          <cell r="B376" t="str">
            <v>계</v>
          </cell>
          <cell r="C376">
            <v>0</v>
          </cell>
          <cell r="D376">
            <v>0</v>
          </cell>
          <cell r="E376">
            <v>0</v>
          </cell>
          <cell r="G376">
            <v>345449</v>
          </cell>
          <cell r="I376">
            <v>630726</v>
          </cell>
          <cell r="J376">
            <v>0</v>
          </cell>
          <cell r="K376">
            <v>0</v>
          </cell>
          <cell r="M376">
            <v>976175</v>
          </cell>
          <cell r="N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E377">
            <v>28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976175</v>
          </cell>
          <cell r="M377">
            <v>27332900</v>
          </cell>
          <cell r="N377">
            <v>0</v>
          </cell>
        </row>
        <row r="378">
          <cell r="A378" t="str">
            <v>일위29-1</v>
          </cell>
          <cell r="B378" t="str">
            <v>낙착율</v>
          </cell>
          <cell r="C378">
            <v>0.76429999999999998</v>
          </cell>
          <cell r="D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746162</v>
          </cell>
          <cell r="M378">
            <v>20892536</v>
          </cell>
          <cell r="N378">
            <v>0</v>
          </cell>
        </row>
        <row r="379">
          <cell r="A379" t="str">
            <v>일위30</v>
          </cell>
          <cell r="B379" t="str">
            <v xml:space="preserve"> 30. 완철신설 </v>
          </cell>
          <cell r="C379" t="str">
            <v>A1(직선용)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</row>
        <row r="380">
          <cell r="B380" t="str">
            <v>가공지선지지대</v>
          </cell>
          <cell r="C380" t="str">
            <v>직선용</v>
          </cell>
          <cell r="D380" t="str">
            <v>개</v>
          </cell>
          <cell r="E380">
            <v>1</v>
          </cell>
          <cell r="F380">
            <v>0</v>
          </cell>
          <cell r="G380" t="str">
            <v>관 급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>관  급</v>
          </cell>
          <cell r="N380">
            <v>0</v>
          </cell>
        </row>
        <row r="381">
          <cell r="B381" t="str">
            <v>라인포스트 애자</v>
          </cell>
          <cell r="C381" t="str">
            <v>23KV 152x304mm</v>
          </cell>
          <cell r="D381" t="str">
            <v>개</v>
          </cell>
          <cell r="E381">
            <v>3</v>
          </cell>
          <cell r="F381">
            <v>13200</v>
          </cell>
          <cell r="G381">
            <v>39600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13200</v>
          </cell>
          <cell r="M381">
            <v>39600</v>
          </cell>
          <cell r="N381">
            <v>0</v>
          </cell>
        </row>
        <row r="382">
          <cell r="B382" t="str">
            <v>완철 밴드</v>
          </cell>
          <cell r="C382" t="str">
            <v>1방 2호</v>
          </cell>
          <cell r="D382" t="str">
            <v>개</v>
          </cell>
          <cell r="E382">
            <v>1</v>
          </cell>
          <cell r="F382">
            <v>7390</v>
          </cell>
          <cell r="G382">
            <v>7390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7390</v>
          </cell>
          <cell r="M382">
            <v>7390</v>
          </cell>
          <cell r="N382">
            <v>0</v>
          </cell>
        </row>
        <row r="383">
          <cell r="B383" t="str">
            <v>바인드선</v>
          </cell>
          <cell r="C383" t="str">
            <v>4m</v>
          </cell>
          <cell r="D383" t="str">
            <v>개</v>
          </cell>
          <cell r="E383">
            <v>3</v>
          </cell>
          <cell r="F383">
            <v>361</v>
          </cell>
          <cell r="G383">
            <v>1083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361</v>
          </cell>
          <cell r="M383">
            <v>1083</v>
          </cell>
          <cell r="N383">
            <v>0</v>
          </cell>
        </row>
        <row r="384">
          <cell r="B384" t="str">
            <v>완철</v>
          </cell>
          <cell r="C384" t="str">
            <v>경완금 75x75x3.2tx2400mm</v>
          </cell>
          <cell r="D384" t="str">
            <v>본</v>
          </cell>
          <cell r="E384">
            <v>1</v>
          </cell>
          <cell r="F384">
            <v>24700</v>
          </cell>
          <cell r="G384">
            <v>24700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24700</v>
          </cell>
          <cell r="M384">
            <v>24700</v>
          </cell>
          <cell r="N384">
            <v>0</v>
          </cell>
        </row>
        <row r="385">
          <cell r="B385" t="str">
            <v>노무비</v>
          </cell>
          <cell r="C385" t="str">
            <v>배전전공</v>
          </cell>
          <cell r="D385" t="str">
            <v>인</v>
          </cell>
          <cell r="E385">
            <v>0.48</v>
          </cell>
          <cell r="F385">
            <v>0</v>
          </cell>
          <cell r="G385">
            <v>0</v>
          </cell>
          <cell r="H385">
            <v>182333</v>
          </cell>
          <cell r="I385">
            <v>87519</v>
          </cell>
          <cell r="J385">
            <v>0</v>
          </cell>
          <cell r="K385">
            <v>0</v>
          </cell>
          <cell r="L385">
            <v>182333</v>
          </cell>
          <cell r="M385">
            <v>87519</v>
          </cell>
          <cell r="N385">
            <v>0</v>
          </cell>
        </row>
        <row r="386">
          <cell r="B386" t="str">
            <v>노무비</v>
          </cell>
          <cell r="C386" t="str">
            <v>보통인부</v>
          </cell>
          <cell r="D386" t="str">
            <v>인</v>
          </cell>
          <cell r="E386">
            <v>0.59</v>
          </cell>
          <cell r="F386">
            <v>0</v>
          </cell>
          <cell r="G386">
            <v>0</v>
          </cell>
          <cell r="H386">
            <v>34360</v>
          </cell>
          <cell r="I386">
            <v>20272</v>
          </cell>
          <cell r="J386">
            <v>0</v>
          </cell>
          <cell r="K386">
            <v>0</v>
          </cell>
          <cell r="L386">
            <v>34360</v>
          </cell>
          <cell r="M386">
            <v>20272</v>
          </cell>
          <cell r="N386">
            <v>0</v>
          </cell>
        </row>
        <row r="387">
          <cell r="B387" t="str">
            <v>공구손료</v>
          </cell>
          <cell r="C387" t="str">
            <v>노무비의 3%</v>
          </cell>
          <cell r="D387" t="str">
            <v>식</v>
          </cell>
          <cell r="E387">
            <v>1</v>
          </cell>
          <cell r="F387">
            <v>3441</v>
          </cell>
          <cell r="G387">
            <v>3441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3441</v>
          </cell>
          <cell r="M387">
            <v>3441</v>
          </cell>
          <cell r="N387">
            <v>0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</row>
        <row r="389"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</row>
        <row r="391"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</row>
        <row r="392"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</row>
        <row r="394"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B401" t="str">
            <v>계</v>
          </cell>
          <cell r="C401">
            <v>0</v>
          </cell>
          <cell r="D401">
            <v>0</v>
          </cell>
          <cell r="E401">
            <v>0</v>
          </cell>
          <cell r="G401">
            <v>76214</v>
          </cell>
          <cell r="I401">
            <v>107791</v>
          </cell>
          <cell r="J401">
            <v>0</v>
          </cell>
          <cell r="K401">
            <v>0</v>
          </cell>
          <cell r="M401">
            <v>184005</v>
          </cell>
          <cell r="N401">
            <v>0</v>
          </cell>
        </row>
        <row r="402">
          <cell r="B402">
            <v>0</v>
          </cell>
          <cell r="C402">
            <v>0</v>
          </cell>
          <cell r="D402">
            <v>0</v>
          </cell>
          <cell r="E402">
            <v>180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184005</v>
          </cell>
          <cell r="M402">
            <v>33120900</v>
          </cell>
          <cell r="N402">
            <v>0</v>
          </cell>
        </row>
        <row r="403">
          <cell r="A403" t="str">
            <v>일위30-1</v>
          </cell>
          <cell r="B403" t="str">
            <v>낙착율</v>
          </cell>
          <cell r="C403">
            <v>0.7591</v>
          </cell>
          <cell r="D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139687</v>
          </cell>
          <cell r="M403">
            <v>25143660</v>
          </cell>
          <cell r="N403">
            <v>0</v>
          </cell>
        </row>
        <row r="404">
          <cell r="A404" t="str">
            <v>일위31</v>
          </cell>
          <cell r="B404" t="str">
            <v xml:space="preserve"> 31. 완철신설 </v>
          </cell>
          <cell r="C404" t="str">
            <v>A2(직선용)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B405" t="str">
            <v>가공지선지지대</v>
          </cell>
          <cell r="C405" t="str">
            <v>직선용</v>
          </cell>
          <cell r="D405" t="str">
            <v>개</v>
          </cell>
          <cell r="E405">
            <v>1</v>
          </cell>
          <cell r="F405">
            <v>0</v>
          </cell>
          <cell r="G405" t="str">
            <v>관 급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>관  급</v>
          </cell>
          <cell r="N405">
            <v>0</v>
          </cell>
        </row>
        <row r="406">
          <cell r="B406" t="str">
            <v>라인포스트 애자</v>
          </cell>
          <cell r="C406" t="str">
            <v>23KV 152x304mm</v>
          </cell>
          <cell r="D406" t="str">
            <v>개</v>
          </cell>
          <cell r="E406">
            <v>6</v>
          </cell>
          <cell r="F406">
            <v>13200</v>
          </cell>
          <cell r="G406">
            <v>79200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13200</v>
          </cell>
          <cell r="M406">
            <v>79200</v>
          </cell>
          <cell r="N406">
            <v>0</v>
          </cell>
        </row>
        <row r="407">
          <cell r="B407" t="str">
            <v>완철 밴드</v>
          </cell>
          <cell r="C407" t="str">
            <v>1방 2호</v>
          </cell>
          <cell r="D407" t="str">
            <v>개</v>
          </cell>
          <cell r="E407">
            <v>1</v>
          </cell>
          <cell r="F407">
            <v>12500</v>
          </cell>
          <cell r="G407">
            <v>12500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12500</v>
          </cell>
          <cell r="M407">
            <v>12500</v>
          </cell>
          <cell r="N407">
            <v>0</v>
          </cell>
        </row>
        <row r="408">
          <cell r="B408" t="str">
            <v>바인드선</v>
          </cell>
          <cell r="C408" t="str">
            <v>4m</v>
          </cell>
          <cell r="D408" t="str">
            <v>개</v>
          </cell>
          <cell r="E408">
            <v>6</v>
          </cell>
          <cell r="F408">
            <v>361</v>
          </cell>
          <cell r="G408">
            <v>2166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361</v>
          </cell>
          <cell r="M408">
            <v>2166</v>
          </cell>
          <cell r="N408">
            <v>0</v>
          </cell>
        </row>
        <row r="409">
          <cell r="B409" t="str">
            <v>완철</v>
          </cell>
          <cell r="C409" t="str">
            <v>경완금 75x75x3.2tx2400mm</v>
          </cell>
          <cell r="D409" t="str">
            <v>개</v>
          </cell>
          <cell r="E409">
            <v>2</v>
          </cell>
          <cell r="F409">
            <v>24700</v>
          </cell>
          <cell r="G409">
            <v>49400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24700</v>
          </cell>
          <cell r="M409">
            <v>49400</v>
          </cell>
          <cell r="N409">
            <v>0</v>
          </cell>
        </row>
        <row r="410">
          <cell r="B410" t="str">
            <v>머쉰볼트</v>
          </cell>
          <cell r="C410" t="str">
            <v>M16 x 400</v>
          </cell>
          <cell r="D410" t="str">
            <v>개</v>
          </cell>
          <cell r="E410">
            <v>2</v>
          </cell>
          <cell r="F410">
            <v>1240</v>
          </cell>
          <cell r="G410">
            <v>2480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1240</v>
          </cell>
          <cell r="M410">
            <v>2480</v>
          </cell>
          <cell r="N410">
            <v>0</v>
          </cell>
        </row>
        <row r="411">
          <cell r="B411" t="str">
            <v>노무비</v>
          </cell>
          <cell r="C411" t="str">
            <v>배전전공</v>
          </cell>
          <cell r="D411" t="str">
            <v>인</v>
          </cell>
          <cell r="E411">
            <v>0.77</v>
          </cell>
          <cell r="F411">
            <v>0</v>
          </cell>
          <cell r="G411">
            <v>0</v>
          </cell>
          <cell r="H411">
            <v>182333</v>
          </cell>
          <cell r="I411">
            <v>140396</v>
          </cell>
          <cell r="J411">
            <v>0</v>
          </cell>
          <cell r="K411">
            <v>0</v>
          </cell>
          <cell r="L411">
            <v>182333</v>
          </cell>
          <cell r="M411">
            <v>140396</v>
          </cell>
          <cell r="N411">
            <v>0</v>
          </cell>
        </row>
        <row r="412">
          <cell r="B412" t="str">
            <v>노무비</v>
          </cell>
          <cell r="C412" t="str">
            <v>보통인부</v>
          </cell>
          <cell r="D412" t="str">
            <v>인</v>
          </cell>
          <cell r="E412">
            <v>1.07</v>
          </cell>
          <cell r="F412">
            <v>0</v>
          </cell>
          <cell r="G412">
            <v>0</v>
          </cell>
          <cell r="H412">
            <v>34360</v>
          </cell>
          <cell r="I412">
            <v>36765</v>
          </cell>
          <cell r="J412">
            <v>0</v>
          </cell>
          <cell r="K412">
            <v>0</v>
          </cell>
          <cell r="L412">
            <v>34360</v>
          </cell>
          <cell r="M412">
            <v>36765</v>
          </cell>
          <cell r="N412">
            <v>0</v>
          </cell>
        </row>
        <row r="413">
          <cell r="B413" t="str">
            <v>공구손료</v>
          </cell>
          <cell r="C413" t="str">
            <v>노무비의 3%</v>
          </cell>
          <cell r="D413" t="str">
            <v>식</v>
          </cell>
          <cell r="E413">
            <v>1</v>
          </cell>
          <cell r="F413">
            <v>5660</v>
          </cell>
          <cell r="G413">
            <v>5660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5660</v>
          </cell>
          <cell r="M413">
            <v>5660</v>
          </cell>
          <cell r="N413">
            <v>0</v>
          </cell>
        </row>
        <row r="414"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0"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</row>
        <row r="421"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</row>
        <row r="422"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</row>
        <row r="423"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</row>
        <row r="424"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</row>
        <row r="426">
          <cell r="B426" t="str">
            <v>계</v>
          </cell>
          <cell r="C426">
            <v>0</v>
          </cell>
          <cell r="D426">
            <v>0</v>
          </cell>
          <cell r="E426">
            <v>0</v>
          </cell>
          <cell r="G426">
            <v>151406</v>
          </cell>
          <cell r="I426">
            <v>177161</v>
          </cell>
          <cell r="J426">
            <v>0</v>
          </cell>
          <cell r="K426">
            <v>0</v>
          </cell>
          <cell r="M426">
            <v>328567</v>
          </cell>
          <cell r="N426">
            <v>0</v>
          </cell>
        </row>
        <row r="427">
          <cell r="B427">
            <v>0</v>
          </cell>
          <cell r="C427">
            <v>0</v>
          </cell>
          <cell r="D427">
            <v>0</v>
          </cell>
          <cell r="E427">
            <v>101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328567</v>
          </cell>
          <cell r="M427">
            <v>33185267</v>
          </cell>
          <cell r="N427">
            <v>0</v>
          </cell>
        </row>
        <row r="428">
          <cell r="A428" t="str">
            <v>일위31-1</v>
          </cell>
          <cell r="B428" t="str">
            <v>낙착율</v>
          </cell>
          <cell r="C428">
            <v>0.75329999999999997</v>
          </cell>
          <cell r="D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247538</v>
          </cell>
          <cell r="M428">
            <v>25001338</v>
          </cell>
          <cell r="N428">
            <v>0</v>
          </cell>
        </row>
        <row r="429">
          <cell r="A429" t="str">
            <v>일위32</v>
          </cell>
          <cell r="B429" t="str">
            <v xml:space="preserve"> 32. 완철신설 </v>
          </cell>
          <cell r="C429" t="str">
            <v>B2(인장형)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B430" t="str">
            <v>가공지선지지대</v>
          </cell>
          <cell r="C430" t="str">
            <v>인장형</v>
          </cell>
          <cell r="D430" t="str">
            <v>개</v>
          </cell>
          <cell r="E430">
            <v>1</v>
          </cell>
          <cell r="F430">
            <v>0</v>
          </cell>
          <cell r="G430" t="str">
            <v>관 급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 t="str">
            <v>관  급</v>
          </cell>
          <cell r="N430">
            <v>0</v>
          </cell>
        </row>
        <row r="431">
          <cell r="B431" t="str">
            <v>현수애자</v>
          </cell>
          <cell r="C431" t="str">
            <v>볼형 191 x 146mm</v>
          </cell>
          <cell r="D431" t="str">
            <v>개</v>
          </cell>
          <cell r="E431">
            <v>12</v>
          </cell>
          <cell r="F431">
            <v>12000</v>
          </cell>
          <cell r="G431">
            <v>144000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12000</v>
          </cell>
          <cell r="M431">
            <v>144000</v>
          </cell>
          <cell r="N431">
            <v>0</v>
          </cell>
        </row>
        <row r="432">
          <cell r="B432" t="str">
            <v>완철밴드</v>
          </cell>
          <cell r="C432" t="str">
            <v>2방 2호</v>
          </cell>
          <cell r="D432" t="str">
            <v>개</v>
          </cell>
          <cell r="E432">
            <v>1</v>
          </cell>
          <cell r="F432">
            <v>12500</v>
          </cell>
          <cell r="G432">
            <v>12500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12500</v>
          </cell>
          <cell r="M432">
            <v>12500</v>
          </cell>
          <cell r="N432">
            <v>0</v>
          </cell>
        </row>
        <row r="433">
          <cell r="B433" t="str">
            <v>완철</v>
          </cell>
          <cell r="C433" t="str">
            <v>경완금75x75x3.2tx2400mm</v>
          </cell>
          <cell r="D433" t="str">
            <v>개</v>
          </cell>
          <cell r="E433">
            <v>2</v>
          </cell>
          <cell r="F433">
            <v>24700</v>
          </cell>
          <cell r="G433">
            <v>49400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24700</v>
          </cell>
          <cell r="M433">
            <v>49400</v>
          </cell>
          <cell r="N433">
            <v>0</v>
          </cell>
        </row>
        <row r="434">
          <cell r="B434" t="str">
            <v>경완철용 볼 쇄클</v>
          </cell>
          <cell r="C434" t="str">
            <v>ESB-122-222</v>
          </cell>
          <cell r="D434" t="str">
            <v>개</v>
          </cell>
          <cell r="E434">
            <v>6</v>
          </cell>
          <cell r="F434">
            <v>2900</v>
          </cell>
          <cell r="G434">
            <v>17400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2900</v>
          </cell>
          <cell r="M434">
            <v>17400</v>
          </cell>
          <cell r="N434">
            <v>0</v>
          </cell>
        </row>
        <row r="435">
          <cell r="B435" t="str">
            <v>소켓아이</v>
          </cell>
          <cell r="C435" t="str">
            <v>SE-12</v>
          </cell>
          <cell r="D435" t="str">
            <v>개</v>
          </cell>
          <cell r="E435">
            <v>6</v>
          </cell>
          <cell r="F435">
            <v>4500</v>
          </cell>
          <cell r="G435">
            <v>27000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4500</v>
          </cell>
          <cell r="M435">
            <v>27000</v>
          </cell>
          <cell r="N435">
            <v>0</v>
          </cell>
        </row>
        <row r="436">
          <cell r="B436" t="str">
            <v>인류 크램프</v>
          </cell>
          <cell r="C436" t="str">
            <v>ACSR 95㎟</v>
          </cell>
          <cell r="D436" t="str">
            <v>개</v>
          </cell>
          <cell r="E436">
            <v>6</v>
          </cell>
          <cell r="F436">
            <v>29200</v>
          </cell>
          <cell r="G436">
            <v>175200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29200</v>
          </cell>
          <cell r="M436">
            <v>175200</v>
          </cell>
          <cell r="N436">
            <v>0</v>
          </cell>
        </row>
        <row r="437">
          <cell r="B437" t="str">
            <v>인류 크램프</v>
          </cell>
          <cell r="C437" t="str">
            <v>ACSR 58㎟</v>
          </cell>
          <cell r="D437" t="str">
            <v>개</v>
          </cell>
          <cell r="E437">
            <v>2</v>
          </cell>
          <cell r="F437">
            <v>29200</v>
          </cell>
          <cell r="G437">
            <v>58400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29200</v>
          </cell>
          <cell r="M437">
            <v>58400</v>
          </cell>
          <cell r="N437">
            <v>0</v>
          </cell>
        </row>
        <row r="438">
          <cell r="B438" t="str">
            <v>머쉰볼트</v>
          </cell>
          <cell r="C438" t="str">
            <v>M16 x 250mm</v>
          </cell>
          <cell r="D438" t="str">
            <v>개</v>
          </cell>
          <cell r="E438">
            <v>2</v>
          </cell>
          <cell r="F438">
            <v>1000</v>
          </cell>
          <cell r="G438">
            <v>2000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1000</v>
          </cell>
          <cell r="M438">
            <v>2000</v>
          </cell>
          <cell r="N438">
            <v>0</v>
          </cell>
        </row>
        <row r="439">
          <cell r="B439" t="str">
            <v>앵커쇄클</v>
          </cell>
          <cell r="C439" t="str">
            <v>AS-12</v>
          </cell>
          <cell r="D439" t="str">
            <v>개</v>
          </cell>
          <cell r="E439">
            <v>6</v>
          </cell>
          <cell r="F439">
            <v>3600</v>
          </cell>
          <cell r="G439">
            <v>21600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3600</v>
          </cell>
          <cell r="M439">
            <v>21600</v>
          </cell>
          <cell r="N439">
            <v>0</v>
          </cell>
        </row>
        <row r="440">
          <cell r="B440" t="str">
            <v>노무비</v>
          </cell>
          <cell r="C440" t="str">
            <v>배전전공</v>
          </cell>
          <cell r="D440" t="str">
            <v>인</v>
          </cell>
          <cell r="E440">
            <v>1.17</v>
          </cell>
          <cell r="F440">
            <v>0</v>
          </cell>
          <cell r="G440">
            <v>0</v>
          </cell>
          <cell r="H440">
            <v>182333</v>
          </cell>
          <cell r="I440">
            <v>213329</v>
          </cell>
          <cell r="J440">
            <v>0</v>
          </cell>
          <cell r="K440">
            <v>0</v>
          </cell>
          <cell r="L440">
            <v>182333</v>
          </cell>
          <cell r="M440">
            <v>213329</v>
          </cell>
          <cell r="N440">
            <v>0</v>
          </cell>
        </row>
        <row r="441">
          <cell r="B441" t="str">
            <v>노무비</v>
          </cell>
          <cell r="C441" t="str">
            <v>보통인부</v>
          </cell>
          <cell r="D441" t="str">
            <v>인</v>
          </cell>
          <cell r="E441">
            <v>0.92</v>
          </cell>
          <cell r="F441">
            <v>0</v>
          </cell>
          <cell r="G441">
            <v>0</v>
          </cell>
          <cell r="H441">
            <v>34360</v>
          </cell>
          <cell r="I441">
            <v>31611</v>
          </cell>
          <cell r="J441">
            <v>0</v>
          </cell>
          <cell r="K441">
            <v>0</v>
          </cell>
          <cell r="L441">
            <v>34360</v>
          </cell>
          <cell r="M441">
            <v>31611</v>
          </cell>
          <cell r="N441">
            <v>0</v>
          </cell>
        </row>
        <row r="442">
          <cell r="B442" t="str">
            <v>공구손료</v>
          </cell>
          <cell r="C442" t="str">
            <v>노무비의 3%</v>
          </cell>
          <cell r="D442" t="str">
            <v>식</v>
          </cell>
          <cell r="E442">
            <v>1</v>
          </cell>
          <cell r="F442">
            <v>7801</v>
          </cell>
          <cell r="G442">
            <v>7801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7801</v>
          </cell>
          <cell r="M442">
            <v>7801</v>
          </cell>
          <cell r="N442">
            <v>0</v>
          </cell>
        </row>
        <row r="443"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</row>
        <row r="444"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</row>
        <row r="447"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</row>
        <row r="448"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</row>
        <row r="449"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B451" t="str">
            <v>계</v>
          </cell>
          <cell r="C451">
            <v>0</v>
          </cell>
          <cell r="D451">
            <v>0</v>
          </cell>
          <cell r="E451">
            <v>0</v>
          </cell>
          <cell r="G451">
            <v>515301</v>
          </cell>
          <cell r="I451">
            <v>244940</v>
          </cell>
          <cell r="J451">
            <v>0</v>
          </cell>
          <cell r="K451">
            <v>0</v>
          </cell>
          <cell r="M451">
            <v>760241</v>
          </cell>
          <cell r="N451">
            <v>0</v>
          </cell>
        </row>
        <row r="452">
          <cell r="B452">
            <v>0</v>
          </cell>
          <cell r="C452">
            <v>0</v>
          </cell>
          <cell r="D452">
            <v>0</v>
          </cell>
          <cell r="E452">
            <v>28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760241</v>
          </cell>
          <cell r="M452">
            <v>21286748</v>
          </cell>
          <cell r="N452">
            <v>0</v>
          </cell>
        </row>
        <row r="453">
          <cell r="A453" t="str">
            <v>일위32-1</v>
          </cell>
          <cell r="B453" t="str">
            <v>낙착율</v>
          </cell>
          <cell r="C453">
            <v>0.72660000000000002</v>
          </cell>
          <cell r="D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552399</v>
          </cell>
          <cell r="M453">
            <v>15467172</v>
          </cell>
          <cell r="N453">
            <v>0</v>
          </cell>
        </row>
        <row r="454">
          <cell r="A454" t="str">
            <v>일위33</v>
          </cell>
          <cell r="B454" t="str">
            <v xml:space="preserve"> 33. 완철신설 </v>
          </cell>
          <cell r="C454" t="str">
            <v>C 1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</row>
        <row r="455">
          <cell r="B455" t="str">
            <v>현수애자</v>
          </cell>
          <cell r="C455" t="str">
            <v>볼형 191 x 146mm</v>
          </cell>
          <cell r="D455" t="str">
            <v>개</v>
          </cell>
          <cell r="E455">
            <v>6</v>
          </cell>
          <cell r="F455">
            <v>12000</v>
          </cell>
          <cell r="G455">
            <v>72000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12000</v>
          </cell>
          <cell r="M455">
            <v>72000</v>
          </cell>
          <cell r="N455">
            <v>0</v>
          </cell>
        </row>
        <row r="456">
          <cell r="B456" t="str">
            <v>완철</v>
          </cell>
          <cell r="C456" t="str">
            <v>경완금75x75x3.2tx2400mm</v>
          </cell>
          <cell r="D456" t="str">
            <v>개</v>
          </cell>
          <cell r="E456">
            <v>2</v>
          </cell>
          <cell r="F456">
            <v>24700</v>
          </cell>
          <cell r="G456">
            <v>49400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24700</v>
          </cell>
          <cell r="M456">
            <v>49400</v>
          </cell>
          <cell r="N456">
            <v>0</v>
          </cell>
        </row>
        <row r="457">
          <cell r="B457" t="str">
            <v>지지와셔</v>
          </cell>
          <cell r="C457" t="str">
            <v>도그 4호</v>
          </cell>
          <cell r="D457" t="str">
            <v>개</v>
          </cell>
          <cell r="E457">
            <v>4</v>
          </cell>
          <cell r="F457">
            <v>5040</v>
          </cell>
          <cell r="G457">
            <v>20160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5040</v>
          </cell>
          <cell r="M457">
            <v>20160</v>
          </cell>
          <cell r="N457">
            <v>0</v>
          </cell>
        </row>
        <row r="458">
          <cell r="B458" t="str">
            <v>앵커쇄클</v>
          </cell>
          <cell r="C458" t="str">
            <v>AS-12</v>
          </cell>
          <cell r="D458" t="str">
            <v>개</v>
          </cell>
          <cell r="E458">
            <v>3</v>
          </cell>
          <cell r="F458">
            <v>3600</v>
          </cell>
          <cell r="G458">
            <v>10800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3600</v>
          </cell>
          <cell r="M458">
            <v>10800</v>
          </cell>
          <cell r="N458">
            <v>0</v>
          </cell>
        </row>
        <row r="459">
          <cell r="B459" t="str">
            <v>경완철용 볼 쇄클</v>
          </cell>
          <cell r="C459" t="str">
            <v>ESB-122-222</v>
          </cell>
          <cell r="D459" t="str">
            <v>개</v>
          </cell>
          <cell r="E459">
            <v>3</v>
          </cell>
          <cell r="F459">
            <v>2900</v>
          </cell>
          <cell r="G459">
            <v>8700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2900</v>
          </cell>
          <cell r="M459">
            <v>8700</v>
          </cell>
          <cell r="N459">
            <v>0</v>
          </cell>
        </row>
        <row r="460">
          <cell r="B460" t="str">
            <v>소켓아이</v>
          </cell>
          <cell r="C460" t="str">
            <v>SE-12</v>
          </cell>
          <cell r="D460" t="str">
            <v>개</v>
          </cell>
          <cell r="E460">
            <v>3</v>
          </cell>
          <cell r="F460">
            <v>4500</v>
          </cell>
          <cell r="G460">
            <v>13500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4500</v>
          </cell>
          <cell r="M460">
            <v>13500</v>
          </cell>
          <cell r="N460">
            <v>0</v>
          </cell>
        </row>
        <row r="461">
          <cell r="B461" t="str">
            <v>인류 크램프</v>
          </cell>
          <cell r="C461" t="str">
            <v>ACSR 95㎟</v>
          </cell>
          <cell r="D461" t="str">
            <v>개</v>
          </cell>
          <cell r="E461">
            <v>3</v>
          </cell>
          <cell r="F461">
            <v>29200</v>
          </cell>
          <cell r="G461">
            <v>87600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29200</v>
          </cell>
          <cell r="M461">
            <v>87600</v>
          </cell>
          <cell r="N461">
            <v>0</v>
          </cell>
        </row>
        <row r="462">
          <cell r="B462" t="str">
            <v>인류 크램프</v>
          </cell>
          <cell r="C462" t="str">
            <v>ACSR 58㎟</v>
          </cell>
          <cell r="D462" t="str">
            <v>개</v>
          </cell>
          <cell r="E462">
            <v>1</v>
          </cell>
          <cell r="F462">
            <v>29200</v>
          </cell>
          <cell r="G462">
            <v>29200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29200</v>
          </cell>
          <cell r="M462">
            <v>29200</v>
          </cell>
          <cell r="N462">
            <v>0</v>
          </cell>
        </row>
        <row r="463">
          <cell r="B463" t="str">
            <v>활선 크램프</v>
          </cell>
          <cell r="C463" t="str">
            <v>ACSR 95㎟</v>
          </cell>
          <cell r="D463" t="str">
            <v>개</v>
          </cell>
          <cell r="E463">
            <v>3</v>
          </cell>
          <cell r="F463">
            <v>3500</v>
          </cell>
          <cell r="G463">
            <v>10500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3500</v>
          </cell>
          <cell r="M463">
            <v>10500</v>
          </cell>
          <cell r="N463">
            <v>0</v>
          </cell>
        </row>
        <row r="464">
          <cell r="B464" t="str">
            <v>볼트.너트</v>
          </cell>
          <cell r="C464" t="str">
            <v>M16 x 250mm</v>
          </cell>
          <cell r="D464" t="str">
            <v>개</v>
          </cell>
          <cell r="E464">
            <v>2</v>
          </cell>
          <cell r="F464">
            <v>1000</v>
          </cell>
          <cell r="G464">
            <v>2000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1000</v>
          </cell>
          <cell r="M464">
            <v>2000</v>
          </cell>
          <cell r="N464">
            <v>0</v>
          </cell>
        </row>
        <row r="465">
          <cell r="B465" t="str">
            <v>노무비</v>
          </cell>
          <cell r="C465" t="str">
            <v>배전전공</v>
          </cell>
          <cell r="D465" t="str">
            <v>인</v>
          </cell>
          <cell r="E465">
            <v>0.65</v>
          </cell>
          <cell r="F465">
            <v>0</v>
          </cell>
          <cell r="G465">
            <v>0</v>
          </cell>
          <cell r="H465">
            <v>182333</v>
          </cell>
          <cell r="I465">
            <v>118516</v>
          </cell>
          <cell r="J465">
            <v>0</v>
          </cell>
          <cell r="K465">
            <v>0</v>
          </cell>
          <cell r="L465">
            <v>182333</v>
          </cell>
          <cell r="M465">
            <v>118516</v>
          </cell>
          <cell r="N465">
            <v>0</v>
          </cell>
        </row>
        <row r="466">
          <cell r="B466" t="str">
            <v>노무비</v>
          </cell>
          <cell r="C466" t="str">
            <v>보통인부</v>
          </cell>
          <cell r="D466" t="str">
            <v>인</v>
          </cell>
          <cell r="E466">
            <v>0.56000000000000005</v>
          </cell>
          <cell r="F466">
            <v>0</v>
          </cell>
          <cell r="G466">
            <v>0</v>
          </cell>
          <cell r="H466">
            <v>34360</v>
          </cell>
          <cell r="I466">
            <v>19241</v>
          </cell>
          <cell r="J466">
            <v>0</v>
          </cell>
          <cell r="K466">
            <v>0</v>
          </cell>
          <cell r="L466">
            <v>34360</v>
          </cell>
          <cell r="M466">
            <v>19241</v>
          </cell>
          <cell r="N466">
            <v>0</v>
          </cell>
        </row>
        <row r="467">
          <cell r="B467" t="str">
            <v>공구손료</v>
          </cell>
          <cell r="C467" t="str">
            <v>노무비의 3%</v>
          </cell>
          <cell r="D467" t="str">
            <v>식</v>
          </cell>
          <cell r="E467">
            <v>1</v>
          </cell>
          <cell r="F467">
            <v>4050</v>
          </cell>
          <cell r="G467">
            <v>4050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4050</v>
          </cell>
          <cell r="M467">
            <v>4050</v>
          </cell>
          <cell r="N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</row>
        <row r="471"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</row>
        <row r="472"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</row>
        <row r="473"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</row>
        <row r="476">
          <cell r="B476" t="str">
            <v>계</v>
          </cell>
          <cell r="C476">
            <v>0</v>
          </cell>
          <cell r="D476">
            <v>0</v>
          </cell>
          <cell r="E476">
            <v>0</v>
          </cell>
          <cell r="G476">
            <v>307910</v>
          </cell>
          <cell r="I476">
            <v>137757</v>
          </cell>
          <cell r="J476">
            <v>0</v>
          </cell>
          <cell r="K476">
            <v>0</v>
          </cell>
          <cell r="M476">
            <v>445667</v>
          </cell>
          <cell r="N476">
            <v>0</v>
          </cell>
        </row>
        <row r="477">
          <cell r="B477">
            <v>0</v>
          </cell>
          <cell r="C477">
            <v>0</v>
          </cell>
          <cell r="D477">
            <v>0</v>
          </cell>
          <cell r="E477">
            <v>15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445667</v>
          </cell>
          <cell r="M477">
            <v>6685005</v>
          </cell>
          <cell r="N477">
            <v>0</v>
          </cell>
        </row>
        <row r="478">
          <cell r="A478" t="str">
            <v>일위33-1</v>
          </cell>
          <cell r="B478" t="str">
            <v>낙착율</v>
          </cell>
          <cell r="C478">
            <v>0.72550000000000003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323337</v>
          </cell>
          <cell r="M478">
            <v>4850055</v>
          </cell>
          <cell r="N478">
            <v>0</v>
          </cell>
        </row>
        <row r="479">
          <cell r="A479" t="str">
            <v>일위34</v>
          </cell>
          <cell r="B479" t="str">
            <v xml:space="preserve"> 34. 기중개페기 신설</v>
          </cell>
          <cell r="C479" t="str">
            <v>AS 7.5KV 3P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</row>
        <row r="480">
          <cell r="B480" t="str">
            <v>기중개페기 신설</v>
          </cell>
          <cell r="C480" t="str">
            <v>AS 7.KV 3P</v>
          </cell>
          <cell r="D480" t="str">
            <v>대</v>
          </cell>
          <cell r="E480">
            <v>1</v>
          </cell>
          <cell r="F480">
            <v>0</v>
          </cell>
          <cell r="G480" t="str">
            <v>관 급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B481" t="str">
            <v>활선 클램프</v>
          </cell>
          <cell r="C481" t="str">
            <v>6.5t x 5.0</v>
          </cell>
          <cell r="D481" t="str">
            <v>개</v>
          </cell>
          <cell r="E481">
            <v>3</v>
          </cell>
          <cell r="F481">
            <v>2070</v>
          </cell>
          <cell r="G481">
            <v>6210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2070</v>
          </cell>
          <cell r="M481">
            <v>6210</v>
          </cell>
          <cell r="N481">
            <v>0</v>
          </cell>
        </row>
        <row r="482">
          <cell r="B482" t="str">
            <v>노무비</v>
          </cell>
          <cell r="C482" t="str">
            <v>배전전공</v>
          </cell>
          <cell r="D482" t="str">
            <v>인</v>
          </cell>
          <cell r="E482">
            <v>0.4</v>
          </cell>
          <cell r="F482">
            <v>0</v>
          </cell>
          <cell r="G482">
            <v>0</v>
          </cell>
          <cell r="H482">
            <v>182333</v>
          </cell>
          <cell r="I482">
            <v>72933</v>
          </cell>
          <cell r="J482">
            <v>0</v>
          </cell>
          <cell r="K482">
            <v>0</v>
          </cell>
          <cell r="L482">
            <v>182333</v>
          </cell>
          <cell r="M482">
            <v>72933</v>
          </cell>
          <cell r="N482">
            <v>0</v>
          </cell>
        </row>
        <row r="483">
          <cell r="B483" t="str">
            <v>노무비</v>
          </cell>
          <cell r="C483" t="str">
            <v>보통인부</v>
          </cell>
          <cell r="D483" t="str">
            <v>인</v>
          </cell>
          <cell r="E483">
            <v>0.23</v>
          </cell>
          <cell r="F483">
            <v>0</v>
          </cell>
          <cell r="G483">
            <v>0</v>
          </cell>
          <cell r="H483">
            <v>34360</v>
          </cell>
          <cell r="I483">
            <v>7902</v>
          </cell>
          <cell r="J483">
            <v>0</v>
          </cell>
          <cell r="K483">
            <v>0</v>
          </cell>
          <cell r="L483">
            <v>34360</v>
          </cell>
          <cell r="M483">
            <v>7902</v>
          </cell>
          <cell r="N483">
            <v>0</v>
          </cell>
        </row>
        <row r="484">
          <cell r="B484" t="str">
            <v>공구손료</v>
          </cell>
          <cell r="C484" t="str">
            <v>노무비의 3%</v>
          </cell>
          <cell r="D484" t="str">
            <v>식</v>
          </cell>
          <cell r="E484">
            <v>1</v>
          </cell>
          <cell r="F484">
            <v>2571</v>
          </cell>
          <cell r="G484">
            <v>2571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2571</v>
          </cell>
          <cell r="M484">
            <v>2571</v>
          </cell>
          <cell r="N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</row>
        <row r="488"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</row>
        <row r="491"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</row>
        <row r="492"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</row>
        <row r="493"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</row>
        <row r="495"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</row>
        <row r="496"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</row>
        <row r="497"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B501" t="str">
            <v>계</v>
          </cell>
          <cell r="C501">
            <v>0</v>
          </cell>
          <cell r="D501">
            <v>0</v>
          </cell>
          <cell r="E501">
            <v>0</v>
          </cell>
          <cell r="G501">
            <v>8781</v>
          </cell>
          <cell r="I501">
            <v>80835</v>
          </cell>
          <cell r="J501">
            <v>0</v>
          </cell>
          <cell r="K501">
            <v>0</v>
          </cell>
          <cell r="M501">
            <v>89616</v>
          </cell>
          <cell r="N501">
            <v>0</v>
          </cell>
        </row>
        <row r="502">
          <cell r="B502">
            <v>0</v>
          </cell>
          <cell r="C502">
            <v>0</v>
          </cell>
          <cell r="D502">
            <v>0</v>
          </cell>
          <cell r="E502">
            <v>15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89616</v>
          </cell>
          <cell r="M502">
            <v>1344240</v>
          </cell>
          <cell r="N502">
            <v>0</v>
          </cell>
        </row>
        <row r="503">
          <cell r="A503" t="str">
            <v>일위34-1</v>
          </cell>
          <cell r="B503" t="str">
            <v>낙착율</v>
          </cell>
          <cell r="C503">
            <v>0.79820000000000002</v>
          </cell>
          <cell r="D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71539</v>
          </cell>
          <cell r="M503">
            <v>1073085</v>
          </cell>
          <cell r="N503">
            <v>0</v>
          </cell>
        </row>
        <row r="504">
          <cell r="A504" t="str">
            <v>일위36</v>
          </cell>
          <cell r="B504" t="str">
            <v xml:space="preserve"> 36. 피뢰기 신설</v>
          </cell>
          <cell r="C504" t="str">
            <v>7.5KV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</row>
        <row r="505">
          <cell r="B505" t="str">
            <v xml:space="preserve">피뢰기 </v>
          </cell>
          <cell r="C505" t="str">
            <v>7.5KV</v>
          </cell>
          <cell r="D505" t="str">
            <v>대</v>
          </cell>
          <cell r="E505">
            <v>3</v>
          </cell>
          <cell r="F505">
            <v>0</v>
          </cell>
          <cell r="G505" t="str">
            <v>관 급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</row>
        <row r="506">
          <cell r="B506" t="str">
            <v>활선 클램프</v>
          </cell>
          <cell r="C506" t="str">
            <v>ACSR 58㎟</v>
          </cell>
          <cell r="D506" t="str">
            <v>개</v>
          </cell>
          <cell r="E506">
            <v>3</v>
          </cell>
          <cell r="F506">
            <v>6120</v>
          </cell>
          <cell r="G506">
            <v>18360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6120</v>
          </cell>
          <cell r="M506">
            <v>18360</v>
          </cell>
          <cell r="N506">
            <v>0</v>
          </cell>
        </row>
        <row r="507">
          <cell r="B507" t="str">
            <v>노무비</v>
          </cell>
          <cell r="C507" t="str">
            <v>배전전공</v>
          </cell>
          <cell r="D507" t="str">
            <v>인</v>
          </cell>
          <cell r="E507">
            <v>0.51</v>
          </cell>
          <cell r="F507">
            <v>0</v>
          </cell>
          <cell r="G507">
            <v>0</v>
          </cell>
          <cell r="H507">
            <v>182333</v>
          </cell>
          <cell r="I507">
            <v>92989</v>
          </cell>
          <cell r="J507">
            <v>0</v>
          </cell>
          <cell r="K507">
            <v>0</v>
          </cell>
          <cell r="L507">
            <v>182333</v>
          </cell>
          <cell r="M507">
            <v>92989</v>
          </cell>
          <cell r="N507">
            <v>0</v>
          </cell>
        </row>
        <row r="508">
          <cell r="B508" t="str">
            <v>노무비</v>
          </cell>
          <cell r="C508" t="str">
            <v>보통인부</v>
          </cell>
          <cell r="D508" t="str">
            <v>인</v>
          </cell>
          <cell r="E508">
            <v>0.02</v>
          </cell>
          <cell r="F508">
            <v>0</v>
          </cell>
          <cell r="G508">
            <v>0</v>
          </cell>
          <cell r="H508">
            <v>34360</v>
          </cell>
          <cell r="I508">
            <v>687</v>
          </cell>
          <cell r="J508">
            <v>0</v>
          </cell>
          <cell r="K508">
            <v>0</v>
          </cell>
          <cell r="L508">
            <v>34360</v>
          </cell>
          <cell r="M508">
            <v>687</v>
          </cell>
          <cell r="N508">
            <v>0</v>
          </cell>
        </row>
        <row r="509">
          <cell r="B509" t="str">
            <v>공구손료</v>
          </cell>
          <cell r="C509" t="str">
            <v>노무비의 3%</v>
          </cell>
          <cell r="D509" t="str">
            <v>식</v>
          </cell>
          <cell r="E509">
            <v>1</v>
          </cell>
          <cell r="F509">
            <v>2969</v>
          </cell>
          <cell r="G509">
            <v>2969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2969</v>
          </cell>
          <cell r="M509">
            <v>2969</v>
          </cell>
          <cell r="N509">
            <v>0</v>
          </cell>
        </row>
        <row r="510"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</row>
        <row r="511"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</row>
        <row r="513"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</row>
        <row r="514"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</row>
        <row r="520"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</row>
        <row r="521"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</row>
        <row r="522"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</row>
        <row r="523"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</row>
        <row r="524"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</row>
        <row r="525"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B526" t="str">
            <v>계</v>
          </cell>
          <cell r="C526">
            <v>0</v>
          </cell>
          <cell r="D526">
            <v>0</v>
          </cell>
          <cell r="E526">
            <v>0</v>
          </cell>
          <cell r="G526">
            <v>21329</v>
          </cell>
          <cell r="I526">
            <v>93676</v>
          </cell>
          <cell r="J526">
            <v>0</v>
          </cell>
          <cell r="K526">
            <v>0</v>
          </cell>
          <cell r="M526">
            <v>115005</v>
          </cell>
          <cell r="N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E527">
            <v>14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115005</v>
          </cell>
          <cell r="M527">
            <v>1610070</v>
          </cell>
          <cell r="N527">
            <v>0</v>
          </cell>
        </row>
        <row r="528">
          <cell r="A528" t="str">
            <v>일위36-1</v>
          </cell>
          <cell r="B528" t="str">
            <v>낙착율</v>
          </cell>
          <cell r="C528">
            <v>0.78749999999999998</v>
          </cell>
          <cell r="D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90570</v>
          </cell>
          <cell r="M528">
            <v>1267980</v>
          </cell>
          <cell r="N528">
            <v>0</v>
          </cell>
        </row>
        <row r="529">
          <cell r="A529" t="str">
            <v>일위37</v>
          </cell>
          <cell r="B529" t="str">
            <v xml:space="preserve"> 37. 접지장치 신설</v>
          </cell>
          <cell r="C529" t="str">
            <v>선로 제1종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</row>
        <row r="530">
          <cell r="B530" t="str">
            <v>접지선</v>
          </cell>
          <cell r="C530" t="str">
            <v>GV 22㎟</v>
          </cell>
          <cell r="D530" t="str">
            <v>m</v>
          </cell>
          <cell r="E530">
            <v>10</v>
          </cell>
          <cell r="F530">
            <v>1416</v>
          </cell>
          <cell r="G530">
            <v>14160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1416</v>
          </cell>
          <cell r="M530">
            <v>14160</v>
          </cell>
          <cell r="N530">
            <v>0</v>
          </cell>
        </row>
        <row r="531">
          <cell r="B531" t="str">
            <v>경동연선</v>
          </cell>
          <cell r="C531" t="str">
            <v>CU  22㎟</v>
          </cell>
          <cell r="D531" t="str">
            <v>m</v>
          </cell>
          <cell r="E531">
            <v>13</v>
          </cell>
          <cell r="F531">
            <v>1192</v>
          </cell>
          <cell r="G531">
            <v>15496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1192</v>
          </cell>
          <cell r="M531">
            <v>15496</v>
          </cell>
          <cell r="N531">
            <v>0</v>
          </cell>
        </row>
        <row r="532">
          <cell r="B532" t="str">
            <v>접지 콘넥타</v>
          </cell>
          <cell r="C532" t="str">
            <v xml:space="preserve">  22㎟</v>
          </cell>
          <cell r="D532" t="str">
            <v>개</v>
          </cell>
          <cell r="E532">
            <v>5</v>
          </cell>
          <cell r="F532">
            <v>3250</v>
          </cell>
          <cell r="G532">
            <v>16250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3250</v>
          </cell>
          <cell r="M532">
            <v>16250</v>
          </cell>
          <cell r="N532">
            <v>0</v>
          </cell>
        </row>
        <row r="533">
          <cell r="B533" t="str">
            <v>접지봉</v>
          </cell>
          <cell r="C533" t="str">
            <v>φ16 x 1800mm</v>
          </cell>
          <cell r="D533" t="str">
            <v>본</v>
          </cell>
          <cell r="E533">
            <v>10</v>
          </cell>
          <cell r="F533">
            <v>4900</v>
          </cell>
          <cell r="G533">
            <v>49000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4900</v>
          </cell>
          <cell r="M533">
            <v>49000</v>
          </cell>
          <cell r="N533">
            <v>0</v>
          </cell>
        </row>
        <row r="534">
          <cell r="B534" t="str">
            <v>경질비닐전선관</v>
          </cell>
          <cell r="C534" t="str">
            <v>HI PVC 16C</v>
          </cell>
          <cell r="D534" t="str">
            <v>m</v>
          </cell>
          <cell r="E534">
            <v>3</v>
          </cell>
          <cell r="F534">
            <v>460</v>
          </cell>
          <cell r="G534">
            <v>1380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460</v>
          </cell>
          <cell r="M534">
            <v>1380</v>
          </cell>
          <cell r="N534">
            <v>0</v>
          </cell>
        </row>
        <row r="535">
          <cell r="B535" t="str">
            <v>압착 터미널</v>
          </cell>
          <cell r="C535" t="str">
            <v xml:space="preserve">  22㎟</v>
          </cell>
          <cell r="D535" t="str">
            <v>개</v>
          </cell>
          <cell r="E535">
            <v>2</v>
          </cell>
          <cell r="F535">
            <v>137</v>
          </cell>
          <cell r="G535">
            <v>274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137</v>
          </cell>
          <cell r="M535">
            <v>274</v>
          </cell>
          <cell r="N535">
            <v>0</v>
          </cell>
        </row>
        <row r="536">
          <cell r="B536" t="str">
            <v>필림밴드</v>
          </cell>
          <cell r="C536" t="str">
            <v>GST - 13</v>
          </cell>
          <cell r="D536" t="str">
            <v>개</v>
          </cell>
          <cell r="E536">
            <v>4</v>
          </cell>
          <cell r="F536">
            <v>13000</v>
          </cell>
          <cell r="G536">
            <v>52000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13000</v>
          </cell>
          <cell r="M536">
            <v>52000</v>
          </cell>
          <cell r="N536">
            <v>0</v>
          </cell>
        </row>
        <row r="537">
          <cell r="B537" t="str">
            <v>노무비</v>
          </cell>
          <cell r="C537" t="str">
            <v>배전전공</v>
          </cell>
          <cell r="D537" t="str">
            <v>인</v>
          </cell>
          <cell r="E537">
            <v>2.15</v>
          </cell>
          <cell r="F537">
            <v>0</v>
          </cell>
          <cell r="G537">
            <v>0</v>
          </cell>
          <cell r="H537">
            <v>182333</v>
          </cell>
          <cell r="I537">
            <v>392015</v>
          </cell>
          <cell r="J537">
            <v>0</v>
          </cell>
          <cell r="K537">
            <v>0</v>
          </cell>
          <cell r="L537">
            <v>182333</v>
          </cell>
          <cell r="M537">
            <v>392015</v>
          </cell>
          <cell r="N537">
            <v>0</v>
          </cell>
        </row>
        <row r="538">
          <cell r="B538" t="str">
            <v>노무비</v>
          </cell>
          <cell r="C538" t="str">
            <v>보통인부</v>
          </cell>
          <cell r="D538" t="str">
            <v>인</v>
          </cell>
          <cell r="E538">
            <v>2.93</v>
          </cell>
          <cell r="F538">
            <v>0</v>
          </cell>
          <cell r="G538">
            <v>0</v>
          </cell>
          <cell r="H538">
            <v>34360</v>
          </cell>
          <cell r="I538">
            <v>100674</v>
          </cell>
          <cell r="J538">
            <v>0</v>
          </cell>
          <cell r="K538">
            <v>0</v>
          </cell>
          <cell r="L538">
            <v>34360</v>
          </cell>
          <cell r="M538">
            <v>100674</v>
          </cell>
          <cell r="N538">
            <v>0</v>
          </cell>
        </row>
        <row r="539">
          <cell r="B539" t="str">
            <v>공구손료</v>
          </cell>
          <cell r="C539" t="str">
            <v>노무비의 3 %</v>
          </cell>
          <cell r="D539" t="str">
            <v>식</v>
          </cell>
          <cell r="E539">
            <v>1</v>
          </cell>
          <cell r="F539">
            <v>12879</v>
          </cell>
          <cell r="G539">
            <v>12879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12879</v>
          </cell>
          <cell r="M539">
            <v>12879</v>
          </cell>
          <cell r="N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B551" t="str">
            <v>계</v>
          </cell>
          <cell r="C551">
            <v>0</v>
          </cell>
          <cell r="D551">
            <v>0</v>
          </cell>
          <cell r="E551">
            <v>0</v>
          </cell>
          <cell r="G551">
            <v>161439</v>
          </cell>
          <cell r="I551">
            <v>492689</v>
          </cell>
          <cell r="J551">
            <v>0</v>
          </cell>
          <cell r="K551">
            <v>0</v>
          </cell>
          <cell r="M551">
            <v>654128</v>
          </cell>
          <cell r="N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E552">
            <v>14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654128</v>
          </cell>
          <cell r="M552">
            <v>9157792</v>
          </cell>
          <cell r="N552">
            <v>0</v>
          </cell>
        </row>
        <row r="553">
          <cell r="A553" t="str">
            <v>일위37-1</v>
          </cell>
          <cell r="B553" t="str">
            <v>낙착율</v>
          </cell>
          <cell r="C553">
            <v>0.748</v>
          </cell>
          <cell r="D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489330</v>
          </cell>
          <cell r="M553">
            <v>6850620</v>
          </cell>
          <cell r="N553">
            <v>0</v>
          </cell>
        </row>
        <row r="554">
          <cell r="A554" t="str">
            <v>일위38</v>
          </cell>
          <cell r="B554" t="str">
            <v xml:space="preserve"> 38. 접지장치 신설</v>
          </cell>
          <cell r="C554" t="str">
            <v>선로 50Ω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접지선</v>
          </cell>
          <cell r="C555" t="str">
            <v>GV 22㎟</v>
          </cell>
          <cell r="D555" t="str">
            <v>m</v>
          </cell>
          <cell r="E555">
            <v>12</v>
          </cell>
          <cell r="F555">
            <v>1416</v>
          </cell>
          <cell r="G555">
            <v>16992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1416</v>
          </cell>
          <cell r="M555">
            <v>16992</v>
          </cell>
          <cell r="N555">
            <v>0</v>
          </cell>
        </row>
        <row r="556">
          <cell r="B556" t="str">
            <v>경동연선</v>
          </cell>
          <cell r="C556" t="str">
            <v>CU  22㎟</v>
          </cell>
          <cell r="D556" t="str">
            <v>m</v>
          </cell>
          <cell r="E556">
            <v>12</v>
          </cell>
          <cell r="F556">
            <v>1192</v>
          </cell>
          <cell r="G556">
            <v>14304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1192</v>
          </cell>
          <cell r="M556">
            <v>14304</v>
          </cell>
          <cell r="N556">
            <v>0</v>
          </cell>
        </row>
        <row r="557">
          <cell r="B557" t="str">
            <v>접지 콘넥타</v>
          </cell>
          <cell r="C557" t="str">
            <v xml:space="preserve">  22㎟</v>
          </cell>
          <cell r="D557" t="str">
            <v>개</v>
          </cell>
          <cell r="E557">
            <v>1</v>
          </cell>
          <cell r="F557">
            <v>3250</v>
          </cell>
          <cell r="G557">
            <v>3250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3250</v>
          </cell>
          <cell r="M557">
            <v>3250</v>
          </cell>
          <cell r="N557">
            <v>0</v>
          </cell>
        </row>
        <row r="558">
          <cell r="B558" t="str">
            <v>압착터미널</v>
          </cell>
          <cell r="C558" t="str">
            <v xml:space="preserve">  22㎟</v>
          </cell>
          <cell r="D558" t="str">
            <v>개</v>
          </cell>
          <cell r="E558">
            <v>2</v>
          </cell>
          <cell r="F558">
            <v>137</v>
          </cell>
          <cell r="G558">
            <v>274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137</v>
          </cell>
          <cell r="M558">
            <v>274</v>
          </cell>
          <cell r="N558">
            <v>0</v>
          </cell>
        </row>
        <row r="559">
          <cell r="B559" t="str">
            <v>경질비닐 전선관</v>
          </cell>
          <cell r="C559" t="str">
            <v>HI-PVC 16C</v>
          </cell>
          <cell r="D559" t="str">
            <v>m</v>
          </cell>
          <cell r="E559">
            <v>3</v>
          </cell>
          <cell r="F559">
            <v>460</v>
          </cell>
          <cell r="G559">
            <v>1380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460</v>
          </cell>
          <cell r="M559">
            <v>1380</v>
          </cell>
          <cell r="N559">
            <v>0</v>
          </cell>
        </row>
        <row r="560">
          <cell r="B560" t="str">
            <v>접지봉</v>
          </cell>
          <cell r="C560" t="str">
            <v>φ16 x 1800mm</v>
          </cell>
          <cell r="D560" t="str">
            <v>m</v>
          </cell>
          <cell r="E560">
            <v>9</v>
          </cell>
          <cell r="F560">
            <v>4900</v>
          </cell>
          <cell r="G560">
            <v>44100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4900</v>
          </cell>
          <cell r="M560">
            <v>44100</v>
          </cell>
          <cell r="N560">
            <v>0</v>
          </cell>
        </row>
        <row r="561">
          <cell r="B561" t="str">
            <v>노무비</v>
          </cell>
          <cell r="C561" t="str">
            <v>배전전공</v>
          </cell>
          <cell r="D561" t="str">
            <v>인</v>
          </cell>
          <cell r="E561">
            <v>1.54</v>
          </cell>
          <cell r="F561">
            <v>0</v>
          </cell>
          <cell r="G561">
            <v>0</v>
          </cell>
          <cell r="H561">
            <v>182333</v>
          </cell>
          <cell r="I561">
            <v>280792</v>
          </cell>
          <cell r="J561">
            <v>0</v>
          </cell>
          <cell r="K561">
            <v>0</v>
          </cell>
          <cell r="L561">
            <v>182333</v>
          </cell>
          <cell r="M561">
            <v>280792</v>
          </cell>
          <cell r="N561">
            <v>0</v>
          </cell>
        </row>
        <row r="562">
          <cell r="B562" t="str">
            <v>노무비</v>
          </cell>
          <cell r="C562" t="str">
            <v>보통인부</v>
          </cell>
          <cell r="D562" t="str">
            <v>인</v>
          </cell>
          <cell r="E562">
            <v>2.4900000000000002</v>
          </cell>
          <cell r="F562">
            <v>0</v>
          </cell>
          <cell r="G562">
            <v>0</v>
          </cell>
          <cell r="H562">
            <v>34360</v>
          </cell>
          <cell r="I562">
            <v>85556</v>
          </cell>
          <cell r="J562">
            <v>0</v>
          </cell>
          <cell r="K562">
            <v>0</v>
          </cell>
          <cell r="L562">
            <v>34360</v>
          </cell>
          <cell r="M562">
            <v>85556</v>
          </cell>
          <cell r="N562">
            <v>0</v>
          </cell>
        </row>
        <row r="563">
          <cell r="B563" t="str">
            <v>공구손료</v>
          </cell>
          <cell r="C563" t="str">
            <v>노무비의 3 %</v>
          </cell>
          <cell r="D563" t="str">
            <v>식</v>
          </cell>
          <cell r="E563">
            <v>1</v>
          </cell>
          <cell r="F563">
            <v>11717</v>
          </cell>
          <cell r="G563">
            <v>11717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11717</v>
          </cell>
          <cell r="M563">
            <v>11717</v>
          </cell>
          <cell r="N563">
            <v>0</v>
          </cell>
        </row>
        <row r="564"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</row>
        <row r="565"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</row>
        <row r="566"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</row>
        <row r="567"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</row>
        <row r="569"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</row>
        <row r="572"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</row>
        <row r="573"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</row>
        <row r="574"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</row>
        <row r="575"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</row>
        <row r="576">
          <cell r="B576" t="str">
            <v>계</v>
          </cell>
          <cell r="C576">
            <v>0</v>
          </cell>
          <cell r="D576">
            <v>0</v>
          </cell>
          <cell r="E576">
            <v>0</v>
          </cell>
          <cell r="G576">
            <v>92017</v>
          </cell>
          <cell r="I576">
            <v>366348</v>
          </cell>
          <cell r="J576">
            <v>0</v>
          </cell>
          <cell r="K576">
            <v>0</v>
          </cell>
          <cell r="M576">
            <v>458365</v>
          </cell>
          <cell r="N576">
            <v>0</v>
          </cell>
        </row>
        <row r="577">
          <cell r="B577">
            <v>0</v>
          </cell>
          <cell r="C577">
            <v>0</v>
          </cell>
          <cell r="D577">
            <v>0</v>
          </cell>
          <cell r="E577">
            <v>73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458365</v>
          </cell>
          <cell r="M577">
            <v>33460645</v>
          </cell>
          <cell r="N577">
            <v>0</v>
          </cell>
        </row>
        <row r="578">
          <cell r="A578" t="str">
            <v>일위38-1</v>
          </cell>
          <cell r="B578" t="str">
            <v>낙착율</v>
          </cell>
          <cell r="C578">
            <v>0.74709999999999999</v>
          </cell>
          <cell r="D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342452</v>
          </cell>
          <cell r="M578">
            <v>24998996</v>
          </cell>
          <cell r="N578">
            <v>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509"/>
      <sheetName val="단가조사"/>
      <sheetName val="2000년1차"/>
      <sheetName val="기록장"/>
      <sheetName val="감액총괄표"/>
      <sheetName val="48일위(기존)"/>
      <sheetName val="교사기준면적(초등)"/>
      <sheetName val="내역"/>
      <sheetName val="단가조정"/>
      <sheetName val="Y-WORK"/>
      <sheetName val="여과지동"/>
      <sheetName val="기초자료"/>
      <sheetName val="안양건축"/>
      <sheetName val="집계표"/>
      <sheetName val="기성내역서표지"/>
      <sheetName val="총괄내역서"/>
      <sheetName val="전차선로 물량표"/>
      <sheetName val="한강운반비"/>
      <sheetName val="#REF"/>
      <sheetName val="노임"/>
      <sheetName val="자재"/>
      <sheetName val="견적을지"/>
      <sheetName val="금액"/>
      <sheetName val="표지"/>
      <sheetName val="1.취수장"/>
      <sheetName val="기자재대비표"/>
      <sheetName val="일위대가"/>
      <sheetName val="DATA"/>
      <sheetName val="공토공단위당"/>
      <sheetName val="기계경비(시간당)"/>
      <sheetName val="램머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  <cell r="S17" t="str">
            <v>내선</v>
          </cell>
          <cell r="T17">
            <v>8.8749999999999996E-2</v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경집계"/>
      <sheetName val="비교표"/>
      <sheetName val="제조원가(총괄)"/>
      <sheetName val="직재"/>
      <sheetName val="생산현황"/>
      <sheetName val="원재수불"/>
      <sheetName val="석회단가"/>
      <sheetName val="간재"/>
      <sheetName val="부재소요"/>
      <sheetName val="부재수불"/>
      <sheetName val="지대소요"/>
      <sheetName val="지대수불"/>
      <sheetName val="노무비"/>
      <sheetName val="공수"/>
      <sheetName val="적용노임"/>
      <sheetName val="시중임율"/>
      <sheetName val="간노율"/>
      <sheetName val="임금발"/>
      <sheetName val="작시발"/>
      <sheetName val="작시배분(20)"/>
      <sheetName val="경비"/>
      <sheetName val="경비조정"/>
      <sheetName val="소석경비"/>
      <sheetName val="과립경비"/>
      <sheetName val="공통배부"/>
      <sheetName val="배부율"/>
      <sheetName val="爐別경비"/>
      <sheetName val="부문감가"/>
      <sheetName val="수송조작비"/>
      <sheetName val="납품현황"/>
      <sheetName val="일반율"/>
      <sheetName val="손익"/>
      <sheetName val="제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약품공급2"/>
      <sheetName val="9509"/>
      <sheetName val="9811"/>
      <sheetName val="내역서"/>
      <sheetName val="SORCE1"/>
      <sheetName val="관급"/>
      <sheetName val="현장관리비"/>
      <sheetName val="wall"/>
      <sheetName val="대비"/>
      <sheetName val="#REF"/>
      <sheetName val="집계표"/>
      <sheetName val="암거단위-1련"/>
      <sheetName val="기초단가"/>
      <sheetName val="부표총괄"/>
      <sheetName val="J형측구단위수량"/>
      <sheetName val="단위중량"/>
      <sheetName val="내역"/>
      <sheetName val="기초일위"/>
      <sheetName val="시설일위"/>
      <sheetName val="조명일위"/>
      <sheetName val="토목내역"/>
      <sheetName val="2000년1차"/>
      <sheetName val="단가"/>
      <sheetName val="밸브설치"/>
      <sheetName val="도급,하도급 예정금액"/>
      <sheetName val="제경집계"/>
      <sheetName val="우,오수"/>
      <sheetName val="ABUT수량-A1"/>
      <sheetName val="납부서"/>
      <sheetName val="접속도로1"/>
      <sheetName val="이름정의"/>
      <sheetName val="Sheet1"/>
      <sheetName val="입찰내역서"/>
      <sheetName val="수량산출"/>
      <sheetName val="수량(5)"/>
      <sheetName val="기초목"/>
      <sheetName val="건축공사비내역서-아파트"/>
      <sheetName val="건축공사비내역서-기타시설"/>
      <sheetName val="초기화면"/>
      <sheetName val="초기화면1"/>
      <sheetName val="날개벽수량표"/>
      <sheetName val="자재단가비교표"/>
      <sheetName val="원가계산서(남측)"/>
      <sheetName val="포장공"/>
      <sheetName val="배수공"/>
      <sheetName val="용지매수"/>
      <sheetName val="Sheet2"/>
      <sheetName val="토공"/>
      <sheetName val="unitpric"/>
      <sheetName val="noyim"/>
      <sheetName val="자재단가"/>
      <sheetName val="소일위대가코드표"/>
      <sheetName val="중기조종사 단위단가"/>
      <sheetName val="노무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E2" t="str">
            <v>단   가</v>
          </cell>
          <cell r="F2" t="str">
            <v>금   액</v>
          </cell>
          <cell r="G2" t="str">
            <v>단    가</v>
          </cell>
          <cell r="H2" t="str">
            <v>금   액</v>
          </cell>
          <cell r="I2" t="str">
            <v>단   가</v>
          </cell>
          <cell r="J2" t="str">
            <v>금   액</v>
          </cell>
          <cell r="K2" t="str">
            <v>단   가</v>
          </cell>
          <cell r="L2" t="str">
            <v>금   액</v>
          </cell>
        </row>
        <row r="3">
          <cell r="A3" t="str">
            <v>【서귀포 서부하수종말처리장(확장)공사】(차집관로 및 펌프장)</v>
          </cell>
        </row>
        <row r="4">
          <cell r="A4" t="str">
            <v xml:space="preserve"> </v>
          </cell>
          <cell r="D4" t="str">
            <v xml:space="preserve"> </v>
          </cell>
        </row>
        <row r="5">
          <cell r="A5" t="str">
            <v>《 차  집  관  로 》</v>
          </cell>
          <cell r="C5" t="str">
            <v>식</v>
          </cell>
          <cell r="D5">
            <v>1</v>
          </cell>
          <cell r="F5">
            <v>1798668029</v>
          </cell>
          <cell r="H5">
            <v>709597002</v>
          </cell>
          <cell r="J5">
            <v>832728872</v>
          </cell>
          <cell r="L5">
            <v>256342155</v>
          </cell>
        </row>
        <row r="6">
          <cell r="A6" t="str">
            <v>《 중 계 펌 프 장 》</v>
          </cell>
          <cell r="B6">
            <v>0</v>
          </cell>
          <cell r="C6" t="str">
            <v>식</v>
          </cell>
          <cell r="D6">
            <v>1</v>
          </cell>
          <cell r="F6">
            <v>740640367</v>
          </cell>
          <cell r="H6">
            <v>164198539</v>
          </cell>
          <cell r="J6">
            <v>491852187</v>
          </cell>
          <cell r="L6">
            <v>84589641</v>
          </cell>
          <cell r="M6">
            <v>0</v>
          </cell>
        </row>
        <row r="7">
          <cell r="D7" t="str">
            <v xml:space="preserve"> </v>
          </cell>
        </row>
        <row r="8">
          <cell r="A8" t="str">
            <v>순공사비</v>
          </cell>
          <cell r="C8" t="str">
            <v>식</v>
          </cell>
          <cell r="D8">
            <v>1</v>
          </cell>
          <cell r="F8">
            <v>2539308396</v>
          </cell>
          <cell r="H8">
            <v>873795541</v>
          </cell>
          <cell r="J8">
            <v>1324581059</v>
          </cell>
          <cell r="L8">
            <v>340931796</v>
          </cell>
        </row>
        <row r="9">
          <cell r="A9" t="str">
            <v>간접노무비</v>
          </cell>
          <cell r="C9" t="str">
            <v>식</v>
          </cell>
          <cell r="D9">
            <v>1</v>
          </cell>
          <cell r="F9">
            <v>198687158</v>
          </cell>
        </row>
        <row r="10">
          <cell r="A10" t="str">
            <v>산재보험료</v>
          </cell>
          <cell r="C10" t="str">
            <v>식</v>
          </cell>
          <cell r="D10">
            <v>1</v>
          </cell>
          <cell r="F10">
            <v>56360924</v>
          </cell>
        </row>
        <row r="11">
          <cell r="A11" t="str">
            <v>고용보험료</v>
          </cell>
          <cell r="C11" t="str">
            <v>식</v>
          </cell>
          <cell r="D11">
            <v>1</v>
          </cell>
          <cell r="F11">
            <v>13709413</v>
          </cell>
        </row>
        <row r="12">
          <cell r="A12" t="str">
            <v>안전관리비</v>
          </cell>
          <cell r="C12" t="str">
            <v>식</v>
          </cell>
          <cell r="D12">
            <v>1</v>
          </cell>
          <cell r="F12">
            <v>51701539.199999996</v>
          </cell>
        </row>
        <row r="13">
          <cell r="A13" t="str">
            <v xml:space="preserve">기타경비  </v>
          </cell>
          <cell r="C13" t="str">
            <v>식</v>
          </cell>
          <cell r="D13">
            <v>1</v>
          </cell>
          <cell r="F13">
            <v>196318013</v>
          </cell>
        </row>
        <row r="14">
          <cell r="A14" t="str">
            <v>일반관리비</v>
          </cell>
          <cell r="C14" t="str">
            <v>식</v>
          </cell>
          <cell r="D14">
            <v>1</v>
          </cell>
          <cell r="F14">
            <v>0</v>
          </cell>
        </row>
        <row r="15">
          <cell r="A15" t="str">
            <v>이      윤</v>
          </cell>
          <cell r="C15" t="str">
            <v>식</v>
          </cell>
          <cell r="D15">
            <v>1</v>
          </cell>
          <cell r="F15">
            <v>0</v>
          </cell>
        </row>
        <row r="16">
          <cell r="A16" t="str">
            <v>소      계</v>
          </cell>
          <cell r="C16" t="str">
            <v>식</v>
          </cell>
          <cell r="D16">
            <v>1</v>
          </cell>
          <cell r="F16">
            <v>3056085443.1999998</v>
          </cell>
        </row>
        <row r="17">
          <cell r="A17" t="str">
            <v>사급자재비</v>
          </cell>
          <cell r="C17" t="str">
            <v>식</v>
          </cell>
          <cell r="D17">
            <v>1</v>
          </cell>
          <cell r="F17">
            <v>507440285</v>
          </cell>
        </row>
        <row r="18">
          <cell r="A18" t="str">
            <v>폐기물수수료(2,898㎥)</v>
          </cell>
          <cell r="C18" t="str">
            <v>식</v>
          </cell>
          <cell r="D18">
            <v>1</v>
          </cell>
          <cell r="F18">
            <v>33327000</v>
          </cell>
        </row>
        <row r="19">
          <cell r="A19" t="str">
            <v>공급가액</v>
          </cell>
          <cell r="C19" t="str">
            <v>식</v>
          </cell>
          <cell r="D19">
            <v>1</v>
          </cell>
          <cell r="F19">
            <v>3596852728.1999998</v>
          </cell>
        </row>
        <row r="20">
          <cell r="A20" t="str">
            <v>부가가치세</v>
          </cell>
          <cell r="C20" t="str">
            <v>식</v>
          </cell>
          <cell r="D20">
            <v>1</v>
          </cell>
          <cell r="F20">
            <v>359685272</v>
          </cell>
        </row>
        <row r="21">
          <cell r="A21" t="str">
            <v>도급공사비</v>
          </cell>
          <cell r="C21" t="str">
            <v>식</v>
          </cell>
          <cell r="D21">
            <v>1</v>
          </cell>
          <cell r="F21">
            <v>3956538000.1999998</v>
          </cell>
        </row>
        <row r="26">
          <cell r="A26" t="str">
            <v>《 차   집   관   로 》</v>
          </cell>
          <cell r="C26" t="str">
            <v>식</v>
          </cell>
          <cell r="D26">
            <v>1</v>
          </cell>
          <cell r="F26">
            <v>1798668029</v>
          </cell>
          <cell r="H26">
            <v>709597002</v>
          </cell>
          <cell r="J26">
            <v>832728872</v>
          </cell>
          <cell r="L26">
            <v>256342155</v>
          </cell>
        </row>
        <row r="27">
          <cell r="A27" t="str">
            <v>⊙A-LINE 차집관로(서호P/S→신시가지P/S)</v>
          </cell>
          <cell r="C27" t="str">
            <v>식</v>
          </cell>
          <cell r="D27">
            <v>1</v>
          </cell>
          <cell r="F27">
            <v>183283824</v>
          </cell>
          <cell r="H27">
            <v>56376812</v>
          </cell>
          <cell r="J27">
            <v>97950449</v>
          </cell>
          <cell r="L27">
            <v>28956563</v>
          </cell>
        </row>
        <row r="28">
          <cell r="A28" t="str">
            <v>⊙B-LINE 차집관로(법환P/S→신시가지P/S)</v>
          </cell>
          <cell r="C28" t="str">
            <v>식</v>
          </cell>
          <cell r="D28">
            <v>1</v>
          </cell>
          <cell r="F28">
            <v>230909873</v>
          </cell>
          <cell r="H28">
            <v>115551780</v>
          </cell>
          <cell r="J28">
            <v>85284976</v>
          </cell>
          <cell r="L28">
            <v>30073117</v>
          </cell>
        </row>
        <row r="29">
          <cell r="A29" t="str">
            <v>⊙C-LINE 차집관로(도순→강정P/S)</v>
          </cell>
          <cell r="C29" t="str">
            <v>식</v>
          </cell>
          <cell r="D29">
            <v>1</v>
          </cell>
          <cell r="F29">
            <v>191270739</v>
          </cell>
          <cell r="H29">
            <v>78035366</v>
          </cell>
          <cell r="J29">
            <v>86902675</v>
          </cell>
          <cell r="L29">
            <v>26332698</v>
          </cell>
        </row>
        <row r="30">
          <cell r="A30" t="str">
            <v>⊙D-LINE 차집관로(강정P/S→월평P/S)</v>
          </cell>
          <cell r="C30" t="str">
            <v>식</v>
          </cell>
          <cell r="D30">
            <v>1</v>
          </cell>
          <cell r="F30">
            <v>263388990</v>
          </cell>
          <cell r="H30">
            <v>119310817</v>
          </cell>
          <cell r="J30">
            <v>105257548</v>
          </cell>
          <cell r="L30">
            <v>38820625</v>
          </cell>
        </row>
        <row r="31">
          <cell r="A31" t="str">
            <v>⊙E-LINE 차집관로(하원→월평P/S)</v>
          </cell>
          <cell r="C31" t="str">
            <v>식</v>
          </cell>
          <cell r="D31">
            <v>1</v>
          </cell>
          <cell r="F31">
            <v>199308290</v>
          </cell>
          <cell r="H31">
            <v>103246109</v>
          </cell>
          <cell r="J31">
            <v>66128312</v>
          </cell>
          <cell r="L31">
            <v>29933869</v>
          </cell>
        </row>
        <row r="32">
          <cell r="A32" t="str">
            <v>⊙F-LINE 차집관로(월평P/S→중문동부P/S)</v>
          </cell>
          <cell r="C32" t="str">
            <v>식</v>
          </cell>
          <cell r="D32">
            <v>1</v>
          </cell>
          <cell r="F32">
            <v>286036263</v>
          </cell>
          <cell r="H32">
            <v>84806305</v>
          </cell>
          <cell r="J32">
            <v>152418888</v>
          </cell>
          <cell r="L32">
            <v>48811070</v>
          </cell>
        </row>
        <row r="33">
          <cell r="A33" t="str">
            <v>⊙G-LINE 차집관로(중문동부P/S→접합정)</v>
          </cell>
          <cell r="C33" t="str">
            <v>식</v>
          </cell>
          <cell r="D33">
            <v>1</v>
          </cell>
          <cell r="F33">
            <v>166627323</v>
          </cell>
          <cell r="H33">
            <v>81581393</v>
          </cell>
          <cell r="J33">
            <v>68351946</v>
          </cell>
          <cell r="L33">
            <v>16693984</v>
          </cell>
        </row>
        <row r="34">
          <cell r="A34" t="str">
            <v>⊙H-LINE 차집관로(상효→토평)</v>
          </cell>
          <cell r="C34" t="str">
            <v>식</v>
          </cell>
          <cell r="D34">
            <v>1</v>
          </cell>
          <cell r="F34">
            <v>277842727</v>
          </cell>
          <cell r="H34">
            <v>70688420</v>
          </cell>
          <cell r="J34">
            <v>170434078</v>
          </cell>
          <cell r="L34">
            <v>36720229</v>
          </cell>
        </row>
        <row r="47">
          <cell r="A47" t="str">
            <v>Ⅰ.A-LINE차집관로(서호P/S→신시가지P/S)</v>
          </cell>
          <cell r="C47" t="str">
            <v>식</v>
          </cell>
          <cell r="D47">
            <v>1</v>
          </cell>
          <cell r="F47">
            <v>183283824</v>
          </cell>
          <cell r="H47">
            <v>56376812</v>
          </cell>
          <cell r="J47">
            <v>97950449</v>
          </cell>
          <cell r="L47">
            <v>28956563</v>
          </cell>
        </row>
        <row r="49">
          <cell r="A49" t="str">
            <v>·A1-LINE 차집관거</v>
          </cell>
          <cell r="C49" t="str">
            <v>식</v>
          </cell>
          <cell r="D49">
            <v>1</v>
          </cell>
          <cell r="F49">
            <v>44893497</v>
          </cell>
          <cell r="H49">
            <v>13020334</v>
          </cell>
          <cell r="J49">
            <v>24700983</v>
          </cell>
          <cell r="L49">
            <v>7172180</v>
          </cell>
        </row>
        <row r="50">
          <cell r="A50" t="str">
            <v>·A2-LINE 차집관거</v>
          </cell>
          <cell r="C50" t="str">
            <v>식</v>
          </cell>
          <cell r="D50">
            <v>1</v>
          </cell>
          <cell r="F50">
            <v>39387310</v>
          </cell>
          <cell r="H50">
            <v>10991388</v>
          </cell>
          <cell r="J50">
            <v>20818809</v>
          </cell>
          <cell r="L50">
            <v>7577113</v>
          </cell>
        </row>
        <row r="51">
          <cell r="A51" t="str">
            <v>·A3-LINE 차집관거</v>
          </cell>
          <cell r="C51" t="str">
            <v>식</v>
          </cell>
          <cell r="D51">
            <v>1</v>
          </cell>
          <cell r="F51">
            <v>99003017</v>
          </cell>
          <cell r="H51">
            <v>32365090</v>
          </cell>
          <cell r="J51">
            <v>52430657</v>
          </cell>
          <cell r="L51">
            <v>14207270</v>
          </cell>
        </row>
        <row r="69">
          <cell r="A69" t="str">
            <v>1. A1-LINE 차집관로</v>
          </cell>
          <cell r="C69" t="str">
            <v>식</v>
          </cell>
          <cell r="D69">
            <v>1</v>
          </cell>
          <cell r="F69">
            <v>44893497</v>
          </cell>
          <cell r="H69">
            <v>13020334</v>
          </cell>
          <cell r="J69">
            <v>24700983</v>
          </cell>
          <cell r="L69">
            <v>7172180</v>
          </cell>
        </row>
        <row r="71">
          <cell r="A71" t="str">
            <v>1. 토    공</v>
          </cell>
          <cell r="F71">
            <v>30050780</v>
          </cell>
          <cell r="H71">
            <v>8910968</v>
          </cell>
          <cell r="J71">
            <v>14614929</v>
          </cell>
          <cell r="L71">
            <v>6524883</v>
          </cell>
        </row>
        <row r="72">
          <cell r="A72" t="str">
            <v>터파기:보조기층</v>
          </cell>
          <cell r="B72" t="str">
            <v>B.H 0.7㎥</v>
          </cell>
          <cell r="C72" t="str">
            <v>M3</v>
          </cell>
          <cell r="D72">
            <v>80.48</v>
          </cell>
          <cell r="E72">
            <v>1100</v>
          </cell>
          <cell r="F72">
            <v>88528</v>
          </cell>
          <cell r="G72">
            <v>300</v>
          </cell>
          <cell r="H72">
            <v>24144</v>
          </cell>
          <cell r="I72">
            <v>400</v>
          </cell>
          <cell r="J72">
            <v>32192</v>
          </cell>
          <cell r="K72">
            <v>400</v>
          </cell>
          <cell r="L72">
            <v>32192</v>
          </cell>
          <cell r="M72" t="str">
            <v>#.1</v>
          </cell>
        </row>
        <row r="73">
          <cell r="A73" t="str">
            <v>터파기:토사(육상),기계80+인력20</v>
          </cell>
          <cell r="B73" t="str">
            <v>B.H 0.7㎥</v>
          </cell>
          <cell r="C73" t="str">
            <v>M3</v>
          </cell>
          <cell r="D73">
            <v>846.4</v>
          </cell>
          <cell r="E73">
            <v>2000</v>
          </cell>
          <cell r="F73">
            <v>1692800</v>
          </cell>
          <cell r="G73">
            <v>100</v>
          </cell>
          <cell r="H73">
            <v>84640</v>
          </cell>
          <cell r="I73">
            <v>1600</v>
          </cell>
          <cell r="J73">
            <v>1354240</v>
          </cell>
          <cell r="K73">
            <v>300</v>
          </cell>
          <cell r="L73">
            <v>253920</v>
          </cell>
          <cell r="M73" t="str">
            <v>#.2</v>
          </cell>
        </row>
        <row r="74">
          <cell r="A74" t="str">
            <v>기계터파기(연암)</v>
          </cell>
          <cell r="B74" t="str">
            <v>B.H0.7+브레이커</v>
          </cell>
          <cell r="C74" t="str">
            <v>M3</v>
          </cell>
          <cell r="D74">
            <v>374.14</v>
          </cell>
          <cell r="E74">
            <v>18400</v>
          </cell>
          <cell r="F74">
            <v>6884176</v>
          </cell>
          <cell r="G74">
            <v>2800</v>
          </cell>
          <cell r="H74">
            <v>1047592</v>
          </cell>
          <cell r="I74">
            <v>7300</v>
          </cell>
          <cell r="J74">
            <v>2731222</v>
          </cell>
          <cell r="K74">
            <v>8300</v>
          </cell>
          <cell r="L74">
            <v>3105362</v>
          </cell>
          <cell r="M74" t="str">
            <v>#.3</v>
          </cell>
        </row>
        <row r="75">
          <cell r="A75" t="str">
            <v>되메우기 및 다짐</v>
          </cell>
          <cell r="B75" t="str">
            <v>B.H 0.7+플래이트 콤펙터</v>
          </cell>
          <cell r="C75" t="str">
            <v>M3</v>
          </cell>
          <cell r="D75">
            <v>1033.6600000000001</v>
          </cell>
          <cell r="E75">
            <v>3500</v>
          </cell>
          <cell r="F75">
            <v>3617810</v>
          </cell>
          <cell r="G75">
            <v>400</v>
          </cell>
          <cell r="H75">
            <v>413464</v>
          </cell>
          <cell r="I75">
            <v>2600</v>
          </cell>
          <cell r="J75">
            <v>2687516</v>
          </cell>
          <cell r="K75">
            <v>500</v>
          </cell>
          <cell r="L75">
            <v>516830</v>
          </cell>
          <cell r="M75" t="str">
            <v>#.4</v>
          </cell>
        </row>
        <row r="76">
          <cell r="A76" t="str">
            <v>사토운반:내부운반(L=5.0km)</v>
          </cell>
          <cell r="B76" t="str">
            <v>B.H0.7 + D.T15</v>
          </cell>
          <cell r="C76" t="str">
            <v>M3</v>
          </cell>
          <cell r="D76">
            <v>187.26</v>
          </cell>
          <cell r="E76">
            <v>2500</v>
          </cell>
          <cell r="F76">
            <v>468150</v>
          </cell>
          <cell r="G76">
            <v>900</v>
          </cell>
          <cell r="H76">
            <v>168534</v>
          </cell>
          <cell r="I76">
            <v>700</v>
          </cell>
          <cell r="J76">
            <v>131082</v>
          </cell>
          <cell r="K76">
            <v>900</v>
          </cell>
          <cell r="L76">
            <v>168534</v>
          </cell>
          <cell r="M76" t="str">
            <v>#.24</v>
          </cell>
        </row>
        <row r="77">
          <cell r="A77" t="str">
            <v>사토운반:연암</v>
          </cell>
          <cell r="B77" t="str">
            <v>B.H0.7 + D.T15</v>
          </cell>
          <cell r="C77" t="str">
            <v>M3</v>
          </cell>
          <cell r="D77">
            <v>374.14</v>
          </cell>
          <cell r="E77">
            <v>12000</v>
          </cell>
          <cell r="F77">
            <v>4489680</v>
          </cell>
          <cell r="G77">
            <v>4500</v>
          </cell>
          <cell r="H77">
            <v>1683630</v>
          </cell>
          <cell r="I77">
            <v>3500</v>
          </cell>
          <cell r="J77">
            <v>1309490</v>
          </cell>
          <cell r="K77">
            <v>4000</v>
          </cell>
          <cell r="L77">
            <v>1496560</v>
          </cell>
          <cell r="M77" t="str">
            <v>#.7</v>
          </cell>
        </row>
        <row r="78">
          <cell r="A78" t="str">
            <v>모래부설(B.H 0.7M3)</v>
          </cell>
          <cell r="B78" t="str">
            <v>기계90%+인력10%</v>
          </cell>
          <cell r="C78" t="str">
            <v>M3</v>
          </cell>
          <cell r="D78">
            <v>70.66</v>
          </cell>
          <cell r="E78">
            <v>1300</v>
          </cell>
          <cell r="F78">
            <v>91858</v>
          </cell>
          <cell r="G78">
            <v>200</v>
          </cell>
          <cell r="H78">
            <v>14132</v>
          </cell>
          <cell r="I78">
            <v>700</v>
          </cell>
          <cell r="J78">
            <v>49462</v>
          </cell>
          <cell r="K78">
            <v>400</v>
          </cell>
          <cell r="L78">
            <v>28264</v>
          </cell>
          <cell r="M78" t="str">
            <v>#.14</v>
          </cell>
        </row>
        <row r="79">
          <cell r="A79" t="str">
            <v>바닥면 고르기</v>
          </cell>
          <cell r="B79" t="str">
            <v>연암</v>
          </cell>
          <cell r="C79" t="str">
            <v>M2</v>
          </cell>
          <cell r="D79">
            <v>287.7</v>
          </cell>
          <cell r="E79">
            <v>5400</v>
          </cell>
          <cell r="F79">
            <v>1553580</v>
          </cell>
          <cell r="G79">
            <v>500</v>
          </cell>
          <cell r="H79">
            <v>143850</v>
          </cell>
          <cell r="I79">
            <v>4600</v>
          </cell>
          <cell r="J79">
            <v>1323420</v>
          </cell>
          <cell r="K79">
            <v>300</v>
          </cell>
          <cell r="L79">
            <v>86310</v>
          </cell>
          <cell r="M79" t="str">
            <v>No.2</v>
          </cell>
        </row>
        <row r="80">
          <cell r="A80" t="str">
            <v>콘크리트포장 절단</v>
          </cell>
          <cell r="C80" t="str">
            <v>M</v>
          </cell>
          <cell r="D80">
            <v>338.89</v>
          </cell>
          <cell r="E80">
            <v>2000</v>
          </cell>
          <cell r="F80">
            <v>677780</v>
          </cell>
          <cell r="G80">
            <v>900</v>
          </cell>
          <cell r="H80">
            <v>305001</v>
          </cell>
          <cell r="I80">
            <v>1000</v>
          </cell>
          <cell r="J80">
            <v>338890</v>
          </cell>
          <cell r="K80">
            <v>100</v>
          </cell>
          <cell r="L80">
            <v>33889</v>
          </cell>
          <cell r="M80" t="str">
            <v>No.5</v>
          </cell>
        </row>
        <row r="81">
          <cell r="A81" t="str">
            <v>콘크리트포장 깨기</v>
          </cell>
          <cell r="B81" t="str">
            <v>T=30cm미만</v>
          </cell>
          <cell r="C81" t="str">
            <v>M3</v>
          </cell>
          <cell r="D81">
            <v>67.069999999999993</v>
          </cell>
          <cell r="E81">
            <v>15200</v>
          </cell>
          <cell r="F81">
            <v>1019464</v>
          </cell>
          <cell r="G81">
            <v>2200</v>
          </cell>
          <cell r="H81">
            <v>147554</v>
          </cell>
          <cell r="I81">
            <v>6300</v>
          </cell>
          <cell r="J81">
            <v>422541</v>
          </cell>
          <cell r="K81">
            <v>6700</v>
          </cell>
          <cell r="L81">
            <v>449369</v>
          </cell>
          <cell r="M81" t="str">
            <v>#.13</v>
          </cell>
        </row>
        <row r="82">
          <cell r="A82" t="str">
            <v>콘크리트포장 포설</v>
          </cell>
          <cell r="B82" t="str">
            <v>T=20cm</v>
          </cell>
          <cell r="C82" t="str">
            <v>M3</v>
          </cell>
          <cell r="D82">
            <v>67.069999999999993</v>
          </cell>
          <cell r="E82">
            <v>103500</v>
          </cell>
          <cell r="F82">
            <v>6941745</v>
          </cell>
          <cell r="G82">
            <v>52500</v>
          </cell>
          <cell r="H82">
            <v>3521175</v>
          </cell>
          <cell r="I82">
            <v>51000</v>
          </cell>
          <cell r="J82">
            <v>3420570</v>
          </cell>
          <cell r="K82">
            <v>0</v>
          </cell>
          <cell r="L82">
            <v>0</v>
          </cell>
          <cell r="M82" t="str">
            <v>No.6</v>
          </cell>
        </row>
        <row r="83">
          <cell r="A83" t="str">
            <v>모래부설(B.H 0.7M3)</v>
          </cell>
          <cell r="B83" t="str">
            <v>기계90%+인력10%</v>
          </cell>
          <cell r="C83" t="str">
            <v>M3</v>
          </cell>
          <cell r="D83">
            <v>10.06</v>
          </cell>
          <cell r="E83">
            <v>1300</v>
          </cell>
          <cell r="F83">
            <v>13078</v>
          </cell>
          <cell r="G83">
            <v>200</v>
          </cell>
          <cell r="H83">
            <v>2012</v>
          </cell>
          <cell r="I83">
            <v>700</v>
          </cell>
          <cell r="J83">
            <v>7042</v>
          </cell>
          <cell r="K83">
            <v>400</v>
          </cell>
          <cell r="L83">
            <v>4024</v>
          </cell>
          <cell r="M83" t="str">
            <v>#.14</v>
          </cell>
        </row>
        <row r="84">
          <cell r="A84" t="str">
            <v>와이어메쉬깔기</v>
          </cell>
          <cell r="B84" t="str">
            <v>#8X100X100</v>
          </cell>
          <cell r="C84" t="str">
            <v>M2</v>
          </cell>
          <cell r="D84">
            <v>335.34</v>
          </cell>
          <cell r="E84">
            <v>3000</v>
          </cell>
          <cell r="F84">
            <v>1006020</v>
          </cell>
          <cell r="G84">
            <v>2000</v>
          </cell>
          <cell r="H84">
            <v>670680</v>
          </cell>
          <cell r="I84">
            <v>1000</v>
          </cell>
          <cell r="J84">
            <v>335340</v>
          </cell>
          <cell r="K84">
            <v>0</v>
          </cell>
          <cell r="L84">
            <v>0</v>
          </cell>
          <cell r="M84" t="str">
            <v>No.7</v>
          </cell>
        </row>
        <row r="85">
          <cell r="A85" t="str">
            <v>보조기층포설 및 다짐</v>
          </cell>
          <cell r="B85" t="str">
            <v>T=30cm</v>
          </cell>
          <cell r="C85" t="str">
            <v>M3</v>
          </cell>
          <cell r="D85">
            <v>97.05</v>
          </cell>
          <cell r="E85">
            <v>2800</v>
          </cell>
          <cell r="F85">
            <v>271740</v>
          </cell>
          <cell r="G85">
            <v>400</v>
          </cell>
          <cell r="H85">
            <v>38820</v>
          </cell>
          <cell r="I85">
            <v>1700</v>
          </cell>
          <cell r="J85">
            <v>164985</v>
          </cell>
          <cell r="K85">
            <v>700</v>
          </cell>
          <cell r="L85">
            <v>67935</v>
          </cell>
          <cell r="M85" t="str">
            <v>#.11</v>
          </cell>
        </row>
        <row r="86">
          <cell r="A86" t="str">
            <v>신축재</v>
          </cell>
          <cell r="C86" t="str">
            <v>M2</v>
          </cell>
          <cell r="D86">
            <v>8.5399999999999991</v>
          </cell>
          <cell r="E86">
            <v>12600</v>
          </cell>
          <cell r="F86">
            <v>107604</v>
          </cell>
          <cell r="G86">
            <v>12000</v>
          </cell>
          <cell r="H86">
            <v>102480</v>
          </cell>
          <cell r="I86">
            <v>600</v>
          </cell>
          <cell r="J86">
            <v>5124</v>
          </cell>
          <cell r="K86">
            <v>0</v>
          </cell>
          <cell r="L86">
            <v>0</v>
          </cell>
        </row>
        <row r="87">
          <cell r="A87" t="str">
            <v>양생(비닐)</v>
          </cell>
          <cell r="C87" t="str">
            <v>M2</v>
          </cell>
          <cell r="D87">
            <v>335.34</v>
          </cell>
          <cell r="E87">
            <v>900</v>
          </cell>
          <cell r="F87">
            <v>301806</v>
          </cell>
          <cell r="G87">
            <v>700</v>
          </cell>
          <cell r="H87">
            <v>234738</v>
          </cell>
          <cell r="I87">
            <v>200</v>
          </cell>
          <cell r="J87">
            <v>67068</v>
          </cell>
          <cell r="K87">
            <v>0</v>
          </cell>
          <cell r="L87">
            <v>0</v>
          </cell>
          <cell r="M87" t="str">
            <v>No.8</v>
          </cell>
        </row>
        <row r="88">
          <cell r="A88" t="str">
            <v>폐기물운반</v>
          </cell>
          <cell r="B88" t="str">
            <v>B.H0.7 + D.T15</v>
          </cell>
          <cell r="C88" t="str">
            <v>M3</v>
          </cell>
          <cell r="D88">
            <v>67.069999999999993</v>
          </cell>
          <cell r="E88">
            <v>12300</v>
          </cell>
          <cell r="F88">
            <v>824961</v>
          </cell>
          <cell r="G88">
            <v>4600</v>
          </cell>
          <cell r="H88">
            <v>308522</v>
          </cell>
          <cell r="I88">
            <v>3500</v>
          </cell>
          <cell r="J88">
            <v>234745</v>
          </cell>
          <cell r="K88">
            <v>4200</v>
          </cell>
          <cell r="L88">
            <v>281694</v>
          </cell>
          <cell r="M88" t="str">
            <v>#.12</v>
          </cell>
        </row>
        <row r="91">
          <cell r="A91" t="str">
            <v>2. 관 로 공</v>
          </cell>
          <cell r="F91">
            <v>1186400</v>
          </cell>
          <cell r="H91">
            <v>220800</v>
          </cell>
          <cell r="J91">
            <v>965600</v>
          </cell>
          <cell r="L91">
            <v>0</v>
          </cell>
        </row>
        <row r="92">
          <cell r="A92" t="str">
            <v>이중벽P.E관 접합및부설</v>
          </cell>
          <cell r="B92" t="str">
            <v>Φ250M/M</v>
          </cell>
          <cell r="C92" t="str">
            <v>개소</v>
          </cell>
          <cell r="D92">
            <v>67</v>
          </cell>
          <cell r="E92">
            <v>4000</v>
          </cell>
          <cell r="F92">
            <v>268000</v>
          </cell>
          <cell r="G92">
            <v>0</v>
          </cell>
          <cell r="H92">
            <v>0</v>
          </cell>
          <cell r="I92">
            <v>4000</v>
          </cell>
          <cell r="J92">
            <v>268000</v>
          </cell>
          <cell r="K92">
            <v>0</v>
          </cell>
          <cell r="L92">
            <v>0</v>
          </cell>
          <cell r="M92" t="str">
            <v>No.24</v>
          </cell>
        </row>
        <row r="93">
          <cell r="A93" t="str">
            <v>레미콘타설</v>
          </cell>
          <cell r="B93" t="str">
            <v>무근구조물</v>
          </cell>
          <cell r="C93" t="str">
            <v>M3</v>
          </cell>
          <cell r="D93">
            <v>16</v>
          </cell>
          <cell r="E93">
            <v>16000</v>
          </cell>
          <cell r="F93">
            <v>256000</v>
          </cell>
          <cell r="G93">
            <v>0</v>
          </cell>
          <cell r="H93">
            <v>0</v>
          </cell>
          <cell r="I93">
            <v>16000</v>
          </cell>
          <cell r="J93">
            <v>256000</v>
          </cell>
          <cell r="K93">
            <v>0</v>
          </cell>
          <cell r="L93">
            <v>0</v>
          </cell>
          <cell r="M93" t="str">
            <v>No.10</v>
          </cell>
        </row>
        <row r="94">
          <cell r="A94" t="str">
            <v>합판거푸집</v>
          </cell>
          <cell r="B94" t="str">
            <v>0-7m:6회</v>
          </cell>
          <cell r="C94" t="str">
            <v>M2</v>
          </cell>
          <cell r="D94">
            <v>55.2</v>
          </cell>
          <cell r="E94">
            <v>12000</v>
          </cell>
          <cell r="F94">
            <v>662400</v>
          </cell>
          <cell r="G94">
            <v>4000</v>
          </cell>
          <cell r="H94">
            <v>220800</v>
          </cell>
          <cell r="I94">
            <v>8000</v>
          </cell>
          <cell r="J94">
            <v>441600</v>
          </cell>
          <cell r="K94">
            <v>0</v>
          </cell>
          <cell r="L94">
            <v>0</v>
          </cell>
          <cell r="M94" t="str">
            <v>No.11</v>
          </cell>
        </row>
        <row r="96">
          <cell r="A96" t="str">
            <v>3. 맨 홀 공</v>
          </cell>
          <cell r="F96">
            <v>9593939</v>
          </cell>
          <cell r="H96">
            <v>2758859</v>
          </cell>
          <cell r="J96">
            <v>6789914</v>
          </cell>
          <cell r="L96">
            <v>45166</v>
          </cell>
        </row>
        <row r="97">
          <cell r="A97" t="str">
            <v>레미콘타설</v>
          </cell>
          <cell r="B97" t="str">
            <v>무근구조물</v>
          </cell>
          <cell r="C97" t="str">
            <v>M3</v>
          </cell>
          <cell r="D97">
            <v>7.38</v>
          </cell>
          <cell r="E97">
            <v>16000</v>
          </cell>
          <cell r="F97">
            <v>118080</v>
          </cell>
          <cell r="G97">
            <v>0</v>
          </cell>
          <cell r="H97">
            <v>0</v>
          </cell>
          <cell r="I97">
            <v>16000</v>
          </cell>
          <cell r="J97">
            <v>118080</v>
          </cell>
          <cell r="K97">
            <v>0</v>
          </cell>
          <cell r="L97">
            <v>0</v>
          </cell>
          <cell r="M97" t="str">
            <v>No.10</v>
          </cell>
        </row>
        <row r="98">
          <cell r="A98" t="str">
            <v>레미콘타설</v>
          </cell>
          <cell r="B98" t="str">
            <v>철근구조물</v>
          </cell>
          <cell r="C98" t="str">
            <v>M3</v>
          </cell>
          <cell r="D98">
            <v>32.729999999999997</v>
          </cell>
          <cell r="E98">
            <v>21700</v>
          </cell>
          <cell r="F98">
            <v>710241</v>
          </cell>
          <cell r="G98">
            <v>400</v>
          </cell>
          <cell r="H98">
            <v>13092</v>
          </cell>
          <cell r="I98">
            <v>21000</v>
          </cell>
          <cell r="J98">
            <v>687330</v>
          </cell>
          <cell r="K98">
            <v>300</v>
          </cell>
          <cell r="L98">
            <v>9819</v>
          </cell>
          <cell r="M98" t="str">
            <v>No.14</v>
          </cell>
        </row>
        <row r="99">
          <cell r="A99" t="str">
            <v>합판거푸집</v>
          </cell>
          <cell r="B99" t="str">
            <v>0-7m:6회</v>
          </cell>
          <cell r="C99" t="str">
            <v>M2</v>
          </cell>
          <cell r="D99">
            <v>8.0399999999999991</v>
          </cell>
          <cell r="E99">
            <v>12000</v>
          </cell>
          <cell r="F99">
            <v>96480</v>
          </cell>
          <cell r="G99">
            <v>4000</v>
          </cell>
          <cell r="H99">
            <v>32160</v>
          </cell>
          <cell r="I99">
            <v>8000</v>
          </cell>
          <cell r="J99">
            <v>64320</v>
          </cell>
          <cell r="K99">
            <v>0</v>
          </cell>
          <cell r="L99">
            <v>0</v>
          </cell>
          <cell r="M99" t="str">
            <v>No.11</v>
          </cell>
        </row>
        <row r="100">
          <cell r="A100" t="str">
            <v>합판거푸집</v>
          </cell>
          <cell r="B100" t="str">
            <v>0-7m:3회</v>
          </cell>
          <cell r="C100" t="str">
            <v>M2</v>
          </cell>
          <cell r="D100">
            <v>231.08</v>
          </cell>
          <cell r="E100">
            <v>17100</v>
          </cell>
          <cell r="F100">
            <v>3951468</v>
          </cell>
          <cell r="G100">
            <v>5300</v>
          </cell>
          <cell r="H100">
            <v>1224724</v>
          </cell>
          <cell r="I100">
            <v>11800</v>
          </cell>
          <cell r="J100">
            <v>2726744</v>
          </cell>
          <cell r="K100">
            <v>0</v>
          </cell>
          <cell r="L100">
            <v>0</v>
          </cell>
          <cell r="M100" t="str">
            <v>No.15</v>
          </cell>
        </row>
        <row r="101">
          <cell r="A101" t="str">
            <v>원형거푸집</v>
          </cell>
          <cell r="B101" t="str">
            <v>3 회</v>
          </cell>
          <cell r="C101" t="str">
            <v>M2</v>
          </cell>
          <cell r="D101">
            <v>15.03</v>
          </cell>
          <cell r="E101">
            <v>38600</v>
          </cell>
          <cell r="F101">
            <v>580158</v>
          </cell>
          <cell r="G101">
            <v>11500</v>
          </cell>
          <cell r="H101">
            <v>172845</v>
          </cell>
          <cell r="I101">
            <v>27100</v>
          </cell>
          <cell r="J101">
            <v>407313</v>
          </cell>
          <cell r="K101">
            <v>0</v>
          </cell>
          <cell r="L101">
            <v>0</v>
          </cell>
          <cell r="M101" t="str">
            <v>No.16</v>
          </cell>
        </row>
        <row r="102">
          <cell r="A102" t="str">
            <v>목재거푸집</v>
          </cell>
          <cell r="B102" t="str">
            <v>0-7m:4회</v>
          </cell>
          <cell r="C102" t="str">
            <v>M2</v>
          </cell>
          <cell r="D102">
            <v>4.55</v>
          </cell>
          <cell r="E102">
            <v>26100</v>
          </cell>
          <cell r="F102">
            <v>118755</v>
          </cell>
          <cell r="G102">
            <v>7100</v>
          </cell>
          <cell r="H102">
            <v>32305</v>
          </cell>
          <cell r="I102">
            <v>19000</v>
          </cell>
          <cell r="J102">
            <v>86450</v>
          </cell>
          <cell r="K102">
            <v>0</v>
          </cell>
          <cell r="L102">
            <v>0</v>
          </cell>
          <cell r="M102" t="str">
            <v>No.32</v>
          </cell>
        </row>
        <row r="103">
          <cell r="A103" t="str">
            <v>시공이음 설치</v>
          </cell>
          <cell r="B103" t="str">
            <v>PVC,B=150X5mm</v>
          </cell>
          <cell r="C103" t="str">
            <v>M</v>
          </cell>
          <cell r="D103">
            <v>57</v>
          </cell>
          <cell r="E103">
            <v>13700</v>
          </cell>
          <cell r="F103">
            <v>780900</v>
          </cell>
          <cell r="G103">
            <v>2400</v>
          </cell>
          <cell r="H103">
            <v>136800</v>
          </cell>
          <cell r="I103">
            <v>11300</v>
          </cell>
          <cell r="J103">
            <v>644100</v>
          </cell>
          <cell r="K103">
            <v>0</v>
          </cell>
          <cell r="L103">
            <v>0</v>
          </cell>
          <cell r="M103" t="str">
            <v>No.17</v>
          </cell>
        </row>
        <row r="104">
          <cell r="A104" t="str">
            <v>철근가공및조립</v>
          </cell>
          <cell r="B104" t="str">
            <v>보통</v>
          </cell>
          <cell r="C104" t="str">
            <v>TON</v>
          </cell>
          <cell r="D104">
            <v>1.8640000000000001</v>
          </cell>
          <cell r="E104">
            <v>327000</v>
          </cell>
          <cell r="F104">
            <v>609528</v>
          </cell>
          <cell r="G104">
            <v>4000</v>
          </cell>
          <cell r="H104">
            <v>7456</v>
          </cell>
          <cell r="I104">
            <v>317000</v>
          </cell>
          <cell r="J104">
            <v>590888</v>
          </cell>
          <cell r="K104">
            <v>6000</v>
          </cell>
          <cell r="L104">
            <v>11184</v>
          </cell>
          <cell r="M104" t="str">
            <v>No.18</v>
          </cell>
        </row>
        <row r="105">
          <cell r="A105" t="str">
            <v>사다리설치</v>
          </cell>
          <cell r="B105" t="str">
            <v>S.T.S</v>
          </cell>
          <cell r="C105" t="str">
            <v>M</v>
          </cell>
          <cell r="D105">
            <v>13.22</v>
          </cell>
          <cell r="E105">
            <v>10900</v>
          </cell>
          <cell r="F105">
            <v>144098</v>
          </cell>
          <cell r="G105">
            <v>6600</v>
          </cell>
          <cell r="H105">
            <v>87252</v>
          </cell>
          <cell r="I105">
            <v>4100</v>
          </cell>
          <cell r="J105">
            <v>54202</v>
          </cell>
          <cell r="K105">
            <v>200</v>
          </cell>
          <cell r="L105">
            <v>2644</v>
          </cell>
          <cell r="M105" t="str">
            <v>No.19</v>
          </cell>
        </row>
        <row r="106">
          <cell r="A106" t="str">
            <v>맨홀뚜껑설치</v>
          </cell>
          <cell r="B106" t="str">
            <v>(주철재)</v>
          </cell>
          <cell r="C106" t="str">
            <v>조</v>
          </cell>
          <cell r="D106">
            <v>12</v>
          </cell>
          <cell r="E106">
            <v>45800</v>
          </cell>
          <cell r="F106">
            <v>549600</v>
          </cell>
          <cell r="G106">
            <v>0</v>
          </cell>
          <cell r="H106">
            <v>0</v>
          </cell>
          <cell r="I106">
            <v>45800</v>
          </cell>
          <cell r="J106">
            <v>549600</v>
          </cell>
          <cell r="K106">
            <v>0</v>
          </cell>
          <cell r="L106">
            <v>0</v>
          </cell>
          <cell r="M106" t="str">
            <v>No.20</v>
          </cell>
        </row>
        <row r="107">
          <cell r="A107" t="str">
            <v>강관비계</v>
          </cell>
          <cell r="B107" t="str">
            <v>3개월</v>
          </cell>
          <cell r="C107" t="str">
            <v>M2</v>
          </cell>
          <cell r="D107">
            <v>67.08</v>
          </cell>
          <cell r="E107">
            <v>9200</v>
          </cell>
          <cell r="F107">
            <v>617136</v>
          </cell>
          <cell r="G107">
            <v>2300</v>
          </cell>
          <cell r="H107">
            <v>154284</v>
          </cell>
          <cell r="I107">
            <v>6600</v>
          </cell>
          <cell r="J107">
            <v>442728</v>
          </cell>
          <cell r="K107">
            <v>300</v>
          </cell>
          <cell r="L107">
            <v>20124</v>
          </cell>
          <cell r="M107" t="str">
            <v>No.33</v>
          </cell>
        </row>
        <row r="108">
          <cell r="A108" t="str">
            <v>강관동바리(3개월)</v>
          </cell>
          <cell r="B108" t="str">
            <v>H=0-4.2M</v>
          </cell>
          <cell r="C108" t="str">
            <v>공M3</v>
          </cell>
          <cell r="D108">
            <v>12.32</v>
          </cell>
          <cell r="E108">
            <v>6300</v>
          </cell>
          <cell r="F108">
            <v>77616</v>
          </cell>
          <cell r="G108">
            <v>200</v>
          </cell>
          <cell r="H108">
            <v>2464</v>
          </cell>
          <cell r="I108">
            <v>6100</v>
          </cell>
          <cell r="J108">
            <v>75152</v>
          </cell>
          <cell r="K108">
            <v>0</v>
          </cell>
          <cell r="L108">
            <v>0</v>
          </cell>
          <cell r="M108" t="str">
            <v>No.21</v>
          </cell>
        </row>
        <row r="109">
          <cell r="A109" t="str">
            <v>양생(비닐)</v>
          </cell>
          <cell r="C109" t="str">
            <v>M2</v>
          </cell>
          <cell r="D109">
            <v>17.010000000000002</v>
          </cell>
          <cell r="E109">
            <v>900</v>
          </cell>
          <cell r="F109">
            <v>15309</v>
          </cell>
          <cell r="G109">
            <v>700</v>
          </cell>
          <cell r="H109">
            <v>11907</v>
          </cell>
          <cell r="I109">
            <v>200</v>
          </cell>
          <cell r="J109">
            <v>3402</v>
          </cell>
          <cell r="K109">
            <v>0</v>
          </cell>
          <cell r="L109">
            <v>0</v>
          </cell>
          <cell r="M109" t="str">
            <v>No.8</v>
          </cell>
        </row>
        <row r="110">
          <cell r="A110" t="str">
            <v>시공이음면정리(치핑)</v>
          </cell>
          <cell r="B110" t="str">
            <v>인력</v>
          </cell>
          <cell r="C110" t="str">
            <v>M2</v>
          </cell>
          <cell r="D110">
            <v>11.55</v>
          </cell>
          <cell r="E110">
            <v>19000</v>
          </cell>
          <cell r="F110">
            <v>219450</v>
          </cell>
          <cell r="G110">
            <v>500</v>
          </cell>
          <cell r="H110">
            <v>5775</v>
          </cell>
          <cell r="I110">
            <v>18500</v>
          </cell>
          <cell r="J110">
            <v>213675</v>
          </cell>
          <cell r="K110">
            <v>0</v>
          </cell>
          <cell r="L110">
            <v>0</v>
          </cell>
          <cell r="M110" t="str">
            <v>No.22</v>
          </cell>
        </row>
        <row r="111">
          <cell r="A111" t="str">
            <v>스페이서(T=75MM)</v>
          </cell>
          <cell r="C111" t="str">
            <v>EA</v>
          </cell>
          <cell r="D111">
            <v>39</v>
          </cell>
          <cell r="E111">
            <v>100</v>
          </cell>
          <cell r="F111">
            <v>3900</v>
          </cell>
          <cell r="G111">
            <v>100</v>
          </cell>
          <cell r="H111">
            <v>3900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쇠흙손 마감</v>
          </cell>
          <cell r="C112" t="str">
            <v>M2</v>
          </cell>
          <cell r="D112">
            <v>4.6500000000000004</v>
          </cell>
          <cell r="E112">
            <v>800</v>
          </cell>
          <cell r="F112">
            <v>3720</v>
          </cell>
          <cell r="G112">
            <v>300</v>
          </cell>
          <cell r="H112">
            <v>1395</v>
          </cell>
          <cell r="I112">
            <v>200</v>
          </cell>
          <cell r="J112">
            <v>930</v>
          </cell>
          <cell r="K112">
            <v>300</v>
          </cell>
          <cell r="L112">
            <v>1395</v>
          </cell>
          <cell r="M112" t="str">
            <v>No.27</v>
          </cell>
        </row>
        <row r="113">
          <cell r="A113" t="str">
            <v>이중벽 P.E관 지수단관</v>
          </cell>
          <cell r="B113" t="str">
            <v>Φ250M/M</v>
          </cell>
          <cell r="C113" t="str">
            <v>EA</v>
          </cell>
          <cell r="D113">
            <v>25</v>
          </cell>
          <cell r="E113">
            <v>39900</v>
          </cell>
          <cell r="F113">
            <v>997500</v>
          </cell>
          <cell r="G113">
            <v>34900</v>
          </cell>
          <cell r="H113">
            <v>872500</v>
          </cell>
          <cell r="I113">
            <v>5000</v>
          </cell>
          <cell r="J113">
            <v>125000</v>
          </cell>
          <cell r="K113">
            <v>0</v>
          </cell>
          <cell r="L113">
            <v>0</v>
          </cell>
        </row>
        <row r="115">
          <cell r="A115" t="str">
            <v>4. 우수월류공</v>
          </cell>
          <cell r="F115">
            <v>1946621</v>
          </cell>
          <cell r="H115">
            <v>393948</v>
          </cell>
          <cell r="J115">
            <v>1536998</v>
          </cell>
          <cell r="L115">
            <v>15675</v>
          </cell>
        </row>
        <row r="116">
          <cell r="A116" t="str">
            <v>레미콘타설</v>
          </cell>
          <cell r="B116" t="str">
            <v>무근구조물</v>
          </cell>
          <cell r="C116" t="str">
            <v>M3</v>
          </cell>
          <cell r="D116">
            <v>1.88</v>
          </cell>
          <cell r="E116">
            <v>16000</v>
          </cell>
          <cell r="F116">
            <v>30080</v>
          </cell>
          <cell r="G116">
            <v>0</v>
          </cell>
          <cell r="H116">
            <v>0</v>
          </cell>
          <cell r="I116">
            <v>16000</v>
          </cell>
          <cell r="J116">
            <v>30080</v>
          </cell>
          <cell r="K116">
            <v>0</v>
          </cell>
          <cell r="L116">
            <v>0</v>
          </cell>
          <cell r="M116" t="str">
            <v>No.10</v>
          </cell>
        </row>
        <row r="117">
          <cell r="A117" t="str">
            <v>레미콘타설</v>
          </cell>
          <cell r="B117" t="str">
            <v>철근구조물</v>
          </cell>
          <cell r="C117" t="str">
            <v>M3</v>
          </cell>
          <cell r="D117">
            <v>9.06</v>
          </cell>
          <cell r="E117">
            <v>21700</v>
          </cell>
          <cell r="F117">
            <v>196602</v>
          </cell>
          <cell r="G117">
            <v>400</v>
          </cell>
          <cell r="H117">
            <v>3624</v>
          </cell>
          <cell r="I117">
            <v>21000</v>
          </cell>
          <cell r="J117">
            <v>190260</v>
          </cell>
          <cell r="K117">
            <v>300</v>
          </cell>
          <cell r="L117">
            <v>2718</v>
          </cell>
          <cell r="M117" t="str">
            <v>No.14</v>
          </cell>
        </row>
        <row r="118">
          <cell r="A118" t="str">
            <v>합판거푸집</v>
          </cell>
          <cell r="B118" t="str">
            <v>0-7m:6회</v>
          </cell>
          <cell r="C118" t="str">
            <v>M2</v>
          </cell>
          <cell r="D118">
            <v>3.07</v>
          </cell>
          <cell r="E118">
            <v>12000</v>
          </cell>
          <cell r="F118">
            <v>36840</v>
          </cell>
          <cell r="G118">
            <v>4000</v>
          </cell>
          <cell r="H118">
            <v>12280</v>
          </cell>
          <cell r="I118">
            <v>8000</v>
          </cell>
          <cell r="J118">
            <v>24560</v>
          </cell>
          <cell r="K118">
            <v>0</v>
          </cell>
          <cell r="L118">
            <v>0</v>
          </cell>
          <cell r="M118" t="str">
            <v>No.11</v>
          </cell>
        </row>
        <row r="119">
          <cell r="A119" t="str">
            <v>합판거푸집</v>
          </cell>
          <cell r="B119" t="str">
            <v>0-7m:3회</v>
          </cell>
          <cell r="C119" t="str">
            <v>M2</v>
          </cell>
          <cell r="D119">
            <v>44.05</v>
          </cell>
          <cell r="E119">
            <v>17100</v>
          </cell>
          <cell r="F119">
            <v>753255</v>
          </cell>
          <cell r="G119">
            <v>5300</v>
          </cell>
          <cell r="H119">
            <v>233465</v>
          </cell>
          <cell r="I119">
            <v>11800</v>
          </cell>
          <cell r="J119">
            <v>519790</v>
          </cell>
          <cell r="K119">
            <v>0</v>
          </cell>
          <cell r="L119">
            <v>0</v>
          </cell>
          <cell r="M119" t="str">
            <v>No.15</v>
          </cell>
        </row>
        <row r="120">
          <cell r="A120" t="str">
            <v>원형거푸집</v>
          </cell>
          <cell r="B120" t="str">
            <v>3 회</v>
          </cell>
          <cell r="C120" t="str">
            <v>M2</v>
          </cell>
          <cell r="D120">
            <v>1.76</v>
          </cell>
          <cell r="E120">
            <v>38600</v>
          </cell>
          <cell r="F120">
            <v>67936</v>
          </cell>
          <cell r="G120">
            <v>11500</v>
          </cell>
          <cell r="H120">
            <v>20240</v>
          </cell>
          <cell r="I120">
            <v>27100</v>
          </cell>
          <cell r="J120">
            <v>47696</v>
          </cell>
          <cell r="K120">
            <v>0</v>
          </cell>
          <cell r="L120">
            <v>0</v>
          </cell>
          <cell r="M120" t="str">
            <v>No.16</v>
          </cell>
        </row>
        <row r="121">
          <cell r="A121" t="str">
            <v>시공이음 설치</v>
          </cell>
          <cell r="B121" t="str">
            <v>PVC,B=150X5mm</v>
          </cell>
          <cell r="C121" t="str">
            <v>M</v>
          </cell>
          <cell r="D121">
            <v>10.4</v>
          </cell>
          <cell r="E121">
            <v>13700</v>
          </cell>
          <cell r="F121">
            <v>142480</v>
          </cell>
          <cell r="G121">
            <v>2400</v>
          </cell>
          <cell r="H121">
            <v>24960</v>
          </cell>
          <cell r="I121">
            <v>11300</v>
          </cell>
          <cell r="J121">
            <v>117520</v>
          </cell>
          <cell r="K121">
            <v>0</v>
          </cell>
          <cell r="L121">
            <v>0</v>
          </cell>
          <cell r="M121" t="str">
            <v>No.17</v>
          </cell>
        </row>
        <row r="122">
          <cell r="A122" t="str">
            <v>철근가공및조립</v>
          </cell>
          <cell r="B122" t="str">
            <v>보통</v>
          </cell>
          <cell r="C122" t="str">
            <v>TON</v>
          </cell>
          <cell r="D122">
            <v>0.76600000000000001</v>
          </cell>
          <cell r="E122">
            <v>327000</v>
          </cell>
          <cell r="F122">
            <v>250482</v>
          </cell>
          <cell r="G122">
            <v>4000</v>
          </cell>
          <cell r="H122">
            <v>3064</v>
          </cell>
          <cell r="I122">
            <v>317000</v>
          </cell>
          <cell r="J122">
            <v>242822</v>
          </cell>
          <cell r="K122">
            <v>6000</v>
          </cell>
          <cell r="L122">
            <v>4596</v>
          </cell>
          <cell r="M122" t="str">
            <v>No.18</v>
          </cell>
        </row>
        <row r="123">
          <cell r="A123" t="str">
            <v>사다리설치(STS)</v>
          </cell>
          <cell r="C123" t="str">
            <v>M</v>
          </cell>
          <cell r="D123">
            <v>2.87</v>
          </cell>
          <cell r="E123">
            <v>10900</v>
          </cell>
          <cell r="F123">
            <v>31283</v>
          </cell>
          <cell r="G123">
            <v>6600</v>
          </cell>
          <cell r="H123">
            <v>18942</v>
          </cell>
          <cell r="I123">
            <v>4100</v>
          </cell>
          <cell r="J123">
            <v>11767</v>
          </cell>
          <cell r="K123">
            <v>200</v>
          </cell>
          <cell r="L123">
            <v>574</v>
          </cell>
          <cell r="M123" t="str">
            <v>No.19</v>
          </cell>
        </row>
        <row r="124">
          <cell r="A124" t="str">
            <v>맨홀뚜껑설치</v>
          </cell>
          <cell r="B124" t="str">
            <v>(주철재)</v>
          </cell>
          <cell r="C124" t="str">
            <v>조</v>
          </cell>
          <cell r="D124">
            <v>2</v>
          </cell>
          <cell r="E124">
            <v>45800</v>
          </cell>
          <cell r="F124">
            <v>91600</v>
          </cell>
          <cell r="G124">
            <v>0</v>
          </cell>
          <cell r="H124">
            <v>0</v>
          </cell>
          <cell r="I124">
            <v>45800</v>
          </cell>
          <cell r="J124">
            <v>91600</v>
          </cell>
          <cell r="K124">
            <v>0</v>
          </cell>
          <cell r="L124">
            <v>0</v>
          </cell>
          <cell r="M124" t="str">
            <v>No.20</v>
          </cell>
        </row>
        <row r="125">
          <cell r="A125" t="str">
            <v>강관비계</v>
          </cell>
          <cell r="B125" t="str">
            <v>3개월</v>
          </cell>
          <cell r="C125" t="str">
            <v>M2</v>
          </cell>
          <cell r="D125">
            <v>20.93</v>
          </cell>
          <cell r="E125">
            <v>9200</v>
          </cell>
          <cell r="F125">
            <v>192556</v>
          </cell>
          <cell r="G125">
            <v>2300</v>
          </cell>
          <cell r="H125">
            <v>48139</v>
          </cell>
          <cell r="I125">
            <v>6600</v>
          </cell>
          <cell r="J125">
            <v>138138</v>
          </cell>
          <cell r="K125">
            <v>300</v>
          </cell>
          <cell r="L125">
            <v>6279</v>
          </cell>
          <cell r="M125" t="str">
            <v>No.33</v>
          </cell>
        </row>
        <row r="126">
          <cell r="A126" t="str">
            <v>강관동바리(3개월)</v>
          </cell>
          <cell r="B126" t="str">
            <v>H=0-4.2M</v>
          </cell>
          <cell r="C126" t="str">
            <v>공M3</v>
          </cell>
          <cell r="D126">
            <v>2.84</v>
          </cell>
          <cell r="E126">
            <v>6300</v>
          </cell>
          <cell r="F126">
            <v>17892</v>
          </cell>
          <cell r="G126">
            <v>200</v>
          </cell>
          <cell r="H126">
            <v>568</v>
          </cell>
          <cell r="I126">
            <v>6100</v>
          </cell>
          <cell r="J126">
            <v>17324</v>
          </cell>
          <cell r="K126">
            <v>0</v>
          </cell>
          <cell r="L126">
            <v>0</v>
          </cell>
          <cell r="M126" t="str">
            <v>No.21</v>
          </cell>
        </row>
        <row r="127">
          <cell r="A127" t="str">
            <v>양생(비닐)</v>
          </cell>
          <cell r="C127" t="str">
            <v>M2</v>
          </cell>
          <cell r="D127">
            <v>8.98</v>
          </cell>
          <cell r="E127">
            <v>900</v>
          </cell>
          <cell r="F127">
            <v>8082</v>
          </cell>
          <cell r="G127">
            <v>700</v>
          </cell>
          <cell r="H127">
            <v>6286</v>
          </cell>
          <cell r="I127">
            <v>200</v>
          </cell>
          <cell r="J127">
            <v>1796</v>
          </cell>
          <cell r="K127">
            <v>0</v>
          </cell>
          <cell r="L127">
            <v>0</v>
          </cell>
          <cell r="M127" t="str">
            <v>No.8</v>
          </cell>
        </row>
        <row r="128">
          <cell r="A128" t="str">
            <v>시공이음면정리(치핑)</v>
          </cell>
          <cell r="B128" t="str">
            <v>인력</v>
          </cell>
          <cell r="C128" t="str">
            <v>M2</v>
          </cell>
          <cell r="D128">
            <v>3.88</v>
          </cell>
          <cell r="E128">
            <v>19000</v>
          </cell>
          <cell r="F128">
            <v>73720</v>
          </cell>
          <cell r="G128">
            <v>500</v>
          </cell>
          <cell r="H128">
            <v>1940</v>
          </cell>
          <cell r="I128">
            <v>18500</v>
          </cell>
          <cell r="J128">
            <v>71780</v>
          </cell>
          <cell r="K128">
            <v>0</v>
          </cell>
          <cell r="L128">
            <v>0</v>
          </cell>
          <cell r="M128" t="str">
            <v>No.22</v>
          </cell>
        </row>
        <row r="129">
          <cell r="A129" t="str">
            <v>스페이서(T=75MM)</v>
          </cell>
          <cell r="C129" t="str">
            <v>EA</v>
          </cell>
          <cell r="D129">
            <v>13</v>
          </cell>
          <cell r="E129">
            <v>100</v>
          </cell>
          <cell r="F129">
            <v>1300</v>
          </cell>
          <cell r="G129">
            <v>100</v>
          </cell>
          <cell r="H129">
            <v>1300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수팽창고무지수판 설치</v>
          </cell>
          <cell r="B130" t="str">
            <v>20X10</v>
          </cell>
          <cell r="C130" t="str">
            <v>M</v>
          </cell>
          <cell r="D130">
            <v>3.54</v>
          </cell>
          <cell r="E130">
            <v>3900</v>
          </cell>
          <cell r="F130">
            <v>13806</v>
          </cell>
          <cell r="G130">
            <v>3100</v>
          </cell>
          <cell r="H130">
            <v>10974</v>
          </cell>
          <cell r="I130">
            <v>800</v>
          </cell>
          <cell r="J130">
            <v>2832</v>
          </cell>
          <cell r="K130">
            <v>0</v>
          </cell>
          <cell r="L130">
            <v>0</v>
          </cell>
          <cell r="M130" t="str">
            <v>No.23</v>
          </cell>
        </row>
        <row r="131">
          <cell r="A131" t="str">
            <v>이중벽P.E관 접합및부설</v>
          </cell>
          <cell r="B131" t="str">
            <v>Φ250M/M</v>
          </cell>
          <cell r="C131" t="str">
            <v>개소</v>
          </cell>
          <cell r="D131">
            <v>3</v>
          </cell>
          <cell r="E131">
            <v>4000</v>
          </cell>
          <cell r="F131">
            <v>12000</v>
          </cell>
          <cell r="G131">
            <v>0</v>
          </cell>
          <cell r="H131">
            <v>0</v>
          </cell>
          <cell r="I131">
            <v>4000</v>
          </cell>
          <cell r="J131">
            <v>12000</v>
          </cell>
          <cell r="K131">
            <v>0</v>
          </cell>
          <cell r="L131">
            <v>0</v>
          </cell>
          <cell r="M131" t="str">
            <v>No.24</v>
          </cell>
        </row>
        <row r="132">
          <cell r="A132" t="str">
            <v>콘크리트 절단</v>
          </cell>
          <cell r="C132" t="str">
            <v>M</v>
          </cell>
          <cell r="D132">
            <v>1.4</v>
          </cell>
          <cell r="E132">
            <v>2000</v>
          </cell>
          <cell r="F132">
            <v>2800</v>
          </cell>
          <cell r="G132">
            <v>900</v>
          </cell>
          <cell r="H132">
            <v>1260</v>
          </cell>
          <cell r="I132">
            <v>1000</v>
          </cell>
          <cell r="J132">
            <v>1400</v>
          </cell>
          <cell r="K132">
            <v>100</v>
          </cell>
          <cell r="L132">
            <v>140</v>
          </cell>
          <cell r="M132" t="str">
            <v>No.5</v>
          </cell>
        </row>
        <row r="133">
          <cell r="A133" t="str">
            <v>철근 구조물헐기</v>
          </cell>
          <cell r="B133" t="str">
            <v>소형브레커+공기압축기</v>
          </cell>
          <cell r="C133" t="str">
            <v>M3</v>
          </cell>
          <cell r="D133">
            <v>0.03</v>
          </cell>
          <cell r="E133">
            <v>35800</v>
          </cell>
          <cell r="F133">
            <v>1074</v>
          </cell>
          <cell r="G133">
            <v>6400</v>
          </cell>
          <cell r="H133">
            <v>192</v>
          </cell>
          <cell r="I133">
            <v>17800</v>
          </cell>
          <cell r="J133">
            <v>534</v>
          </cell>
          <cell r="K133">
            <v>11600</v>
          </cell>
          <cell r="L133">
            <v>348</v>
          </cell>
          <cell r="M133" t="str">
            <v>No.29</v>
          </cell>
        </row>
        <row r="134">
          <cell r="A134" t="str">
            <v>폐기물운반(L=10km)</v>
          </cell>
          <cell r="B134" t="str">
            <v>B.H0.7 + D.T15</v>
          </cell>
          <cell r="C134" t="str">
            <v>M3</v>
          </cell>
          <cell r="D134">
            <v>0.03</v>
          </cell>
          <cell r="E134">
            <v>12300</v>
          </cell>
          <cell r="F134">
            <v>369</v>
          </cell>
          <cell r="G134">
            <v>4600</v>
          </cell>
          <cell r="H134">
            <v>138</v>
          </cell>
          <cell r="I134">
            <v>3500</v>
          </cell>
          <cell r="J134">
            <v>105</v>
          </cell>
          <cell r="K134">
            <v>4200</v>
          </cell>
          <cell r="L134">
            <v>126</v>
          </cell>
          <cell r="M134" t="str">
            <v>#.12</v>
          </cell>
        </row>
        <row r="135">
          <cell r="A135" t="str">
            <v>잡석부설(B.H 0.7)</v>
          </cell>
          <cell r="B135" t="str">
            <v>기계90%+인력10%</v>
          </cell>
          <cell r="C135" t="str">
            <v>M3</v>
          </cell>
          <cell r="D135">
            <v>2.52</v>
          </cell>
          <cell r="E135">
            <v>3000</v>
          </cell>
          <cell r="F135">
            <v>7560</v>
          </cell>
          <cell r="G135">
            <v>200</v>
          </cell>
          <cell r="H135">
            <v>504</v>
          </cell>
          <cell r="I135">
            <v>2500</v>
          </cell>
          <cell r="J135">
            <v>6300</v>
          </cell>
          <cell r="K135">
            <v>300</v>
          </cell>
          <cell r="L135">
            <v>756</v>
          </cell>
          <cell r="M135" t="str">
            <v>#.5</v>
          </cell>
        </row>
        <row r="136">
          <cell r="A136" t="str">
            <v>신·구 콘크리트 접착제바르기</v>
          </cell>
          <cell r="C136" t="str">
            <v>M2</v>
          </cell>
          <cell r="D136">
            <v>1.38</v>
          </cell>
          <cell r="E136">
            <v>10800</v>
          </cell>
          <cell r="F136">
            <v>14904</v>
          </cell>
          <cell r="G136">
            <v>4400</v>
          </cell>
          <cell r="H136">
            <v>6072</v>
          </cell>
          <cell r="I136">
            <v>6300</v>
          </cell>
          <cell r="J136">
            <v>8694</v>
          </cell>
          <cell r="K136">
            <v>100</v>
          </cell>
          <cell r="L136">
            <v>138</v>
          </cell>
          <cell r="M136" t="str">
            <v>No.30</v>
          </cell>
        </row>
        <row r="138">
          <cell r="A138" t="str">
            <v>5. 부대시설공</v>
          </cell>
          <cell r="F138">
            <v>1354076</v>
          </cell>
          <cell r="H138">
            <v>513559</v>
          </cell>
          <cell r="J138">
            <v>551142</v>
          </cell>
          <cell r="L138">
            <v>289375</v>
          </cell>
        </row>
        <row r="139">
          <cell r="A139" t="str">
            <v>하수관거인식테이프</v>
          </cell>
          <cell r="B139" t="str">
            <v>5cmX20m</v>
          </cell>
          <cell r="C139" t="str">
            <v>M</v>
          </cell>
          <cell r="D139">
            <v>399.3</v>
          </cell>
          <cell r="E139">
            <v>1300</v>
          </cell>
          <cell r="F139">
            <v>519090</v>
          </cell>
          <cell r="G139">
            <v>1100</v>
          </cell>
          <cell r="H139">
            <v>439230</v>
          </cell>
          <cell r="I139">
            <v>200</v>
          </cell>
          <cell r="J139">
            <v>79860</v>
          </cell>
          <cell r="K139">
            <v>0</v>
          </cell>
          <cell r="L139">
            <v>0</v>
          </cell>
        </row>
        <row r="140">
          <cell r="A140" t="str">
            <v>하수관내 C.C.T.V조사</v>
          </cell>
          <cell r="B140" t="str">
            <v>하수관내 C.C.T.V 조사</v>
          </cell>
          <cell r="C140" t="str">
            <v>M</v>
          </cell>
          <cell r="D140">
            <v>399.3</v>
          </cell>
          <cell r="E140">
            <v>1700</v>
          </cell>
          <cell r="F140">
            <v>678810</v>
          </cell>
          <cell r="G140">
            <v>100</v>
          </cell>
          <cell r="H140">
            <v>39930</v>
          </cell>
          <cell r="I140">
            <v>1000</v>
          </cell>
          <cell r="J140">
            <v>399300</v>
          </cell>
          <cell r="K140">
            <v>600</v>
          </cell>
          <cell r="L140">
            <v>239580</v>
          </cell>
          <cell r="M140" t="str">
            <v>No.40</v>
          </cell>
        </row>
        <row r="141">
          <cell r="A141" t="str">
            <v>철근 구조물헐기</v>
          </cell>
          <cell r="B141" t="str">
            <v>소형브레커+공기압축기</v>
          </cell>
          <cell r="C141" t="str">
            <v>M3</v>
          </cell>
          <cell r="D141">
            <v>2.78</v>
          </cell>
          <cell r="E141">
            <v>35800</v>
          </cell>
          <cell r="F141">
            <v>99524</v>
          </cell>
          <cell r="G141">
            <v>6400</v>
          </cell>
          <cell r="H141">
            <v>17792</v>
          </cell>
          <cell r="I141">
            <v>17800</v>
          </cell>
          <cell r="J141">
            <v>49484</v>
          </cell>
          <cell r="K141">
            <v>11600</v>
          </cell>
          <cell r="L141">
            <v>32248</v>
          </cell>
          <cell r="M141" t="str">
            <v>No.29</v>
          </cell>
        </row>
        <row r="142">
          <cell r="A142" t="str">
            <v>무근 구조물헐기</v>
          </cell>
          <cell r="B142" t="str">
            <v>소형브레커+공기압축기</v>
          </cell>
          <cell r="C142" t="str">
            <v>M3</v>
          </cell>
          <cell r="D142">
            <v>0.56999999999999995</v>
          </cell>
          <cell r="E142">
            <v>27100</v>
          </cell>
          <cell r="F142">
            <v>15447</v>
          </cell>
          <cell r="G142">
            <v>2100</v>
          </cell>
          <cell r="H142">
            <v>1197</v>
          </cell>
          <cell r="I142">
            <v>18900</v>
          </cell>
          <cell r="J142">
            <v>10773</v>
          </cell>
          <cell r="K142">
            <v>6100</v>
          </cell>
          <cell r="L142">
            <v>3477</v>
          </cell>
          <cell r="M142" t="str">
            <v>No.26</v>
          </cell>
        </row>
        <row r="143">
          <cell r="A143" t="str">
            <v>폐기물운반</v>
          </cell>
          <cell r="B143" t="str">
            <v>B.H0.7 + D.T15</v>
          </cell>
          <cell r="C143" t="str">
            <v>M3</v>
          </cell>
          <cell r="D143">
            <v>3.35</v>
          </cell>
          <cell r="E143">
            <v>12300</v>
          </cell>
          <cell r="F143">
            <v>41205</v>
          </cell>
          <cell r="G143">
            <v>4600</v>
          </cell>
          <cell r="H143">
            <v>15410</v>
          </cell>
          <cell r="I143">
            <v>3500</v>
          </cell>
          <cell r="J143">
            <v>11725</v>
          </cell>
          <cell r="K143">
            <v>4200</v>
          </cell>
          <cell r="L143">
            <v>14070</v>
          </cell>
          <cell r="M143" t="str">
            <v>#.12</v>
          </cell>
        </row>
        <row r="145">
          <cell r="A145" t="str">
            <v>6. 운 반 공</v>
          </cell>
          <cell r="F145">
            <v>761681</v>
          </cell>
          <cell r="H145">
            <v>222200</v>
          </cell>
          <cell r="J145">
            <v>242400</v>
          </cell>
          <cell r="L145">
            <v>297081</v>
          </cell>
        </row>
        <row r="146">
          <cell r="A146" t="str">
            <v>철근운반</v>
          </cell>
          <cell r="C146" t="str">
            <v>TON</v>
          </cell>
          <cell r="D146">
            <v>2.7090000000000001</v>
          </cell>
          <cell r="E146">
            <v>9000</v>
          </cell>
          <cell r="F146">
            <v>24381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9000</v>
          </cell>
          <cell r="L146">
            <v>24381</v>
          </cell>
          <cell r="M146" t="str">
            <v>#.15</v>
          </cell>
        </row>
        <row r="147">
          <cell r="A147" t="str">
            <v>보조기층운반</v>
          </cell>
          <cell r="C147" t="str">
            <v>M3</v>
          </cell>
          <cell r="D147">
            <v>101</v>
          </cell>
          <cell r="E147">
            <v>7300</v>
          </cell>
          <cell r="F147">
            <v>737300</v>
          </cell>
          <cell r="G147">
            <v>2200</v>
          </cell>
          <cell r="H147">
            <v>222200</v>
          </cell>
          <cell r="I147">
            <v>2400</v>
          </cell>
          <cell r="J147">
            <v>242400</v>
          </cell>
          <cell r="K147">
            <v>2700</v>
          </cell>
          <cell r="L147">
            <v>272700</v>
          </cell>
          <cell r="M147" t="str">
            <v>#.18</v>
          </cell>
        </row>
        <row r="157">
          <cell r="A157" t="str">
            <v>2. A2-LINE 차집관로</v>
          </cell>
          <cell r="C157" t="str">
            <v>식</v>
          </cell>
          <cell r="D157">
            <v>1</v>
          </cell>
          <cell r="F157">
            <v>39387310</v>
          </cell>
          <cell r="H157">
            <v>10991388</v>
          </cell>
          <cell r="J157">
            <v>20818809</v>
          </cell>
          <cell r="L157">
            <v>7577113</v>
          </cell>
        </row>
        <row r="159">
          <cell r="A159" t="str">
            <v>1. 토    공</v>
          </cell>
          <cell r="F159">
            <v>30626541</v>
          </cell>
          <cell r="H159">
            <v>8819461</v>
          </cell>
          <cell r="J159">
            <v>14836633</v>
          </cell>
          <cell r="L159">
            <v>6970447</v>
          </cell>
        </row>
        <row r="160">
          <cell r="A160" t="str">
            <v>터파기:보조기층</v>
          </cell>
          <cell r="B160" t="str">
            <v>B.H 0.7㎥</v>
          </cell>
          <cell r="C160" t="str">
            <v>M3</v>
          </cell>
          <cell r="D160">
            <v>91</v>
          </cell>
          <cell r="E160">
            <v>1100</v>
          </cell>
          <cell r="F160">
            <v>100100</v>
          </cell>
          <cell r="G160">
            <v>300</v>
          </cell>
          <cell r="H160">
            <v>27300</v>
          </cell>
          <cell r="I160">
            <v>400</v>
          </cell>
          <cell r="J160">
            <v>36400</v>
          </cell>
          <cell r="K160">
            <v>400</v>
          </cell>
          <cell r="L160">
            <v>36400</v>
          </cell>
          <cell r="M160" t="str">
            <v>#.1</v>
          </cell>
        </row>
        <row r="161">
          <cell r="A161" t="str">
            <v>터파기:토사(육상),기계80+인력20</v>
          </cell>
          <cell r="B161" t="str">
            <v>B.H 0.7㎥</v>
          </cell>
          <cell r="C161" t="str">
            <v>M3</v>
          </cell>
          <cell r="D161">
            <v>800.16</v>
          </cell>
          <cell r="E161">
            <v>2000</v>
          </cell>
          <cell r="F161">
            <v>1600320</v>
          </cell>
          <cell r="G161">
            <v>100</v>
          </cell>
          <cell r="H161">
            <v>80016</v>
          </cell>
          <cell r="I161">
            <v>1600</v>
          </cell>
          <cell r="J161">
            <v>1280256</v>
          </cell>
          <cell r="K161">
            <v>300</v>
          </cell>
          <cell r="L161">
            <v>240048</v>
          </cell>
          <cell r="M161" t="str">
            <v>#.2</v>
          </cell>
        </row>
        <row r="162">
          <cell r="A162" t="str">
            <v>기계터파기(연암)</v>
          </cell>
          <cell r="B162" t="str">
            <v>B.H0.7+브레이커</v>
          </cell>
          <cell r="C162" t="str">
            <v>M3</v>
          </cell>
          <cell r="D162">
            <v>392.63</v>
          </cell>
          <cell r="E162">
            <v>18400</v>
          </cell>
          <cell r="F162">
            <v>7224392</v>
          </cell>
          <cell r="G162">
            <v>2800</v>
          </cell>
          <cell r="H162">
            <v>1099364</v>
          </cell>
          <cell r="I162">
            <v>7300</v>
          </cell>
          <cell r="J162">
            <v>2866199</v>
          </cell>
          <cell r="K162">
            <v>8300</v>
          </cell>
          <cell r="L162">
            <v>3258829</v>
          </cell>
          <cell r="M162" t="str">
            <v>#.3</v>
          </cell>
        </row>
        <row r="163">
          <cell r="A163" t="str">
            <v>되메우기 및 다짐</v>
          </cell>
          <cell r="B163" t="str">
            <v>B.H 0.7+플래이트 콤펙터</v>
          </cell>
          <cell r="C163" t="str">
            <v>M3</v>
          </cell>
          <cell r="D163">
            <v>1052.1199999999999</v>
          </cell>
          <cell r="E163">
            <v>3500</v>
          </cell>
          <cell r="F163">
            <v>3682420</v>
          </cell>
          <cell r="G163">
            <v>400</v>
          </cell>
          <cell r="H163">
            <v>420848</v>
          </cell>
          <cell r="I163">
            <v>2600</v>
          </cell>
          <cell r="J163">
            <v>2735512</v>
          </cell>
          <cell r="K163">
            <v>500</v>
          </cell>
          <cell r="L163">
            <v>526060</v>
          </cell>
          <cell r="M163" t="str">
            <v>#.4</v>
          </cell>
        </row>
        <row r="164">
          <cell r="A164" t="str">
            <v>사토운반:내부운반(L=5.0km)</v>
          </cell>
          <cell r="B164" t="str">
            <v>B.H0.7 + D.T15</v>
          </cell>
          <cell r="C164" t="str">
            <v>M3</v>
          </cell>
          <cell r="D164">
            <v>251.96</v>
          </cell>
          <cell r="E164">
            <v>2500</v>
          </cell>
          <cell r="F164">
            <v>629900</v>
          </cell>
          <cell r="G164">
            <v>900</v>
          </cell>
          <cell r="H164">
            <v>226764</v>
          </cell>
          <cell r="I164">
            <v>700</v>
          </cell>
          <cell r="J164">
            <v>176372</v>
          </cell>
          <cell r="K164">
            <v>900</v>
          </cell>
          <cell r="L164">
            <v>226764</v>
          </cell>
          <cell r="M164" t="str">
            <v>#.24</v>
          </cell>
        </row>
        <row r="165">
          <cell r="A165" t="str">
            <v>사토운반:보조기층</v>
          </cell>
          <cell r="B165" t="str">
            <v>B.H0.7 + D.T15</v>
          </cell>
          <cell r="C165" t="str">
            <v>M3</v>
          </cell>
          <cell r="D165">
            <v>91</v>
          </cell>
          <cell r="E165">
            <v>7300</v>
          </cell>
          <cell r="F165">
            <v>664300</v>
          </cell>
          <cell r="G165">
            <v>2700</v>
          </cell>
          <cell r="H165">
            <v>245700</v>
          </cell>
          <cell r="I165">
            <v>2100</v>
          </cell>
          <cell r="J165">
            <v>191100</v>
          </cell>
          <cell r="K165">
            <v>2500</v>
          </cell>
          <cell r="L165">
            <v>227500</v>
          </cell>
          <cell r="M165" t="str">
            <v>#.6</v>
          </cell>
        </row>
        <row r="166">
          <cell r="A166" t="str">
            <v>사토운반:연암</v>
          </cell>
          <cell r="B166" t="str">
            <v>B.H0.7 + D.T15</v>
          </cell>
          <cell r="C166" t="str">
            <v>M3</v>
          </cell>
          <cell r="D166">
            <v>392.63</v>
          </cell>
          <cell r="E166">
            <v>12000</v>
          </cell>
          <cell r="F166">
            <v>4711560</v>
          </cell>
          <cell r="G166">
            <v>4500</v>
          </cell>
          <cell r="H166">
            <v>1766835</v>
          </cell>
          <cell r="I166">
            <v>3500</v>
          </cell>
          <cell r="J166">
            <v>1374205</v>
          </cell>
          <cell r="K166">
            <v>4000</v>
          </cell>
          <cell r="L166">
            <v>1570520</v>
          </cell>
          <cell r="M166" t="str">
            <v>#.7</v>
          </cell>
        </row>
        <row r="167">
          <cell r="A167" t="str">
            <v>모래부설 및 다짐(B.H 0.7M3,관로기초)</v>
          </cell>
          <cell r="B167" t="str">
            <v>기계90%+인력10%</v>
          </cell>
          <cell r="C167" t="str">
            <v>M3</v>
          </cell>
          <cell r="D167">
            <v>86.28</v>
          </cell>
          <cell r="E167">
            <v>2300</v>
          </cell>
          <cell r="F167">
            <v>198444</v>
          </cell>
          <cell r="G167">
            <v>200</v>
          </cell>
          <cell r="H167">
            <v>17256</v>
          </cell>
          <cell r="I167">
            <v>1600</v>
          </cell>
          <cell r="J167">
            <v>138048</v>
          </cell>
          <cell r="K167">
            <v>500</v>
          </cell>
          <cell r="L167">
            <v>43140</v>
          </cell>
          <cell r="M167" t="str">
            <v>#.8</v>
          </cell>
        </row>
        <row r="168">
          <cell r="A168" t="str">
            <v>바닥면 고르기</v>
          </cell>
          <cell r="B168" t="str">
            <v>연암</v>
          </cell>
          <cell r="C168" t="str">
            <v>M2</v>
          </cell>
          <cell r="D168">
            <v>347.19</v>
          </cell>
          <cell r="E168">
            <v>5400</v>
          </cell>
          <cell r="F168">
            <v>1874826</v>
          </cell>
          <cell r="G168">
            <v>500</v>
          </cell>
          <cell r="H168">
            <v>173595</v>
          </cell>
          <cell r="I168">
            <v>4600</v>
          </cell>
          <cell r="J168">
            <v>1597074</v>
          </cell>
          <cell r="K168">
            <v>300</v>
          </cell>
          <cell r="L168">
            <v>104157</v>
          </cell>
          <cell r="M168" t="str">
            <v>No.2</v>
          </cell>
        </row>
        <row r="169">
          <cell r="A169" t="str">
            <v>콘크리트포장 절단</v>
          </cell>
          <cell r="C169" t="str">
            <v>M</v>
          </cell>
          <cell r="D169">
            <v>370.76</v>
          </cell>
          <cell r="E169">
            <v>2000</v>
          </cell>
          <cell r="F169">
            <v>741520</v>
          </cell>
          <cell r="G169">
            <v>900</v>
          </cell>
          <cell r="H169">
            <v>333684</v>
          </cell>
          <cell r="I169">
            <v>1000</v>
          </cell>
          <cell r="J169">
            <v>370760</v>
          </cell>
          <cell r="K169">
            <v>100</v>
          </cell>
          <cell r="L169">
            <v>37076</v>
          </cell>
          <cell r="M169" t="str">
            <v>No.5</v>
          </cell>
        </row>
        <row r="170">
          <cell r="A170" t="str">
            <v>콘크리트포장 깨기</v>
          </cell>
          <cell r="B170" t="str">
            <v>T=30cm미만</v>
          </cell>
          <cell r="C170" t="str">
            <v>M3</v>
          </cell>
          <cell r="D170">
            <v>58.54</v>
          </cell>
          <cell r="E170">
            <v>15200</v>
          </cell>
          <cell r="F170">
            <v>889808</v>
          </cell>
          <cell r="G170">
            <v>2200</v>
          </cell>
          <cell r="H170">
            <v>128788</v>
          </cell>
          <cell r="I170">
            <v>6300</v>
          </cell>
          <cell r="J170">
            <v>368802</v>
          </cell>
          <cell r="K170">
            <v>6700</v>
          </cell>
          <cell r="L170">
            <v>392218</v>
          </cell>
          <cell r="M170" t="str">
            <v>#.13</v>
          </cell>
        </row>
        <row r="171">
          <cell r="A171" t="str">
            <v>콘크리트포장 포설</v>
          </cell>
          <cell r="B171" t="str">
            <v>T=20cm</v>
          </cell>
          <cell r="C171" t="str">
            <v>M3</v>
          </cell>
          <cell r="D171">
            <v>58.54</v>
          </cell>
          <cell r="E171">
            <v>103500</v>
          </cell>
          <cell r="F171">
            <v>6058890</v>
          </cell>
          <cell r="G171">
            <v>52500</v>
          </cell>
          <cell r="H171">
            <v>3073350</v>
          </cell>
          <cell r="I171">
            <v>51000</v>
          </cell>
          <cell r="J171">
            <v>2985540</v>
          </cell>
          <cell r="K171">
            <v>0</v>
          </cell>
          <cell r="L171">
            <v>0</v>
          </cell>
          <cell r="M171" t="str">
            <v>No.6</v>
          </cell>
        </row>
        <row r="172">
          <cell r="A172" t="str">
            <v>폐기물운반</v>
          </cell>
          <cell r="B172" t="str">
            <v>B.H0.7 + D.T15</v>
          </cell>
          <cell r="C172" t="str">
            <v>M3</v>
          </cell>
          <cell r="D172">
            <v>58.54</v>
          </cell>
          <cell r="E172">
            <v>12300</v>
          </cell>
          <cell r="F172">
            <v>720042</v>
          </cell>
          <cell r="G172">
            <v>4600</v>
          </cell>
          <cell r="H172">
            <v>269284</v>
          </cell>
          <cell r="I172">
            <v>3500</v>
          </cell>
          <cell r="J172">
            <v>204890</v>
          </cell>
          <cell r="K172">
            <v>4200</v>
          </cell>
          <cell r="L172">
            <v>245868</v>
          </cell>
          <cell r="M172" t="str">
            <v>#.12</v>
          </cell>
        </row>
        <row r="173">
          <cell r="A173" t="str">
            <v>모래부설 및 다짐(B.H 0.7M3,관로기초)</v>
          </cell>
          <cell r="B173" t="str">
            <v>기계90%+인력10%</v>
          </cell>
          <cell r="C173" t="str">
            <v>M3</v>
          </cell>
          <cell r="D173">
            <v>8.7799999999999994</v>
          </cell>
          <cell r="E173">
            <v>2300</v>
          </cell>
          <cell r="F173">
            <v>20194</v>
          </cell>
          <cell r="G173">
            <v>200</v>
          </cell>
          <cell r="H173">
            <v>1756</v>
          </cell>
          <cell r="I173">
            <v>1600</v>
          </cell>
          <cell r="J173">
            <v>14048</v>
          </cell>
          <cell r="K173">
            <v>500</v>
          </cell>
          <cell r="L173">
            <v>4390</v>
          </cell>
          <cell r="M173" t="str">
            <v>#.8</v>
          </cell>
        </row>
        <row r="174">
          <cell r="A174" t="str">
            <v>와이어메쉬깔기</v>
          </cell>
          <cell r="B174" t="str">
            <v>#8X100X100</v>
          </cell>
          <cell r="C174" t="str">
            <v>M2</v>
          </cell>
          <cell r="D174">
            <v>292.70999999999998</v>
          </cell>
          <cell r="E174">
            <v>3000</v>
          </cell>
          <cell r="F174">
            <v>878130</v>
          </cell>
          <cell r="G174">
            <v>2000</v>
          </cell>
          <cell r="H174">
            <v>585420</v>
          </cell>
          <cell r="I174">
            <v>1000</v>
          </cell>
          <cell r="J174">
            <v>292710</v>
          </cell>
          <cell r="K174">
            <v>0</v>
          </cell>
          <cell r="L174">
            <v>0</v>
          </cell>
          <cell r="M174" t="str">
            <v>No.7</v>
          </cell>
        </row>
        <row r="175">
          <cell r="A175" t="str">
            <v>보조기층포설 및 다짐</v>
          </cell>
          <cell r="B175" t="str">
            <v>T=30cm</v>
          </cell>
          <cell r="C175" t="str">
            <v>M3</v>
          </cell>
          <cell r="D175">
            <v>82.11</v>
          </cell>
          <cell r="E175">
            <v>2800</v>
          </cell>
          <cell r="F175">
            <v>229908</v>
          </cell>
          <cell r="G175">
            <v>400</v>
          </cell>
          <cell r="H175">
            <v>32844</v>
          </cell>
          <cell r="I175">
            <v>1700</v>
          </cell>
          <cell r="J175">
            <v>139587</v>
          </cell>
          <cell r="K175">
            <v>700</v>
          </cell>
          <cell r="L175">
            <v>57477</v>
          </cell>
          <cell r="M175" t="str">
            <v>#.11</v>
          </cell>
        </row>
        <row r="176">
          <cell r="A176" t="str">
            <v>신축재</v>
          </cell>
          <cell r="B176" t="str">
            <v>T=1.5cm</v>
          </cell>
          <cell r="C176" t="str">
            <v>M2</v>
          </cell>
          <cell r="D176">
            <v>10.98</v>
          </cell>
          <cell r="E176">
            <v>12600</v>
          </cell>
          <cell r="F176">
            <v>138348</v>
          </cell>
          <cell r="G176">
            <v>12000</v>
          </cell>
          <cell r="H176">
            <v>131760</v>
          </cell>
          <cell r="I176">
            <v>600</v>
          </cell>
          <cell r="J176">
            <v>6588</v>
          </cell>
          <cell r="K176">
            <v>0</v>
          </cell>
          <cell r="L176">
            <v>0</v>
          </cell>
        </row>
        <row r="177">
          <cell r="A177" t="str">
            <v>양생(비닐)</v>
          </cell>
          <cell r="C177" t="str">
            <v>M2</v>
          </cell>
          <cell r="D177">
            <v>292.70999999999998</v>
          </cell>
          <cell r="E177">
            <v>900</v>
          </cell>
          <cell r="F177">
            <v>263439</v>
          </cell>
          <cell r="G177">
            <v>700</v>
          </cell>
          <cell r="H177">
            <v>204897</v>
          </cell>
          <cell r="I177">
            <v>200</v>
          </cell>
          <cell r="J177">
            <v>58542</v>
          </cell>
          <cell r="K177">
            <v>0</v>
          </cell>
          <cell r="L177">
            <v>0</v>
          </cell>
          <cell r="M177" t="str">
            <v>No.8</v>
          </cell>
        </row>
        <row r="179">
          <cell r="A179" t="str">
            <v>2. 관 로 공</v>
          </cell>
          <cell r="F179">
            <v>475040</v>
          </cell>
          <cell r="H179">
            <v>33120</v>
          </cell>
          <cell r="J179">
            <v>441920</v>
          </cell>
          <cell r="L179">
            <v>0</v>
          </cell>
        </row>
        <row r="180">
          <cell r="A180" t="str">
            <v>이중벽P.E관 접합및부설</v>
          </cell>
          <cell r="B180" t="str">
            <v>Φ250M/M</v>
          </cell>
          <cell r="C180" t="str">
            <v>개소</v>
          </cell>
          <cell r="D180">
            <v>86</v>
          </cell>
          <cell r="E180">
            <v>4000</v>
          </cell>
          <cell r="F180">
            <v>344000</v>
          </cell>
          <cell r="G180">
            <v>0</v>
          </cell>
          <cell r="H180">
            <v>0</v>
          </cell>
          <cell r="I180">
            <v>4000</v>
          </cell>
          <cell r="J180">
            <v>344000</v>
          </cell>
          <cell r="K180">
            <v>0</v>
          </cell>
          <cell r="L180">
            <v>0</v>
          </cell>
          <cell r="M180" t="str">
            <v>No.24</v>
          </cell>
        </row>
        <row r="181">
          <cell r="A181" t="str">
            <v>레미콘타설</v>
          </cell>
          <cell r="B181" t="str">
            <v>무근구조물</v>
          </cell>
          <cell r="C181" t="str">
            <v>M3</v>
          </cell>
          <cell r="D181">
            <v>1.98</v>
          </cell>
          <cell r="E181">
            <v>16000</v>
          </cell>
          <cell r="F181">
            <v>31680</v>
          </cell>
          <cell r="G181">
            <v>0</v>
          </cell>
          <cell r="H181">
            <v>0</v>
          </cell>
          <cell r="I181">
            <v>16000</v>
          </cell>
          <cell r="J181">
            <v>31680</v>
          </cell>
          <cell r="K181">
            <v>0</v>
          </cell>
          <cell r="L181">
            <v>0</v>
          </cell>
          <cell r="M181" t="str">
            <v>No.10</v>
          </cell>
        </row>
        <row r="182">
          <cell r="A182" t="str">
            <v>합판거푸집</v>
          </cell>
          <cell r="B182" t="str">
            <v>0-7m:6회</v>
          </cell>
          <cell r="C182" t="str">
            <v>M2</v>
          </cell>
          <cell r="D182">
            <v>8.2799999999999994</v>
          </cell>
          <cell r="E182">
            <v>12000</v>
          </cell>
          <cell r="F182">
            <v>99360</v>
          </cell>
          <cell r="G182">
            <v>4000</v>
          </cell>
          <cell r="H182">
            <v>33120</v>
          </cell>
          <cell r="I182">
            <v>8000</v>
          </cell>
          <cell r="J182">
            <v>66240</v>
          </cell>
          <cell r="K182">
            <v>0</v>
          </cell>
          <cell r="L182">
            <v>0</v>
          </cell>
          <cell r="M182" t="str">
            <v>No.11</v>
          </cell>
        </row>
        <row r="184">
          <cell r="A184" t="str">
            <v>3. 맨 홀 공</v>
          </cell>
          <cell r="F184">
            <v>3826565</v>
          </cell>
          <cell r="H184">
            <v>869064</v>
          </cell>
          <cell r="J184">
            <v>2919966</v>
          </cell>
          <cell r="L184">
            <v>37535</v>
          </cell>
        </row>
        <row r="185">
          <cell r="A185" t="str">
            <v>레미콘타설</v>
          </cell>
          <cell r="B185" t="str">
            <v>무근구조물</v>
          </cell>
          <cell r="C185" t="str">
            <v>M3</v>
          </cell>
          <cell r="D185">
            <v>2.72</v>
          </cell>
          <cell r="E185">
            <v>16000</v>
          </cell>
          <cell r="F185">
            <v>43520</v>
          </cell>
          <cell r="G185">
            <v>0</v>
          </cell>
          <cell r="H185">
            <v>0</v>
          </cell>
          <cell r="I185">
            <v>16000</v>
          </cell>
          <cell r="J185">
            <v>43520</v>
          </cell>
          <cell r="K185">
            <v>0</v>
          </cell>
          <cell r="L185">
            <v>0</v>
          </cell>
          <cell r="M185" t="str">
            <v>No.10</v>
          </cell>
        </row>
        <row r="186">
          <cell r="A186" t="str">
            <v>레미콘타설</v>
          </cell>
          <cell r="B186" t="str">
            <v>철근구조물</v>
          </cell>
          <cell r="C186" t="str">
            <v>M3</v>
          </cell>
          <cell r="D186">
            <v>11.15</v>
          </cell>
          <cell r="E186">
            <v>21700</v>
          </cell>
          <cell r="F186">
            <v>241955</v>
          </cell>
          <cell r="G186">
            <v>400</v>
          </cell>
          <cell r="H186">
            <v>4460</v>
          </cell>
          <cell r="I186">
            <v>21000</v>
          </cell>
          <cell r="J186">
            <v>234150</v>
          </cell>
          <cell r="K186">
            <v>300</v>
          </cell>
          <cell r="L186">
            <v>3345</v>
          </cell>
          <cell r="M186" t="str">
            <v>No.14</v>
          </cell>
        </row>
        <row r="187">
          <cell r="A187" t="str">
            <v>합판거푸집</v>
          </cell>
          <cell r="B187" t="str">
            <v>0-7m:6회</v>
          </cell>
          <cell r="C187" t="str">
            <v>M2</v>
          </cell>
          <cell r="D187">
            <v>3</v>
          </cell>
          <cell r="E187">
            <v>12000</v>
          </cell>
          <cell r="F187">
            <v>36000</v>
          </cell>
          <cell r="G187">
            <v>4000</v>
          </cell>
          <cell r="H187">
            <v>12000</v>
          </cell>
          <cell r="I187">
            <v>8000</v>
          </cell>
          <cell r="J187">
            <v>24000</v>
          </cell>
          <cell r="K187">
            <v>0</v>
          </cell>
          <cell r="L187">
            <v>0</v>
          </cell>
          <cell r="M187" t="str">
            <v>No.11</v>
          </cell>
        </row>
        <row r="188">
          <cell r="A188" t="str">
            <v>합판거푸집</v>
          </cell>
          <cell r="B188" t="str">
            <v>0-7m:3회</v>
          </cell>
          <cell r="C188" t="str">
            <v>M2</v>
          </cell>
          <cell r="D188">
            <v>83.92</v>
          </cell>
          <cell r="E188">
            <v>17100</v>
          </cell>
          <cell r="F188">
            <v>1435032</v>
          </cell>
          <cell r="G188">
            <v>5300</v>
          </cell>
          <cell r="H188">
            <v>444776</v>
          </cell>
          <cell r="I188">
            <v>11800</v>
          </cell>
          <cell r="J188">
            <v>990256</v>
          </cell>
          <cell r="K188">
            <v>0</v>
          </cell>
          <cell r="L188">
            <v>0</v>
          </cell>
          <cell r="M188" t="str">
            <v>No.15</v>
          </cell>
        </row>
        <row r="189">
          <cell r="A189" t="str">
            <v>원형 거푸집</v>
          </cell>
          <cell r="B189" t="str">
            <v>3 회</v>
          </cell>
          <cell r="C189" t="str">
            <v>M2</v>
          </cell>
          <cell r="D189">
            <v>6.15</v>
          </cell>
          <cell r="E189">
            <v>38600</v>
          </cell>
          <cell r="F189">
            <v>237390</v>
          </cell>
          <cell r="G189">
            <v>11500</v>
          </cell>
          <cell r="H189">
            <v>70725</v>
          </cell>
          <cell r="I189">
            <v>27100</v>
          </cell>
          <cell r="J189">
            <v>166665</v>
          </cell>
          <cell r="K189">
            <v>0</v>
          </cell>
          <cell r="L189">
            <v>0</v>
          </cell>
          <cell r="M189" t="str">
            <v>No.16</v>
          </cell>
        </row>
        <row r="190">
          <cell r="A190" t="str">
            <v>목재거푸집</v>
          </cell>
          <cell r="B190" t="str">
            <v>0-7m:4회</v>
          </cell>
          <cell r="C190" t="str">
            <v>M2</v>
          </cell>
          <cell r="D190">
            <v>1.93</v>
          </cell>
          <cell r="E190">
            <v>26100</v>
          </cell>
          <cell r="F190">
            <v>50373</v>
          </cell>
          <cell r="G190">
            <v>7100</v>
          </cell>
          <cell r="H190">
            <v>13703</v>
          </cell>
          <cell r="I190">
            <v>19000</v>
          </cell>
          <cell r="J190">
            <v>36670</v>
          </cell>
          <cell r="K190">
            <v>0</v>
          </cell>
          <cell r="L190">
            <v>0</v>
          </cell>
          <cell r="M190" t="str">
            <v>No.32</v>
          </cell>
        </row>
        <row r="191">
          <cell r="A191" t="str">
            <v>시공이음 설치</v>
          </cell>
          <cell r="B191" t="str">
            <v>PVC,B=150X5mm</v>
          </cell>
          <cell r="C191" t="str">
            <v>M</v>
          </cell>
          <cell r="D191">
            <v>22</v>
          </cell>
          <cell r="E191">
            <v>13700</v>
          </cell>
          <cell r="F191">
            <v>301400</v>
          </cell>
          <cell r="G191">
            <v>2400</v>
          </cell>
          <cell r="H191">
            <v>52800</v>
          </cell>
          <cell r="I191">
            <v>11300</v>
          </cell>
          <cell r="J191">
            <v>248600</v>
          </cell>
          <cell r="K191">
            <v>0</v>
          </cell>
          <cell r="L191">
            <v>0</v>
          </cell>
          <cell r="M191" t="str">
            <v>No.17</v>
          </cell>
        </row>
        <row r="192">
          <cell r="A192" t="str">
            <v>철근가공및조립</v>
          </cell>
          <cell r="B192" t="str">
            <v>보통</v>
          </cell>
          <cell r="C192" t="str">
            <v>TON</v>
          </cell>
          <cell r="D192">
            <v>0.64</v>
          </cell>
          <cell r="E192">
            <v>327000</v>
          </cell>
          <cell r="F192">
            <v>209280</v>
          </cell>
          <cell r="G192">
            <v>4000</v>
          </cell>
          <cell r="H192">
            <v>2560</v>
          </cell>
          <cell r="I192">
            <v>317000</v>
          </cell>
          <cell r="J192">
            <v>202880</v>
          </cell>
          <cell r="K192">
            <v>6000</v>
          </cell>
          <cell r="L192">
            <v>3840</v>
          </cell>
          <cell r="M192" t="str">
            <v>No.18</v>
          </cell>
        </row>
        <row r="193">
          <cell r="A193" t="str">
            <v>사다리설치(STS)</v>
          </cell>
          <cell r="C193" t="str">
            <v>M</v>
          </cell>
          <cell r="D193">
            <v>6.25</v>
          </cell>
          <cell r="E193">
            <v>10900</v>
          </cell>
          <cell r="F193">
            <v>68125</v>
          </cell>
          <cell r="G193">
            <v>6600</v>
          </cell>
          <cell r="H193">
            <v>41250</v>
          </cell>
          <cell r="I193">
            <v>4100</v>
          </cell>
          <cell r="J193">
            <v>25625</v>
          </cell>
          <cell r="K193">
            <v>200</v>
          </cell>
          <cell r="L193">
            <v>1250</v>
          </cell>
          <cell r="M193" t="str">
            <v>No.19</v>
          </cell>
        </row>
        <row r="194">
          <cell r="A194" t="str">
            <v>맨홀뚜껑설치</v>
          </cell>
          <cell r="B194" t="str">
            <v>(주철재)</v>
          </cell>
          <cell r="C194" t="str">
            <v>조</v>
          </cell>
          <cell r="D194">
            <v>5</v>
          </cell>
          <cell r="E194">
            <v>45800</v>
          </cell>
          <cell r="F194">
            <v>229000</v>
          </cell>
          <cell r="G194">
            <v>0</v>
          </cell>
          <cell r="H194">
            <v>0</v>
          </cell>
          <cell r="I194">
            <v>45800</v>
          </cell>
          <cell r="J194">
            <v>229000</v>
          </cell>
          <cell r="K194">
            <v>0</v>
          </cell>
          <cell r="L194">
            <v>0</v>
          </cell>
          <cell r="M194" t="str">
            <v>No.20</v>
          </cell>
        </row>
        <row r="195">
          <cell r="A195" t="str">
            <v>강관비계</v>
          </cell>
          <cell r="B195" t="str">
            <v>3개월</v>
          </cell>
          <cell r="C195" t="str">
            <v>M2</v>
          </cell>
          <cell r="D195">
            <v>95.05</v>
          </cell>
          <cell r="E195">
            <v>9200</v>
          </cell>
          <cell r="F195">
            <v>874460</v>
          </cell>
          <cell r="G195">
            <v>2300</v>
          </cell>
          <cell r="H195">
            <v>218615</v>
          </cell>
          <cell r="I195">
            <v>6600</v>
          </cell>
          <cell r="J195">
            <v>627330</v>
          </cell>
          <cell r="K195">
            <v>300</v>
          </cell>
          <cell r="L195">
            <v>28515</v>
          </cell>
          <cell r="M195" t="str">
            <v>No.33</v>
          </cell>
        </row>
        <row r="196">
          <cell r="A196" t="str">
            <v>강관동바리(3개월)</v>
          </cell>
          <cell r="B196" t="str">
            <v>H=0-4.2M</v>
          </cell>
          <cell r="C196" t="str">
            <v>공M3</v>
          </cell>
          <cell r="D196">
            <v>2.6</v>
          </cell>
          <cell r="E196">
            <v>6300</v>
          </cell>
          <cell r="F196">
            <v>16380</v>
          </cell>
          <cell r="G196">
            <v>200</v>
          </cell>
          <cell r="H196">
            <v>520</v>
          </cell>
          <cell r="I196">
            <v>6100</v>
          </cell>
          <cell r="J196">
            <v>15860</v>
          </cell>
          <cell r="K196">
            <v>0</v>
          </cell>
          <cell r="L196">
            <v>0</v>
          </cell>
          <cell r="M196" t="str">
            <v>No.21</v>
          </cell>
        </row>
        <row r="197">
          <cell r="A197" t="str">
            <v>양생(비닐)</v>
          </cell>
          <cell r="C197" t="str">
            <v>M2</v>
          </cell>
          <cell r="D197">
            <v>5.0999999999999996</v>
          </cell>
          <cell r="E197">
            <v>900</v>
          </cell>
          <cell r="F197">
            <v>4590</v>
          </cell>
          <cell r="G197">
            <v>700</v>
          </cell>
          <cell r="H197">
            <v>3570</v>
          </cell>
          <cell r="I197">
            <v>200</v>
          </cell>
          <cell r="J197">
            <v>1020</v>
          </cell>
          <cell r="K197">
            <v>0</v>
          </cell>
          <cell r="L197">
            <v>0</v>
          </cell>
          <cell r="M197" t="str">
            <v>No.8</v>
          </cell>
        </row>
        <row r="198">
          <cell r="A198" t="str">
            <v>시공이음면정리(치핑)</v>
          </cell>
          <cell r="B198" t="str">
            <v>인력</v>
          </cell>
          <cell r="C198" t="str">
            <v>M2</v>
          </cell>
          <cell r="D198">
            <v>4</v>
          </cell>
          <cell r="E198">
            <v>19000</v>
          </cell>
          <cell r="F198">
            <v>76000</v>
          </cell>
          <cell r="G198">
            <v>500</v>
          </cell>
          <cell r="H198">
            <v>2000</v>
          </cell>
          <cell r="I198">
            <v>18500</v>
          </cell>
          <cell r="J198">
            <v>74000</v>
          </cell>
          <cell r="K198">
            <v>0</v>
          </cell>
          <cell r="L198">
            <v>0</v>
          </cell>
          <cell r="M198" t="str">
            <v>No.22</v>
          </cell>
        </row>
        <row r="199">
          <cell r="A199" t="str">
            <v>스페이서(T=75MM)</v>
          </cell>
          <cell r="C199" t="str">
            <v>EA</v>
          </cell>
          <cell r="D199">
            <v>15</v>
          </cell>
          <cell r="E199">
            <v>100</v>
          </cell>
          <cell r="F199">
            <v>1500</v>
          </cell>
          <cell r="G199">
            <v>100</v>
          </cell>
          <cell r="H199">
            <v>1500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A200" t="str">
            <v>쇠흙손 마감</v>
          </cell>
          <cell r="C200" t="str">
            <v>M2</v>
          </cell>
          <cell r="D200">
            <v>1.95</v>
          </cell>
          <cell r="E200">
            <v>800</v>
          </cell>
          <cell r="F200">
            <v>1560</v>
          </cell>
          <cell r="G200">
            <v>300</v>
          </cell>
          <cell r="H200">
            <v>585</v>
          </cell>
          <cell r="I200">
            <v>200</v>
          </cell>
          <cell r="J200">
            <v>390</v>
          </cell>
          <cell r="K200">
            <v>300</v>
          </cell>
          <cell r="L200">
            <v>585</v>
          </cell>
          <cell r="M200" t="str">
            <v>No.27</v>
          </cell>
        </row>
        <row r="201">
          <cell r="A201" t="str">
            <v>4. 우수월류공</v>
          </cell>
          <cell r="F201">
            <v>845539</v>
          </cell>
          <cell r="H201">
            <v>283150</v>
          </cell>
          <cell r="J201">
            <v>550505</v>
          </cell>
          <cell r="L201">
            <v>11884</v>
          </cell>
        </row>
        <row r="202">
          <cell r="A202" t="str">
            <v>레미콘타설</v>
          </cell>
          <cell r="B202" t="str">
            <v>무근구조물</v>
          </cell>
          <cell r="C202" t="str">
            <v>M3</v>
          </cell>
          <cell r="D202">
            <v>0.56999999999999995</v>
          </cell>
          <cell r="E202">
            <v>16000</v>
          </cell>
          <cell r="F202">
            <v>9120</v>
          </cell>
          <cell r="G202">
            <v>0</v>
          </cell>
          <cell r="H202">
            <v>0</v>
          </cell>
          <cell r="I202">
            <v>16000</v>
          </cell>
          <cell r="J202">
            <v>9120</v>
          </cell>
          <cell r="K202">
            <v>0</v>
          </cell>
          <cell r="L202">
            <v>0</v>
          </cell>
          <cell r="M202" t="str">
            <v>No.10</v>
          </cell>
        </row>
        <row r="203">
          <cell r="A203" t="str">
            <v>레미콘타설</v>
          </cell>
          <cell r="B203" t="str">
            <v>철근구조물</v>
          </cell>
          <cell r="C203" t="str">
            <v>M3</v>
          </cell>
          <cell r="D203">
            <v>3.06</v>
          </cell>
          <cell r="E203">
            <v>21700</v>
          </cell>
          <cell r="F203">
            <v>66402</v>
          </cell>
          <cell r="G203">
            <v>400</v>
          </cell>
          <cell r="H203">
            <v>1224</v>
          </cell>
          <cell r="I203">
            <v>21000</v>
          </cell>
          <cell r="J203">
            <v>64260</v>
          </cell>
          <cell r="K203">
            <v>300</v>
          </cell>
          <cell r="L203">
            <v>918</v>
          </cell>
          <cell r="M203" t="str">
            <v>No.14</v>
          </cell>
        </row>
        <row r="204">
          <cell r="A204" t="str">
            <v>합판거푸집</v>
          </cell>
          <cell r="B204" t="str">
            <v>0-7m:6회</v>
          </cell>
          <cell r="C204" t="str">
            <v>M2</v>
          </cell>
          <cell r="D204">
            <v>1.0900000000000001</v>
          </cell>
          <cell r="E204">
            <v>12000</v>
          </cell>
          <cell r="F204">
            <v>13080</v>
          </cell>
          <cell r="G204">
            <v>4000</v>
          </cell>
          <cell r="H204">
            <v>4360</v>
          </cell>
          <cell r="I204">
            <v>8000</v>
          </cell>
          <cell r="J204">
            <v>8720</v>
          </cell>
          <cell r="K204">
            <v>0</v>
          </cell>
          <cell r="L204">
            <v>0</v>
          </cell>
          <cell r="M204" t="str">
            <v>No.11</v>
          </cell>
        </row>
        <row r="205">
          <cell r="A205" t="str">
            <v>합판거푸집</v>
          </cell>
          <cell r="B205" t="str">
            <v>0-7m:3회</v>
          </cell>
          <cell r="C205" t="str">
            <v>M2</v>
          </cell>
          <cell r="D205">
            <v>19.05</v>
          </cell>
          <cell r="E205">
            <v>17100</v>
          </cell>
          <cell r="F205">
            <v>325755</v>
          </cell>
          <cell r="G205">
            <v>5300</v>
          </cell>
          <cell r="H205">
            <v>100965</v>
          </cell>
          <cell r="I205">
            <v>11800</v>
          </cell>
          <cell r="J205">
            <v>224790</v>
          </cell>
          <cell r="K205">
            <v>0</v>
          </cell>
          <cell r="L205">
            <v>0</v>
          </cell>
          <cell r="M205" t="str">
            <v>No.15</v>
          </cell>
        </row>
        <row r="206">
          <cell r="A206" t="str">
            <v>시공이음 설치</v>
          </cell>
          <cell r="B206" t="str">
            <v>PVC,B=150X5mm</v>
          </cell>
          <cell r="C206" t="str">
            <v>M</v>
          </cell>
          <cell r="D206">
            <v>5</v>
          </cell>
          <cell r="E206">
            <v>13700</v>
          </cell>
          <cell r="F206">
            <v>68500</v>
          </cell>
          <cell r="G206">
            <v>2400</v>
          </cell>
          <cell r="H206">
            <v>12000</v>
          </cell>
          <cell r="I206">
            <v>11300</v>
          </cell>
          <cell r="J206">
            <v>56500</v>
          </cell>
          <cell r="K206">
            <v>0</v>
          </cell>
          <cell r="L206">
            <v>0</v>
          </cell>
          <cell r="M206" t="str">
            <v>No.17</v>
          </cell>
        </row>
        <row r="207">
          <cell r="A207" t="str">
            <v>철근가공및조립</v>
          </cell>
          <cell r="B207" t="str">
            <v>간단</v>
          </cell>
          <cell r="C207" t="str">
            <v>TON</v>
          </cell>
          <cell r="D207">
            <v>6.8000000000000005E-2</v>
          </cell>
          <cell r="E207">
            <v>290000</v>
          </cell>
          <cell r="F207">
            <v>19720</v>
          </cell>
          <cell r="G207">
            <v>3000</v>
          </cell>
          <cell r="H207">
            <v>204</v>
          </cell>
          <cell r="I207">
            <v>281000</v>
          </cell>
          <cell r="J207">
            <v>19108</v>
          </cell>
          <cell r="K207">
            <v>6000</v>
          </cell>
          <cell r="L207">
            <v>408</v>
          </cell>
          <cell r="M207" t="str">
            <v>No.82</v>
          </cell>
        </row>
        <row r="208">
          <cell r="A208" t="str">
            <v>철근가공및조립</v>
          </cell>
          <cell r="B208" t="str">
            <v>보통</v>
          </cell>
          <cell r="C208" t="str">
            <v>TON</v>
          </cell>
          <cell r="D208">
            <v>0.217</v>
          </cell>
          <cell r="E208">
            <v>327000</v>
          </cell>
          <cell r="F208">
            <v>70959</v>
          </cell>
          <cell r="G208">
            <v>4000</v>
          </cell>
          <cell r="H208">
            <v>868</v>
          </cell>
          <cell r="I208">
            <v>317000</v>
          </cell>
          <cell r="J208">
            <v>68789</v>
          </cell>
          <cell r="K208">
            <v>6000</v>
          </cell>
          <cell r="L208">
            <v>1302</v>
          </cell>
          <cell r="M208" t="str">
            <v>No.18</v>
          </cell>
        </row>
        <row r="209">
          <cell r="A209" t="str">
            <v>그레이팅 뚜껑설치</v>
          </cell>
          <cell r="B209" t="str">
            <v>1100X1100mm</v>
          </cell>
          <cell r="C209" t="str">
            <v>개소</v>
          </cell>
          <cell r="D209">
            <v>1</v>
          </cell>
          <cell r="E209">
            <v>158000</v>
          </cell>
          <cell r="F209">
            <v>158000</v>
          </cell>
          <cell r="G209">
            <v>115000</v>
          </cell>
          <cell r="H209">
            <v>115000</v>
          </cell>
          <cell r="I209">
            <v>41600</v>
          </cell>
          <cell r="J209">
            <v>41600</v>
          </cell>
          <cell r="K209">
            <v>1400</v>
          </cell>
          <cell r="L209">
            <v>1400</v>
          </cell>
          <cell r="M209" t="str">
            <v>No.71</v>
          </cell>
        </row>
        <row r="210">
          <cell r="A210" t="str">
            <v>그레이팅 뚜껑설치</v>
          </cell>
          <cell r="B210" t="str">
            <v>500X800mm</v>
          </cell>
          <cell r="C210" t="str">
            <v>개소</v>
          </cell>
          <cell r="D210">
            <v>1</v>
          </cell>
          <cell r="E210">
            <v>48500</v>
          </cell>
          <cell r="F210">
            <v>48500</v>
          </cell>
          <cell r="G210">
            <v>37600</v>
          </cell>
          <cell r="H210">
            <v>37600</v>
          </cell>
          <cell r="I210">
            <v>10500</v>
          </cell>
          <cell r="J210">
            <v>10500</v>
          </cell>
          <cell r="K210">
            <v>400</v>
          </cell>
          <cell r="L210">
            <v>400</v>
          </cell>
          <cell r="M210" t="str">
            <v>No.83</v>
          </cell>
        </row>
        <row r="211">
          <cell r="A211" t="str">
            <v>시공이음면정리(치핑)</v>
          </cell>
          <cell r="B211" t="str">
            <v>인력</v>
          </cell>
          <cell r="C211" t="str">
            <v>M2</v>
          </cell>
          <cell r="D211">
            <v>1.71</v>
          </cell>
          <cell r="E211">
            <v>19000</v>
          </cell>
          <cell r="F211">
            <v>32490</v>
          </cell>
          <cell r="G211">
            <v>500</v>
          </cell>
          <cell r="H211">
            <v>855</v>
          </cell>
          <cell r="I211">
            <v>18500</v>
          </cell>
          <cell r="J211">
            <v>31635</v>
          </cell>
          <cell r="K211">
            <v>0</v>
          </cell>
          <cell r="L211">
            <v>0</v>
          </cell>
          <cell r="M211" t="str">
            <v>No.22</v>
          </cell>
        </row>
        <row r="212">
          <cell r="A212" t="str">
            <v>스페이서(T=75MM)</v>
          </cell>
          <cell r="C212" t="str">
            <v>EA</v>
          </cell>
          <cell r="D212">
            <v>4</v>
          </cell>
          <cell r="E212">
            <v>100</v>
          </cell>
          <cell r="F212">
            <v>400</v>
          </cell>
          <cell r="G212">
            <v>100</v>
          </cell>
          <cell r="H212">
            <v>400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A213" t="str">
            <v>철근 구조물헐기</v>
          </cell>
          <cell r="B213" t="str">
            <v>소형브레커+공기압축기</v>
          </cell>
          <cell r="C213" t="str">
            <v>M3</v>
          </cell>
          <cell r="D213">
            <v>0.45</v>
          </cell>
          <cell r="E213">
            <v>35800</v>
          </cell>
          <cell r="F213">
            <v>16110</v>
          </cell>
          <cell r="G213">
            <v>6400</v>
          </cell>
          <cell r="H213">
            <v>2880</v>
          </cell>
          <cell r="I213">
            <v>17800</v>
          </cell>
          <cell r="J213">
            <v>8010</v>
          </cell>
          <cell r="K213">
            <v>11600</v>
          </cell>
          <cell r="L213">
            <v>5220</v>
          </cell>
          <cell r="M213" t="str">
            <v>No.29</v>
          </cell>
        </row>
        <row r="214">
          <cell r="A214" t="str">
            <v>폐기물운반(L=10km)</v>
          </cell>
          <cell r="B214" t="str">
            <v>B.H0.7 + D.T15</v>
          </cell>
          <cell r="C214" t="str">
            <v>M3</v>
          </cell>
          <cell r="D214">
            <v>0.45</v>
          </cell>
          <cell r="E214">
            <v>12300</v>
          </cell>
          <cell r="F214">
            <v>5535</v>
          </cell>
          <cell r="G214">
            <v>4600</v>
          </cell>
          <cell r="H214">
            <v>2070</v>
          </cell>
          <cell r="I214">
            <v>3500</v>
          </cell>
          <cell r="J214">
            <v>1575</v>
          </cell>
          <cell r="K214">
            <v>4200</v>
          </cell>
          <cell r="L214">
            <v>1890</v>
          </cell>
          <cell r="M214" t="str">
            <v>#.12</v>
          </cell>
        </row>
        <row r="215">
          <cell r="A215" t="str">
            <v>콘크리트 절단</v>
          </cell>
          <cell r="C215" t="str">
            <v>M</v>
          </cell>
          <cell r="D215">
            <v>3</v>
          </cell>
          <cell r="E215">
            <v>2000</v>
          </cell>
          <cell r="F215">
            <v>6000</v>
          </cell>
          <cell r="G215">
            <v>900</v>
          </cell>
          <cell r="H215">
            <v>2700</v>
          </cell>
          <cell r="I215">
            <v>1000</v>
          </cell>
          <cell r="J215">
            <v>3000</v>
          </cell>
          <cell r="K215">
            <v>100</v>
          </cell>
          <cell r="L215">
            <v>300</v>
          </cell>
          <cell r="M215" t="str">
            <v>No.5</v>
          </cell>
        </row>
        <row r="216">
          <cell r="A216" t="str">
            <v>신·구 콘크리트 접착제바르기</v>
          </cell>
          <cell r="C216" t="str">
            <v>M2</v>
          </cell>
          <cell r="D216">
            <v>0.46</v>
          </cell>
          <cell r="E216">
            <v>10800</v>
          </cell>
          <cell r="F216">
            <v>4968</v>
          </cell>
          <cell r="G216">
            <v>4400</v>
          </cell>
          <cell r="H216">
            <v>2024</v>
          </cell>
          <cell r="I216">
            <v>6300</v>
          </cell>
          <cell r="J216">
            <v>2898</v>
          </cell>
          <cell r="K216">
            <v>100</v>
          </cell>
          <cell r="L216">
            <v>46</v>
          </cell>
          <cell r="M216" t="str">
            <v>No.30</v>
          </cell>
        </row>
        <row r="218">
          <cell r="A218" t="str">
            <v>5. 부대시설공</v>
          </cell>
          <cell r="F218">
            <v>2984548</v>
          </cell>
          <cell r="H218">
            <v>799593</v>
          </cell>
          <cell r="J218">
            <v>1865785</v>
          </cell>
          <cell r="L218">
            <v>319170</v>
          </cell>
        </row>
        <row r="219">
          <cell r="A219" t="str">
            <v>하수관거인식테이프</v>
          </cell>
          <cell r="B219" t="str">
            <v>5cmX20m</v>
          </cell>
          <cell r="C219" t="str">
            <v>M</v>
          </cell>
          <cell r="D219">
            <v>475.2</v>
          </cell>
          <cell r="E219">
            <v>1300</v>
          </cell>
          <cell r="F219">
            <v>617760</v>
          </cell>
          <cell r="G219">
            <v>1100</v>
          </cell>
          <cell r="H219">
            <v>522720</v>
          </cell>
          <cell r="I219">
            <v>200</v>
          </cell>
          <cell r="J219">
            <v>95040</v>
          </cell>
          <cell r="K219">
            <v>0</v>
          </cell>
          <cell r="L219">
            <v>0</v>
          </cell>
        </row>
        <row r="220">
          <cell r="A220" t="str">
            <v>하수관내 C.C.T.V조사</v>
          </cell>
          <cell r="B220" t="str">
            <v>하수관내 C.C.T.V 조사</v>
          </cell>
          <cell r="C220" t="str">
            <v>M</v>
          </cell>
          <cell r="D220">
            <v>475.2</v>
          </cell>
          <cell r="E220">
            <v>1700</v>
          </cell>
          <cell r="F220">
            <v>807840</v>
          </cell>
          <cell r="G220">
            <v>100</v>
          </cell>
          <cell r="H220">
            <v>47520</v>
          </cell>
          <cell r="I220">
            <v>1000</v>
          </cell>
          <cell r="J220">
            <v>475200</v>
          </cell>
          <cell r="K220">
            <v>600</v>
          </cell>
          <cell r="L220">
            <v>285120</v>
          </cell>
          <cell r="M220" t="str">
            <v>No.40</v>
          </cell>
        </row>
        <row r="221">
          <cell r="A221" t="str">
            <v>돌담헐기</v>
          </cell>
          <cell r="B221" t="str">
            <v>소형브레커+공기압축기</v>
          </cell>
          <cell r="C221" t="str">
            <v>M3</v>
          </cell>
          <cell r="D221">
            <v>2.5499999999999998</v>
          </cell>
          <cell r="E221">
            <v>22800</v>
          </cell>
          <cell r="F221">
            <v>58140</v>
          </cell>
          <cell r="G221">
            <v>1000</v>
          </cell>
          <cell r="H221">
            <v>2550</v>
          </cell>
          <cell r="I221">
            <v>21800</v>
          </cell>
          <cell r="J221">
            <v>55590</v>
          </cell>
          <cell r="K221">
            <v>0</v>
          </cell>
          <cell r="L221">
            <v>0</v>
          </cell>
          <cell r="M221" t="str">
            <v>No.26</v>
          </cell>
        </row>
        <row r="222">
          <cell r="A222" t="str">
            <v>돌담쌓기(재활용)</v>
          </cell>
          <cell r="B222" t="str">
            <v>B0.5 X H1.9</v>
          </cell>
          <cell r="C222" t="str">
            <v>M2</v>
          </cell>
          <cell r="D222">
            <v>5.0999999999999996</v>
          </cell>
          <cell r="E222">
            <v>35500</v>
          </cell>
          <cell r="F222">
            <v>181050</v>
          </cell>
          <cell r="G222">
            <v>200</v>
          </cell>
          <cell r="H222">
            <v>1020</v>
          </cell>
          <cell r="I222">
            <v>34800</v>
          </cell>
          <cell r="J222">
            <v>177480</v>
          </cell>
          <cell r="K222">
            <v>500</v>
          </cell>
          <cell r="L222">
            <v>2550</v>
          </cell>
          <cell r="M222" t="str">
            <v>No.114</v>
          </cell>
        </row>
        <row r="223">
          <cell r="A223" t="str">
            <v>P.E관 접합 및 부설</v>
          </cell>
          <cell r="B223" t="str">
            <v>Φ500M/M</v>
          </cell>
          <cell r="C223" t="str">
            <v>개소</v>
          </cell>
          <cell r="D223">
            <v>5</v>
          </cell>
          <cell r="E223">
            <v>14400</v>
          </cell>
          <cell r="F223">
            <v>72000</v>
          </cell>
          <cell r="G223">
            <v>0</v>
          </cell>
          <cell r="H223">
            <v>0</v>
          </cell>
          <cell r="I223">
            <v>14400</v>
          </cell>
          <cell r="J223">
            <v>72000</v>
          </cell>
          <cell r="K223">
            <v>0</v>
          </cell>
          <cell r="L223">
            <v>0</v>
          </cell>
          <cell r="M223" t="str">
            <v>No.41</v>
          </cell>
        </row>
        <row r="224">
          <cell r="A224" t="str">
            <v>가성토(토사,B.H0.7)</v>
          </cell>
          <cell r="B224" t="str">
            <v>현장토유용</v>
          </cell>
          <cell r="C224" t="str">
            <v>M3</v>
          </cell>
          <cell r="D224">
            <v>45</v>
          </cell>
          <cell r="E224">
            <v>1800</v>
          </cell>
          <cell r="F224">
            <v>81000</v>
          </cell>
          <cell r="G224">
            <v>400</v>
          </cell>
          <cell r="H224">
            <v>18000</v>
          </cell>
          <cell r="I224">
            <v>700</v>
          </cell>
          <cell r="J224">
            <v>31500</v>
          </cell>
          <cell r="K224">
            <v>700</v>
          </cell>
          <cell r="L224">
            <v>31500</v>
          </cell>
          <cell r="M224" t="str">
            <v>#.20</v>
          </cell>
        </row>
        <row r="225">
          <cell r="A225" t="str">
            <v>P.P 마대쌓기 및 헐기</v>
          </cell>
          <cell r="C225" t="str">
            <v>M2</v>
          </cell>
          <cell r="D225">
            <v>21.63</v>
          </cell>
          <cell r="E225">
            <v>53000</v>
          </cell>
          <cell r="F225">
            <v>1146390</v>
          </cell>
          <cell r="G225">
            <v>8900</v>
          </cell>
          <cell r="H225">
            <v>192507</v>
          </cell>
          <cell r="I225">
            <v>44100</v>
          </cell>
          <cell r="J225">
            <v>953883</v>
          </cell>
          <cell r="K225">
            <v>0</v>
          </cell>
          <cell r="L225">
            <v>0</v>
          </cell>
          <cell r="M225" t="str">
            <v>#.21</v>
          </cell>
        </row>
        <row r="226">
          <cell r="A226" t="str">
            <v>비닐깔기</v>
          </cell>
          <cell r="C226" t="str">
            <v>M2</v>
          </cell>
          <cell r="D226">
            <v>25.46</v>
          </cell>
          <cell r="E226">
            <v>800</v>
          </cell>
          <cell r="F226">
            <v>20368</v>
          </cell>
          <cell r="G226">
            <v>600</v>
          </cell>
          <cell r="H226">
            <v>15276</v>
          </cell>
          <cell r="I226">
            <v>200</v>
          </cell>
          <cell r="J226">
            <v>5092</v>
          </cell>
          <cell r="K226">
            <v>0</v>
          </cell>
          <cell r="L226">
            <v>0</v>
          </cell>
          <cell r="M226" t="str">
            <v>No.8</v>
          </cell>
        </row>
        <row r="228">
          <cell r="A228" t="str">
            <v>6. 운 반 공</v>
          </cell>
          <cell r="F228">
            <v>629077</v>
          </cell>
          <cell r="H228">
            <v>187000</v>
          </cell>
          <cell r="J228">
            <v>204000</v>
          </cell>
          <cell r="L228">
            <v>238077</v>
          </cell>
        </row>
        <row r="229">
          <cell r="A229" t="str">
            <v>철근운반</v>
          </cell>
          <cell r="C229" t="str">
            <v>TON</v>
          </cell>
          <cell r="D229">
            <v>0.95299999999999996</v>
          </cell>
          <cell r="E229">
            <v>9000</v>
          </cell>
          <cell r="F229">
            <v>8577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9000</v>
          </cell>
          <cell r="L229">
            <v>8577</v>
          </cell>
          <cell r="M229" t="str">
            <v>#.15</v>
          </cell>
        </row>
        <row r="230">
          <cell r="A230" t="str">
            <v>보조기층운반</v>
          </cell>
          <cell r="C230" t="str">
            <v>M3</v>
          </cell>
          <cell r="D230">
            <v>85</v>
          </cell>
          <cell r="E230">
            <v>7300</v>
          </cell>
          <cell r="F230">
            <v>620500</v>
          </cell>
          <cell r="G230">
            <v>2200</v>
          </cell>
          <cell r="H230">
            <v>187000</v>
          </cell>
          <cell r="I230">
            <v>2400</v>
          </cell>
          <cell r="J230">
            <v>204000</v>
          </cell>
          <cell r="K230">
            <v>2700</v>
          </cell>
          <cell r="L230">
            <v>229500</v>
          </cell>
          <cell r="M230" t="str">
            <v>#.18</v>
          </cell>
        </row>
        <row r="245">
          <cell r="A245" t="str">
            <v>3. A3-LINE  차집관로</v>
          </cell>
          <cell r="C245" t="str">
            <v>식</v>
          </cell>
          <cell r="D245">
            <v>1</v>
          </cell>
          <cell r="F245">
            <v>99003017</v>
          </cell>
          <cell r="H245">
            <v>32365090</v>
          </cell>
          <cell r="J245">
            <v>52430657</v>
          </cell>
          <cell r="L245">
            <v>14207270</v>
          </cell>
        </row>
        <row r="247">
          <cell r="A247" t="str">
            <v>1. 토    공</v>
          </cell>
          <cell r="F247">
            <v>52401134</v>
          </cell>
          <cell r="H247">
            <v>23945484</v>
          </cell>
          <cell r="J247">
            <v>22761055</v>
          </cell>
          <cell r="L247">
            <v>5694595</v>
          </cell>
        </row>
        <row r="248">
          <cell r="A248" t="str">
            <v>터파기:보조기층</v>
          </cell>
          <cell r="B248" t="str">
            <v>B.H 0.7㎥</v>
          </cell>
          <cell r="C248" t="str">
            <v>M3</v>
          </cell>
          <cell r="D248">
            <v>210.24</v>
          </cell>
          <cell r="E248">
            <v>1100</v>
          </cell>
          <cell r="F248">
            <v>231264</v>
          </cell>
          <cell r="G248">
            <v>300</v>
          </cell>
          <cell r="H248">
            <v>63072</v>
          </cell>
          <cell r="I248">
            <v>400</v>
          </cell>
          <cell r="J248">
            <v>84096</v>
          </cell>
          <cell r="K248">
            <v>400</v>
          </cell>
          <cell r="L248">
            <v>84096</v>
          </cell>
          <cell r="M248" t="str">
            <v>#.1</v>
          </cell>
        </row>
        <row r="249">
          <cell r="A249" t="str">
            <v>터파기:토사(육상),기계80+인력20</v>
          </cell>
          <cell r="B249" t="str">
            <v>B.H 0.7㎥</v>
          </cell>
          <cell r="C249" t="str">
            <v>M3</v>
          </cell>
          <cell r="D249">
            <v>2947.85</v>
          </cell>
          <cell r="E249">
            <v>2000</v>
          </cell>
          <cell r="F249">
            <v>5895700</v>
          </cell>
          <cell r="G249">
            <v>100</v>
          </cell>
          <cell r="H249">
            <v>294785</v>
          </cell>
          <cell r="I249">
            <v>1600</v>
          </cell>
          <cell r="J249">
            <v>4716560</v>
          </cell>
          <cell r="K249">
            <v>300</v>
          </cell>
          <cell r="L249">
            <v>884355</v>
          </cell>
          <cell r="M249" t="str">
            <v>#.2</v>
          </cell>
        </row>
        <row r="250">
          <cell r="A250" t="str">
            <v>기계터파기(연암)</v>
          </cell>
          <cell r="B250" t="str">
            <v>B.H0.7+브레이커</v>
          </cell>
          <cell r="C250" t="str">
            <v>M3</v>
          </cell>
          <cell r="D250">
            <v>109.87</v>
          </cell>
          <cell r="E250">
            <v>18400</v>
          </cell>
          <cell r="F250">
            <v>2021608</v>
          </cell>
          <cell r="G250">
            <v>2800</v>
          </cell>
          <cell r="H250">
            <v>307636</v>
          </cell>
          <cell r="I250">
            <v>7300</v>
          </cell>
          <cell r="J250">
            <v>802051</v>
          </cell>
          <cell r="K250">
            <v>8300</v>
          </cell>
          <cell r="L250">
            <v>911921</v>
          </cell>
          <cell r="M250" t="str">
            <v>#.3</v>
          </cell>
        </row>
        <row r="251">
          <cell r="A251" t="str">
            <v>되메우기 및 다짐</v>
          </cell>
          <cell r="B251" t="str">
            <v>B.H 0.7+플래이트 콤펙터</v>
          </cell>
          <cell r="C251" t="str">
            <v>M3</v>
          </cell>
          <cell r="D251">
            <v>2513.8200000000002</v>
          </cell>
          <cell r="E251">
            <v>3500</v>
          </cell>
          <cell r="F251">
            <v>8798370</v>
          </cell>
          <cell r="G251">
            <v>400</v>
          </cell>
          <cell r="H251">
            <v>1005528</v>
          </cell>
          <cell r="I251">
            <v>2600</v>
          </cell>
          <cell r="J251">
            <v>6535932</v>
          </cell>
          <cell r="K251">
            <v>500</v>
          </cell>
          <cell r="L251">
            <v>1256910</v>
          </cell>
          <cell r="M251" t="str">
            <v>#.4</v>
          </cell>
        </row>
        <row r="252">
          <cell r="A252" t="str">
            <v>사토운반:연암</v>
          </cell>
          <cell r="B252" t="str">
            <v>B.H0.7 + D.T15</v>
          </cell>
          <cell r="C252" t="str">
            <v>M3</v>
          </cell>
          <cell r="D252">
            <v>109.87</v>
          </cell>
          <cell r="E252">
            <v>12000</v>
          </cell>
          <cell r="F252">
            <v>1318440</v>
          </cell>
          <cell r="G252">
            <v>4500</v>
          </cell>
          <cell r="H252">
            <v>494415</v>
          </cell>
          <cell r="I252">
            <v>3500</v>
          </cell>
          <cell r="J252">
            <v>384545</v>
          </cell>
          <cell r="K252">
            <v>4000</v>
          </cell>
          <cell r="L252">
            <v>439480</v>
          </cell>
          <cell r="M252" t="str">
            <v>#.7</v>
          </cell>
        </row>
        <row r="253">
          <cell r="A253" t="str">
            <v>모래부설 및 다짐(B.H 0.7M3,관로기초)</v>
          </cell>
          <cell r="B253" t="str">
            <v>기계90%+인력10%</v>
          </cell>
          <cell r="C253" t="str">
            <v>M3</v>
          </cell>
          <cell r="D253">
            <v>394.82</v>
          </cell>
          <cell r="E253">
            <v>1300</v>
          </cell>
          <cell r="F253">
            <v>513266</v>
          </cell>
          <cell r="G253">
            <v>200</v>
          </cell>
          <cell r="H253">
            <v>78964</v>
          </cell>
          <cell r="I253">
            <v>700</v>
          </cell>
          <cell r="J253">
            <v>276374</v>
          </cell>
          <cell r="K253">
            <v>400</v>
          </cell>
          <cell r="L253">
            <v>157928</v>
          </cell>
          <cell r="M253" t="str">
            <v>#.8</v>
          </cell>
        </row>
        <row r="254">
          <cell r="A254" t="str">
            <v>바닥면 고르기</v>
          </cell>
          <cell r="B254" t="str">
            <v>연암</v>
          </cell>
          <cell r="C254" t="str">
            <v>M2</v>
          </cell>
          <cell r="D254">
            <v>288.10000000000002</v>
          </cell>
          <cell r="E254">
            <v>5400</v>
          </cell>
          <cell r="F254">
            <v>1555740</v>
          </cell>
          <cell r="G254">
            <v>500</v>
          </cell>
          <cell r="H254">
            <v>144050</v>
          </cell>
          <cell r="I254">
            <v>4600</v>
          </cell>
          <cell r="J254">
            <v>1325260</v>
          </cell>
          <cell r="K254">
            <v>300</v>
          </cell>
          <cell r="L254">
            <v>86430</v>
          </cell>
          <cell r="M254" t="str">
            <v>No.2</v>
          </cell>
        </row>
        <row r="255">
          <cell r="A255" t="str">
            <v>아스팔트포장 절단</v>
          </cell>
          <cell r="C255" t="str">
            <v>M</v>
          </cell>
          <cell r="D255">
            <v>1323.96</v>
          </cell>
          <cell r="E255">
            <v>1800</v>
          </cell>
          <cell r="F255">
            <v>2383128</v>
          </cell>
          <cell r="G255">
            <v>900</v>
          </cell>
          <cell r="H255">
            <v>1191564</v>
          </cell>
          <cell r="I255">
            <v>800</v>
          </cell>
          <cell r="J255">
            <v>1059168</v>
          </cell>
          <cell r="K255">
            <v>100</v>
          </cell>
          <cell r="L255">
            <v>132396</v>
          </cell>
          <cell r="M255" t="str">
            <v>No.3</v>
          </cell>
        </row>
        <row r="256">
          <cell r="A256" t="str">
            <v>아스팔트포장 파취</v>
          </cell>
          <cell r="B256" t="str">
            <v>기계</v>
          </cell>
          <cell r="C256" t="str">
            <v>M3</v>
          </cell>
          <cell r="D256">
            <v>64.69</v>
          </cell>
          <cell r="E256">
            <v>15300</v>
          </cell>
          <cell r="F256">
            <v>989757</v>
          </cell>
          <cell r="G256">
            <v>2300</v>
          </cell>
          <cell r="H256">
            <v>148787</v>
          </cell>
          <cell r="I256">
            <v>6300</v>
          </cell>
          <cell r="J256">
            <v>407547</v>
          </cell>
          <cell r="K256">
            <v>6700</v>
          </cell>
          <cell r="L256">
            <v>433423</v>
          </cell>
          <cell r="M256" t="str">
            <v>#.10</v>
          </cell>
        </row>
        <row r="257">
          <cell r="A257" t="str">
            <v>아스팔트 포장포설</v>
          </cell>
          <cell r="B257" t="str">
            <v>기층10cm+표층5cm</v>
          </cell>
          <cell r="C257" t="str">
            <v>a</v>
          </cell>
          <cell r="D257">
            <v>4.3099999999999996</v>
          </cell>
          <cell r="E257">
            <v>3812100</v>
          </cell>
          <cell r="F257">
            <v>16430151</v>
          </cell>
          <cell r="G257">
            <v>3372300</v>
          </cell>
          <cell r="H257">
            <v>14534613</v>
          </cell>
          <cell r="I257">
            <v>409100</v>
          </cell>
          <cell r="J257">
            <v>1763221</v>
          </cell>
          <cell r="K257">
            <v>30700</v>
          </cell>
          <cell r="L257">
            <v>132317</v>
          </cell>
          <cell r="M257" t="str">
            <v>No.4</v>
          </cell>
        </row>
        <row r="258">
          <cell r="A258" t="str">
            <v>보조기층포설 및 다짐</v>
          </cell>
          <cell r="B258" t="str">
            <v>T=30cm</v>
          </cell>
          <cell r="C258" t="str">
            <v>M3</v>
          </cell>
          <cell r="D258">
            <v>113.62</v>
          </cell>
          <cell r="E258">
            <v>2800</v>
          </cell>
          <cell r="F258">
            <v>318136</v>
          </cell>
          <cell r="G258">
            <v>400</v>
          </cell>
          <cell r="H258">
            <v>45448</v>
          </cell>
          <cell r="I258">
            <v>1700</v>
          </cell>
          <cell r="J258">
            <v>193154</v>
          </cell>
          <cell r="K258">
            <v>700</v>
          </cell>
          <cell r="L258">
            <v>79534</v>
          </cell>
          <cell r="M258" t="str">
            <v>#.11</v>
          </cell>
        </row>
        <row r="259">
          <cell r="A259" t="str">
            <v>폐기물운반</v>
          </cell>
          <cell r="B259" t="str">
            <v>B.H0.7 + D.T15</v>
          </cell>
          <cell r="C259" t="str">
            <v>M3</v>
          </cell>
          <cell r="D259">
            <v>129.1</v>
          </cell>
          <cell r="E259">
            <v>12300</v>
          </cell>
          <cell r="F259">
            <v>1587930</v>
          </cell>
          <cell r="G259">
            <v>4600</v>
          </cell>
          <cell r="H259">
            <v>593860</v>
          </cell>
          <cell r="I259">
            <v>3500</v>
          </cell>
          <cell r="J259">
            <v>451850</v>
          </cell>
          <cell r="K259">
            <v>4200</v>
          </cell>
          <cell r="L259">
            <v>542220</v>
          </cell>
          <cell r="M259" t="str">
            <v>#.12</v>
          </cell>
        </row>
        <row r="260">
          <cell r="A260" t="str">
            <v>콘크리트포장 절단</v>
          </cell>
          <cell r="C260" t="str">
            <v>M</v>
          </cell>
          <cell r="D260">
            <v>505.4</v>
          </cell>
          <cell r="E260">
            <v>2000</v>
          </cell>
          <cell r="F260">
            <v>1010800</v>
          </cell>
          <cell r="G260">
            <v>900</v>
          </cell>
          <cell r="H260">
            <v>454860</v>
          </cell>
          <cell r="I260">
            <v>1000</v>
          </cell>
          <cell r="J260">
            <v>505400</v>
          </cell>
          <cell r="K260">
            <v>100</v>
          </cell>
          <cell r="L260">
            <v>50540</v>
          </cell>
          <cell r="M260" t="str">
            <v>No.5</v>
          </cell>
        </row>
        <row r="261">
          <cell r="A261" t="str">
            <v>콘크리트포장 깨기</v>
          </cell>
          <cell r="B261" t="str">
            <v>T=30cm미만</v>
          </cell>
          <cell r="C261" t="str">
            <v>M3</v>
          </cell>
          <cell r="D261">
            <v>64.41</v>
          </cell>
          <cell r="E261">
            <v>15200</v>
          </cell>
          <cell r="F261">
            <v>979032</v>
          </cell>
          <cell r="G261">
            <v>2200</v>
          </cell>
          <cell r="H261">
            <v>141702</v>
          </cell>
          <cell r="I261">
            <v>6300</v>
          </cell>
          <cell r="J261">
            <v>405783</v>
          </cell>
          <cell r="K261">
            <v>6700</v>
          </cell>
          <cell r="L261">
            <v>431547</v>
          </cell>
          <cell r="M261" t="str">
            <v>#.13</v>
          </cell>
        </row>
        <row r="262">
          <cell r="A262" t="str">
            <v>콘크리트포장 포설</v>
          </cell>
          <cell r="B262" t="str">
            <v>T=20cm</v>
          </cell>
          <cell r="C262" t="str">
            <v>M3</v>
          </cell>
          <cell r="D262">
            <v>64.41</v>
          </cell>
          <cell r="E262">
            <v>103500</v>
          </cell>
          <cell r="F262">
            <v>6666435</v>
          </cell>
          <cell r="G262">
            <v>52500</v>
          </cell>
          <cell r="H262">
            <v>3381525</v>
          </cell>
          <cell r="I262">
            <v>51000</v>
          </cell>
          <cell r="J262">
            <v>3284910</v>
          </cell>
          <cell r="K262">
            <v>0</v>
          </cell>
          <cell r="L262">
            <v>0</v>
          </cell>
          <cell r="M262" t="str">
            <v>No.6</v>
          </cell>
        </row>
        <row r="263">
          <cell r="A263" t="str">
            <v>모래부설(B.H 0.7M3)</v>
          </cell>
          <cell r="B263" t="str">
            <v>기계90%+인력10%</v>
          </cell>
          <cell r="C263" t="str">
            <v>M3</v>
          </cell>
          <cell r="D263">
            <v>9.66</v>
          </cell>
          <cell r="E263">
            <v>1300</v>
          </cell>
          <cell r="F263">
            <v>12558</v>
          </cell>
          <cell r="G263">
            <v>200</v>
          </cell>
          <cell r="H263">
            <v>1932</v>
          </cell>
          <cell r="I263">
            <v>700</v>
          </cell>
          <cell r="J263">
            <v>6762</v>
          </cell>
          <cell r="K263">
            <v>400</v>
          </cell>
          <cell r="L263">
            <v>3864</v>
          </cell>
          <cell r="M263" t="str">
            <v>#.14</v>
          </cell>
        </row>
        <row r="264">
          <cell r="A264" t="str">
            <v>와이어메쉬깔기</v>
          </cell>
          <cell r="B264" t="str">
            <v>#8X100X100</v>
          </cell>
          <cell r="C264" t="str">
            <v>M2</v>
          </cell>
          <cell r="D264">
            <v>322.05</v>
          </cell>
          <cell r="E264">
            <v>3000</v>
          </cell>
          <cell r="F264">
            <v>966150</v>
          </cell>
          <cell r="G264">
            <v>2000</v>
          </cell>
          <cell r="H264">
            <v>644100</v>
          </cell>
          <cell r="I264">
            <v>1000</v>
          </cell>
          <cell r="J264">
            <v>322050</v>
          </cell>
          <cell r="K264">
            <v>0</v>
          </cell>
          <cell r="L264">
            <v>0</v>
          </cell>
          <cell r="M264" t="str">
            <v>No.7</v>
          </cell>
        </row>
        <row r="265">
          <cell r="A265" t="str">
            <v>보조기층포설 및 다짐</v>
          </cell>
          <cell r="B265" t="str">
            <v>T=30cm</v>
          </cell>
          <cell r="C265" t="str">
            <v>M3</v>
          </cell>
          <cell r="D265">
            <v>96.62</v>
          </cell>
          <cell r="E265">
            <v>2800</v>
          </cell>
          <cell r="F265">
            <v>270536</v>
          </cell>
          <cell r="G265">
            <v>400</v>
          </cell>
          <cell r="H265">
            <v>38648</v>
          </cell>
          <cell r="I265">
            <v>1700</v>
          </cell>
          <cell r="J265">
            <v>164254</v>
          </cell>
          <cell r="K265">
            <v>700</v>
          </cell>
          <cell r="L265">
            <v>67634</v>
          </cell>
          <cell r="M265" t="str">
            <v>#.11</v>
          </cell>
        </row>
        <row r="266">
          <cell r="A266" t="str">
            <v>신축재</v>
          </cell>
          <cell r="B266" t="str">
            <v>T=1.5cm</v>
          </cell>
          <cell r="C266" t="str">
            <v>M2</v>
          </cell>
          <cell r="D266">
            <v>12.88</v>
          </cell>
          <cell r="E266">
            <v>12600</v>
          </cell>
          <cell r="F266">
            <v>162288</v>
          </cell>
          <cell r="G266">
            <v>12000</v>
          </cell>
          <cell r="H266">
            <v>154560</v>
          </cell>
          <cell r="I266">
            <v>600</v>
          </cell>
          <cell r="J266">
            <v>7728</v>
          </cell>
          <cell r="K266">
            <v>0</v>
          </cell>
          <cell r="L266">
            <v>0</v>
          </cell>
        </row>
        <row r="267">
          <cell r="A267" t="str">
            <v>양생(비닐)</v>
          </cell>
          <cell r="C267" t="str">
            <v>M2</v>
          </cell>
          <cell r="D267">
            <v>322.05</v>
          </cell>
          <cell r="E267">
            <v>900</v>
          </cell>
          <cell r="F267">
            <v>289845</v>
          </cell>
          <cell r="G267">
            <v>700</v>
          </cell>
          <cell r="H267">
            <v>225435</v>
          </cell>
          <cell r="I267">
            <v>200</v>
          </cell>
          <cell r="J267">
            <v>64410</v>
          </cell>
          <cell r="K267">
            <v>0</v>
          </cell>
          <cell r="L267">
            <v>0</v>
          </cell>
          <cell r="M267" t="str">
            <v>No.8</v>
          </cell>
        </row>
        <row r="269">
          <cell r="A269" t="str">
            <v>2. 관 로 공</v>
          </cell>
          <cell r="F269">
            <v>20803880</v>
          </cell>
          <cell r="H269">
            <v>86760</v>
          </cell>
          <cell r="J269">
            <v>15369020</v>
          </cell>
          <cell r="L269">
            <v>5348100</v>
          </cell>
        </row>
        <row r="270">
          <cell r="A270" t="str">
            <v>K.P메카니칼접합및부설(기계)</v>
          </cell>
          <cell r="B270" t="str">
            <v>ø250M/M</v>
          </cell>
          <cell r="C270" t="str">
            <v>개소</v>
          </cell>
          <cell r="D270">
            <v>363</v>
          </cell>
          <cell r="E270">
            <v>53200</v>
          </cell>
          <cell r="F270">
            <v>19311600</v>
          </cell>
          <cell r="G270">
            <v>0</v>
          </cell>
          <cell r="H270">
            <v>0</v>
          </cell>
          <cell r="I270">
            <v>39200</v>
          </cell>
          <cell r="J270">
            <v>14229600</v>
          </cell>
          <cell r="K270">
            <v>14000</v>
          </cell>
          <cell r="L270">
            <v>5082000</v>
          </cell>
          <cell r="M270" t="str">
            <v>No.9</v>
          </cell>
        </row>
        <row r="271">
          <cell r="A271" t="str">
            <v>레미콘타설</v>
          </cell>
          <cell r="B271" t="str">
            <v>무근구조물</v>
          </cell>
          <cell r="C271" t="str">
            <v>M3</v>
          </cell>
          <cell r="D271">
            <v>0.6</v>
          </cell>
          <cell r="E271">
            <v>16000</v>
          </cell>
          <cell r="F271">
            <v>9600</v>
          </cell>
          <cell r="G271">
            <v>0</v>
          </cell>
          <cell r="H271">
            <v>0</v>
          </cell>
          <cell r="I271">
            <v>16000</v>
          </cell>
          <cell r="J271">
            <v>9600</v>
          </cell>
          <cell r="K271">
            <v>0</v>
          </cell>
          <cell r="L271">
            <v>0</v>
          </cell>
          <cell r="M271" t="str">
            <v>No.10</v>
          </cell>
        </row>
        <row r="272">
          <cell r="A272" t="str">
            <v>합판거푸집</v>
          </cell>
          <cell r="B272" t="str">
            <v>0-7m:6회</v>
          </cell>
          <cell r="C272" t="str">
            <v>M2</v>
          </cell>
          <cell r="D272">
            <v>4.1399999999999997</v>
          </cell>
          <cell r="E272">
            <v>12000</v>
          </cell>
          <cell r="F272">
            <v>49680</v>
          </cell>
          <cell r="G272">
            <v>4000</v>
          </cell>
          <cell r="H272">
            <v>16560</v>
          </cell>
          <cell r="I272">
            <v>8000</v>
          </cell>
          <cell r="J272">
            <v>33120</v>
          </cell>
          <cell r="K272">
            <v>0</v>
          </cell>
          <cell r="L272">
            <v>0</v>
          </cell>
          <cell r="M272" t="str">
            <v>No.11</v>
          </cell>
        </row>
        <row r="273">
          <cell r="A273" t="str">
            <v>주철관 절단</v>
          </cell>
          <cell r="B273" t="str">
            <v>ø250M/M</v>
          </cell>
          <cell r="C273" t="str">
            <v>개소</v>
          </cell>
          <cell r="D273">
            <v>19</v>
          </cell>
          <cell r="E273">
            <v>21200</v>
          </cell>
          <cell r="F273">
            <v>402800</v>
          </cell>
          <cell r="G273">
            <v>1000</v>
          </cell>
          <cell r="H273">
            <v>19000</v>
          </cell>
          <cell r="I273">
            <v>20000</v>
          </cell>
          <cell r="J273">
            <v>380000</v>
          </cell>
          <cell r="K273">
            <v>200</v>
          </cell>
          <cell r="L273">
            <v>3800</v>
          </cell>
          <cell r="M273" t="str">
            <v>No.12</v>
          </cell>
        </row>
        <row r="274">
          <cell r="A274" t="str">
            <v>K.P메카니칼접합및부설(인력)</v>
          </cell>
          <cell r="B274" t="str">
            <v>ø100M/M(이형관)</v>
          </cell>
          <cell r="C274" t="str">
            <v>개소</v>
          </cell>
          <cell r="D274">
            <v>1</v>
          </cell>
          <cell r="E274">
            <v>11800</v>
          </cell>
          <cell r="F274">
            <v>11800</v>
          </cell>
          <cell r="G274">
            <v>0</v>
          </cell>
          <cell r="H274">
            <v>0</v>
          </cell>
          <cell r="I274">
            <v>9500</v>
          </cell>
          <cell r="J274">
            <v>9500</v>
          </cell>
          <cell r="K274">
            <v>2300</v>
          </cell>
          <cell r="L274">
            <v>2300</v>
          </cell>
          <cell r="M274" t="str">
            <v>No.115</v>
          </cell>
        </row>
        <row r="275">
          <cell r="A275" t="str">
            <v>K.P메카니칼접합및부설(기계)</v>
          </cell>
          <cell r="B275" t="str">
            <v>ø250M/M(이형관)</v>
          </cell>
          <cell r="C275" t="str">
            <v>개소</v>
          </cell>
          <cell r="D275">
            <v>35</v>
          </cell>
          <cell r="E275">
            <v>17700</v>
          </cell>
          <cell r="F275">
            <v>619500</v>
          </cell>
          <cell r="G275">
            <v>0</v>
          </cell>
          <cell r="H275">
            <v>0</v>
          </cell>
          <cell r="I275">
            <v>12900</v>
          </cell>
          <cell r="J275">
            <v>451500</v>
          </cell>
          <cell r="K275">
            <v>4800</v>
          </cell>
          <cell r="L275">
            <v>168000</v>
          </cell>
          <cell r="M275" t="str">
            <v>No.13</v>
          </cell>
        </row>
        <row r="276">
          <cell r="A276" t="str">
            <v>플랜지관 접합및부설</v>
          </cell>
          <cell r="B276" t="str">
            <v>ø100M/M(이형관)</v>
          </cell>
          <cell r="C276" t="str">
            <v>개소</v>
          </cell>
          <cell r="D276">
            <v>2</v>
          </cell>
          <cell r="E276">
            <v>24000</v>
          </cell>
          <cell r="F276">
            <v>48000</v>
          </cell>
          <cell r="G276">
            <v>500</v>
          </cell>
          <cell r="H276">
            <v>1000</v>
          </cell>
          <cell r="I276">
            <v>23500</v>
          </cell>
          <cell r="J276">
            <v>47000</v>
          </cell>
          <cell r="K276">
            <v>0</v>
          </cell>
          <cell r="L276">
            <v>0</v>
          </cell>
          <cell r="M276" t="str">
            <v>No.116</v>
          </cell>
        </row>
        <row r="277">
          <cell r="A277" t="str">
            <v>제수변접합및부설</v>
          </cell>
          <cell r="B277" t="str">
            <v>기계:Φ80mm</v>
          </cell>
          <cell r="C277" t="str">
            <v>개소</v>
          </cell>
          <cell r="D277">
            <v>2</v>
          </cell>
          <cell r="E277">
            <v>68000</v>
          </cell>
          <cell r="F277">
            <v>136000</v>
          </cell>
          <cell r="G277">
            <v>8700</v>
          </cell>
          <cell r="H277">
            <v>17400</v>
          </cell>
          <cell r="I277">
            <v>39300</v>
          </cell>
          <cell r="J277">
            <v>78600</v>
          </cell>
          <cell r="K277">
            <v>20000</v>
          </cell>
          <cell r="L277">
            <v>40000</v>
          </cell>
          <cell r="M277" t="str">
            <v>No.117</v>
          </cell>
        </row>
        <row r="278">
          <cell r="A278" t="str">
            <v>제수변접합및부설</v>
          </cell>
          <cell r="B278" t="str">
            <v>기계:Φ100mm</v>
          </cell>
          <cell r="C278" t="str">
            <v>개소</v>
          </cell>
          <cell r="D278">
            <v>1</v>
          </cell>
          <cell r="E278">
            <v>79500</v>
          </cell>
          <cell r="F278">
            <v>79500</v>
          </cell>
          <cell r="G278">
            <v>12200</v>
          </cell>
          <cell r="H278">
            <v>12200</v>
          </cell>
          <cell r="I278">
            <v>47300</v>
          </cell>
          <cell r="J278">
            <v>47300</v>
          </cell>
          <cell r="K278">
            <v>20000</v>
          </cell>
          <cell r="L278">
            <v>20000</v>
          </cell>
          <cell r="M278" t="str">
            <v>No.48</v>
          </cell>
        </row>
        <row r="279">
          <cell r="A279" t="str">
            <v>공기변접합및부설</v>
          </cell>
          <cell r="B279" t="str">
            <v>기계:Φ80mm</v>
          </cell>
          <cell r="C279" t="str">
            <v>개소</v>
          </cell>
          <cell r="D279">
            <v>2</v>
          </cell>
          <cell r="E279">
            <v>67700</v>
          </cell>
          <cell r="F279">
            <v>135400</v>
          </cell>
          <cell r="G279">
            <v>10300</v>
          </cell>
          <cell r="H279">
            <v>20600</v>
          </cell>
          <cell r="I279">
            <v>41400</v>
          </cell>
          <cell r="J279">
            <v>82800</v>
          </cell>
          <cell r="K279">
            <v>16000</v>
          </cell>
          <cell r="L279">
            <v>32000</v>
          </cell>
          <cell r="M279" t="str">
            <v>No.118</v>
          </cell>
        </row>
        <row r="281">
          <cell r="A281" t="str">
            <v>3. 구조물공</v>
          </cell>
          <cell r="F281">
            <v>3566856</v>
          </cell>
          <cell r="H281">
            <v>677461</v>
          </cell>
          <cell r="J281">
            <v>2858250</v>
          </cell>
          <cell r="L281">
            <v>31145</v>
          </cell>
        </row>
        <row r="282">
          <cell r="A282" t="str">
            <v>레미콘타설</v>
          </cell>
          <cell r="B282" t="str">
            <v>무근구조물</v>
          </cell>
          <cell r="C282" t="str">
            <v>M3</v>
          </cell>
          <cell r="D282">
            <v>2.21</v>
          </cell>
          <cell r="E282">
            <v>16000</v>
          </cell>
          <cell r="F282">
            <v>35360</v>
          </cell>
          <cell r="G282">
            <v>0</v>
          </cell>
          <cell r="H282">
            <v>0</v>
          </cell>
          <cell r="I282">
            <v>16000</v>
          </cell>
          <cell r="J282">
            <v>35360</v>
          </cell>
          <cell r="K282">
            <v>0</v>
          </cell>
          <cell r="L282">
            <v>0</v>
          </cell>
          <cell r="M282" t="str">
            <v>No.10</v>
          </cell>
        </row>
        <row r="283">
          <cell r="A283" t="str">
            <v>레미콘타설</v>
          </cell>
          <cell r="B283" t="str">
            <v>철근구조물</v>
          </cell>
          <cell r="C283" t="str">
            <v>M3</v>
          </cell>
          <cell r="D283">
            <v>29.87</v>
          </cell>
          <cell r="E283">
            <v>21700</v>
          </cell>
          <cell r="F283">
            <v>648179</v>
          </cell>
          <cell r="G283">
            <v>400</v>
          </cell>
          <cell r="H283">
            <v>11948</v>
          </cell>
          <cell r="I283">
            <v>21000</v>
          </cell>
          <cell r="J283">
            <v>627270</v>
          </cell>
          <cell r="K283">
            <v>300</v>
          </cell>
          <cell r="L283">
            <v>8961</v>
          </cell>
          <cell r="M283" t="str">
            <v>No.14</v>
          </cell>
        </row>
        <row r="284">
          <cell r="A284" t="str">
            <v>합판거푸집</v>
          </cell>
          <cell r="B284" t="str">
            <v>0-7m:6회</v>
          </cell>
          <cell r="C284" t="str">
            <v>M2</v>
          </cell>
          <cell r="D284">
            <v>3.54</v>
          </cell>
          <cell r="E284">
            <v>12000</v>
          </cell>
          <cell r="F284">
            <v>42480</v>
          </cell>
          <cell r="G284">
            <v>4000</v>
          </cell>
          <cell r="H284">
            <v>14160</v>
          </cell>
          <cell r="I284">
            <v>8000</v>
          </cell>
          <cell r="J284">
            <v>28320</v>
          </cell>
          <cell r="K284">
            <v>0</v>
          </cell>
          <cell r="L284">
            <v>0</v>
          </cell>
          <cell r="M284" t="str">
            <v>No.11</v>
          </cell>
        </row>
        <row r="285">
          <cell r="A285" t="str">
            <v>합판거푸집</v>
          </cell>
          <cell r="B285" t="str">
            <v>0-7m:3회</v>
          </cell>
          <cell r="C285" t="str">
            <v>M2</v>
          </cell>
          <cell r="D285">
            <v>75.66</v>
          </cell>
          <cell r="E285">
            <v>17100</v>
          </cell>
          <cell r="F285">
            <v>1293786</v>
          </cell>
          <cell r="G285">
            <v>5300</v>
          </cell>
          <cell r="H285">
            <v>400998</v>
          </cell>
          <cell r="I285">
            <v>11800</v>
          </cell>
          <cell r="J285">
            <v>892788</v>
          </cell>
          <cell r="K285">
            <v>0</v>
          </cell>
          <cell r="L285">
            <v>0</v>
          </cell>
          <cell r="M285" t="str">
            <v>No.15</v>
          </cell>
        </row>
        <row r="286">
          <cell r="A286" t="str">
            <v>원형거푸집</v>
          </cell>
          <cell r="B286" t="str">
            <v>3 회</v>
          </cell>
          <cell r="C286" t="str">
            <v>M2</v>
          </cell>
          <cell r="D286">
            <v>3.96</v>
          </cell>
          <cell r="E286">
            <v>38600</v>
          </cell>
          <cell r="F286">
            <v>152856</v>
          </cell>
          <cell r="G286">
            <v>11500</v>
          </cell>
          <cell r="H286">
            <v>45540</v>
          </cell>
          <cell r="I286">
            <v>27100</v>
          </cell>
          <cell r="J286">
            <v>107316</v>
          </cell>
          <cell r="K286">
            <v>0</v>
          </cell>
          <cell r="L286">
            <v>0</v>
          </cell>
          <cell r="M286" t="str">
            <v>No.16</v>
          </cell>
        </row>
        <row r="287">
          <cell r="A287" t="str">
            <v>시공이음 설치</v>
          </cell>
          <cell r="B287" t="str">
            <v>PVC,B=150X5mm</v>
          </cell>
          <cell r="C287" t="str">
            <v>M</v>
          </cell>
          <cell r="D287">
            <v>15.62</v>
          </cell>
          <cell r="E287">
            <v>13700</v>
          </cell>
          <cell r="F287">
            <v>213994</v>
          </cell>
          <cell r="G287">
            <v>2400</v>
          </cell>
          <cell r="H287">
            <v>37488</v>
          </cell>
          <cell r="I287">
            <v>11300</v>
          </cell>
          <cell r="J287">
            <v>176506</v>
          </cell>
          <cell r="K287">
            <v>0</v>
          </cell>
          <cell r="L287">
            <v>0</v>
          </cell>
          <cell r="M287" t="str">
            <v>No.17</v>
          </cell>
        </row>
        <row r="288">
          <cell r="A288" t="str">
            <v>철근가공및조립</v>
          </cell>
          <cell r="B288" t="str">
            <v>보통</v>
          </cell>
          <cell r="C288" t="str">
            <v>TON</v>
          </cell>
          <cell r="D288">
            <v>1.2649999999999999</v>
          </cell>
          <cell r="E288">
            <v>327000</v>
          </cell>
          <cell r="F288">
            <v>413655</v>
          </cell>
          <cell r="G288">
            <v>4000</v>
          </cell>
          <cell r="H288">
            <v>5060</v>
          </cell>
          <cell r="I288">
            <v>317000</v>
          </cell>
          <cell r="J288">
            <v>401005</v>
          </cell>
          <cell r="K288">
            <v>6000</v>
          </cell>
          <cell r="L288">
            <v>7590</v>
          </cell>
          <cell r="M288" t="str">
            <v>No.18</v>
          </cell>
        </row>
        <row r="289">
          <cell r="A289" t="str">
            <v>자갈부설(B.H 0.7)</v>
          </cell>
          <cell r="B289" t="str">
            <v>기계90%+인력10%</v>
          </cell>
          <cell r="C289" t="str">
            <v>M3</v>
          </cell>
          <cell r="D289">
            <v>0.26</v>
          </cell>
          <cell r="E289">
            <v>3000</v>
          </cell>
          <cell r="F289">
            <v>780</v>
          </cell>
          <cell r="G289">
            <v>200</v>
          </cell>
          <cell r="H289">
            <v>52</v>
          </cell>
          <cell r="I289">
            <v>2500</v>
          </cell>
          <cell r="J289">
            <v>650</v>
          </cell>
          <cell r="K289">
            <v>300</v>
          </cell>
          <cell r="L289">
            <v>78</v>
          </cell>
          <cell r="M289" t="str">
            <v>#.5</v>
          </cell>
        </row>
        <row r="290">
          <cell r="A290" t="str">
            <v>사다리설치(STS)</v>
          </cell>
          <cell r="C290" t="str">
            <v>M</v>
          </cell>
          <cell r="D290">
            <v>4.18</v>
          </cell>
          <cell r="E290">
            <v>10900</v>
          </cell>
          <cell r="F290">
            <v>45562</v>
          </cell>
          <cell r="G290">
            <v>6600</v>
          </cell>
          <cell r="H290">
            <v>27588</v>
          </cell>
          <cell r="I290">
            <v>4100</v>
          </cell>
          <cell r="J290">
            <v>17138</v>
          </cell>
          <cell r="K290">
            <v>200</v>
          </cell>
          <cell r="L290">
            <v>836</v>
          </cell>
          <cell r="M290" t="str">
            <v>No.19</v>
          </cell>
        </row>
        <row r="291">
          <cell r="A291" t="str">
            <v>맨홀뚜껑설치</v>
          </cell>
          <cell r="B291" t="str">
            <v>(주철재)</v>
          </cell>
          <cell r="C291" t="str">
            <v>조</v>
          </cell>
          <cell r="D291">
            <v>3</v>
          </cell>
          <cell r="E291">
            <v>45800</v>
          </cell>
          <cell r="F291">
            <v>137400</v>
          </cell>
          <cell r="G291">
            <v>0</v>
          </cell>
          <cell r="H291">
            <v>0</v>
          </cell>
          <cell r="I291">
            <v>45800</v>
          </cell>
          <cell r="J291">
            <v>137400</v>
          </cell>
          <cell r="K291">
            <v>0</v>
          </cell>
          <cell r="L291">
            <v>0</v>
          </cell>
          <cell r="M291" t="str">
            <v>No.20</v>
          </cell>
        </row>
        <row r="292">
          <cell r="A292" t="str">
            <v>강관비계</v>
          </cell>
          <cell r="B292" t="str">
            <v>3개월</v>
          </cell>
          <cell r="C292" t="str">
            <v>M2</v>
          </cell>
          <cell r="D292">
            <v>45.6</v>
          </cell>
          <cell r="E292">
            <v>9200</v>
          </cell>
          <cell r="F292">
            <v>419520</v>
          </cell>
          <cell r="G292">
            <v>2300</v>
          </cell>
          <cell r="H292">
            <v>104880</v>
          </cell>
          <cell r="I292">
            <v>6600</v>
          </cell>
          <cell r="J292">
            <v>300960</v>
          </cell>
          <cell r="K292">
            <v>300</v>
          </cell>
          <cell r="L292">
            <v>13680</v>
          </cell>
          <cell r="M292" t="str">
            <v>No.33</v>
          </cell>
        </row>
        <row r="293">
          <cell r="A293" t="str">
            <v>강관동바리(3개월)</v>
          </cell>
          <cell r="B293" t="str">
            <v>H=0-4.2M</v>
          </cell>
          <cell r="C293" t="str">
            <v>공M3</v>
          </cell>
          <cell r="D293">
            <v>6.85</v>
          </cell>
          <cell r="E293">
            <v>6300</v>
          </cell>
          <cell r="F293">
            <v>43155</v>
          </cell>
          <cell r="G293">
            <v>200</v>
          </cell>
          <cell r="H293">
            <v>1370</v>
          </cell>
          <cell r="I293">
            <v>6100</v>
          </cell>
          <cell r="J293">
            <v>41785</v>
          </cell>
          <cell r="K293">
            <v>0</v>
          </cell>
          <cell r="L293">
            <v>0</v>
          </cell>
          <cell r="M293" t="str">
            <v>No.21</v>
          </cell>
        </row>
        <row r="294">
          <cell r="A294" t="str">
            <v>양생(비닐)</v>
          </cell>
          <cell r="C294" t="str">
            <v>M2</v>
          </cell>
          <cell r="D294">
            <v>8.86</v>
          </cell>
          <cell r="E294">
            <v>900</v>
          </cell>
          <cell r="F294">
            <v>7974</v>
          </cell>
          <cell r="G294">
            <v>700</v>
          </cell>
          <cell r="H294">
            <v>6202</v>
          </cell>
          <cell r="I294">
            <v>200</v>
          </cell>
          <cell r="J294">
            <v>1772</v>
          </cell>
          <cell r="K294">
            <v>0</v>
          </cell>
          <cell r="L294">
            <v>0</v>
          </cell>
          <cell r="M294" t="str">
            <v>No.8</v>
          </cell>
        </row>
        <row r="295">
          <cell r="A295" t="str">
            <v>시공이음면정리(치핑)</v>
          </cell>
          <cell r="B295" t="str">
            <v>인력</v>
          </cell>
          <cell r="C295" t="str">
            <v>M2</v>
          </cell>
          <cell r="D295">
            <v>4.66</v>
          </cell>
          <cell r="E295">
            <v>19000</v>
          </cell>
          <cell r="F295">
            <v>88540</v>
          </cell>
          <cell r="G295">
            <v>500</v>
          </cell>
          <cell r="H295">
            <v>2330</v>
          </cell>
          <cell r="I295">
            <v>18500</v>
          </cell>
          <cell r="J295">
            <v>86210</v>
          </cell>
          <cell r="K295">
            <v>0</v>
          </cell>
          <cell r="L295">
            <v>0</v>
          </cell>
          <cell r="M295" t="str">
            <v>No.22</v>
          </cell>
        </row>
        <row r="296">
          <cell r="A296" t="str">
            <v>스페이서(T=75MM)</v>
          </cell>
          <cell r="C296" t="str">
            <v>EA</v>
          </cell>
          <cell r="D296">
            <v>15</v>
          </cell>
          <cell r="E296">
            <v>100</v>
          </cell>
          <cell r="F296">
            <v>1500</v>
          </cell>
          <cell r="G296">
            <v>100</v>
          </cell>
          <cell r="H296">
            <v>1500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수팽창고무지수판 설치</v>
          </cell>
          <cell r="B297" t="str">
            <v>20X10</v>
          </cell>
          <cell r="C297" t="str">
            <v>M</v>
          </cell>
          <cell r="D297">
            <v>4.45</v>
          </cell>
          <cell r="E297">
            <v>3900</v>
          </cell>
          <cell r="F297">
            <v>17355</v>
          </cell>
          <cell r="G297">
            <v>3100</v>
          </cell>
          <cell r="H297">
            <v>13795</v>
          </cell>
          <cell r="I297">
            <v>800</v>
          </cell>
          <cell r="J297">
            <v>3560</v>
          </cell>
          <cell r="K297">
            <v>0</v>
          </cell>
          <cell r="L297">
            <v>0</v>
          </cell>
          <cell r="M297" t="str">
            <v>No.23</v>
          </cell>
        </row>
        <row r="298">
          <cell r="A298" t="str">
            <v>P.V.C 파이프(VG1)</v>
          </cell>
          <cell r="B298" t="str">
            <v>Φ100M/M</v>
          </cell>
          <cell r="C298" t="str">
            <v>M</v>
          </cell>
          <cell r="D298">
            <v>0.7</v>
          </cell>
          <cell r="E298">
            <v>6800</v>
          </cell>
          <cell r="F298">
            <v>4760</v>
          </cell>
          <cell r="G298">
            <v>6500</v>
          </cell>
          <cell r="H298">
            <v>4550</v>
          </cell>
          <cell r="I298">
            <v>300</v>
          </cell>
          <cell r="J298">
            <v>210</v>
          </cell>
          <cell r="K298">
            <v>0</v>
          </cell>
          <cell r="L298">
            <v>0</v>
          </cell>
        </row>
        <row r="300">
          <cell r="A300" t="str">
            <v>4. 부대시설공</v>
          </cell>
          <cell r="F300">
            <v>19504040</v>
          </cell>
          <cell r="H300">
            <v>7173585</v>
          </cell>
          <cell r="J300">
            <v>10916732</v>
          </cell>
          <cell r="L300">
            <v>1413723</v>
          </cell>
        </row>
        <row r="301">
          <cell r="A301" t="str">
            <v>하수관거인식테이프</v>
          </cell>
          <cell r="B301" t="str">
            <v>5cmX20m</v>
          </cell>
          <cell r="C301" t="str">
            <v>M</v>
          </cell>
          <cell r="D301">
            <v>2175.5</v>
          </cell>
          <cell r="E301">
            <v>1300</v>
          </cell>
          <cell r="F301">
            <v>2828150</v>
          </cell>
          <cell r="G301">
            <v>1100</v>
          </cell>
          <cell r="H301">
            <v>2393050</v>
          </cell>
          <cell r="I301">
            <v>200</v>
          </cell>
          <cell r="J301">
            <v>435100</v>
          </cell>
          <cell r="K301">
            <v>0</v>
          </cell>
          <cell r="L301">
            <v>0</v>
          </cell>
        </row>
        <row r="302">
          <cell r="A302" t="str">
            <v>주철관수압시험비</v>
          </cell>
          <cell r="B302" t="str">
            <v>Φ250:200m당1회</v>
          </cell>
          <cell r="C302" t="str">
            <v>회</v>
          </cell>
          <cell r="D302">
            <v>11</v>
          </cell>
          <cell r="E302">
            <v>451400</v>
          </cell>
          <cell r="F302">
            <v>4965400</v>
          </cell>
          <cell r="G302">
            <v>213800</v>
          </cell>
          <cell r="H302">
            <v>2351800</v>
          </cell>
          <cell r="I302">
            <v>237600</v>
          </cell>
          <cell r="J302">
            <v>2613600</v>
          </cell>
          <cell r="K302">
            <v>0</v>
          </cell>
          <cell r="L302">
            <v>0</v>
          </cell>
          <cell r="M302" t="str">
            <v>No.28</v>
          </cell>
        </row>
        <row r="303">
          <cell r="A303" t="str">
            <v>콘크리트 절단</v>
          </cell>
          <cell r="C303" t="str">
            <v>M</v>
          </cell>
          <cell r="D303">
            <v>2.6</v>
          </cell>
          <cell r="E303">
            <v>2000</v>
          </cell>
          <cell r="F303">
            <v>5200</v>
          </cell>
          <cell r="G303">
            <v>900</v>
          </cell>
          <cell r="H303">
            <v>2340</v>
          </cell>
          <cell r="I303">
            <v>1000</v>
          </cell>
          <cell r="J303">
            <v>2600</v>
          </cell>
          <cell r="K303">
            <v>100</v>
          </cell>
          <cell r="L303">
            <v>260</v>
          </cell>
          <cell r="M303" t="str">
            <v>No.5</v>
          </cell>
        </row>
        <row r="304">
          <cell r="A304" t="str">
            <v>무근 구조물헐기</v>
          </cell>
          <cell r="B304" t="str">
            <v>소형브레커+공기압축기</v>
          </cell>
          <cell r="C304" t="str">
            <v>M3</v>
          </cell>
          <cell r="D304">
            <v>22.04</v>
          </cell>
          <cell r="E304">
            <v>27100</v>
          </cell>
          <cell r="F304">
            <v>597284</v>
          </cell>
          <cell r="G304">
            <v>2100</v>
          </cell>
          <cell r="H304">
            <v>46284</v>
          </cell>
          <cell r="I304">
            <v>18900</v>
          </cell>
          <cell r="J304">
            <v>416556</v>
          </cell>
          <cell r="K304">
            <v>6100</v>
          </cell>
          <cell r="L304">
            <v>134444</v>
          </cell>
          <cell r="M304" t="str">
            <v>No.26</v>
          </cell>
        </row>
        <row r="305">
          <cell r="A305" t="str">
            <v>콘크리트 복구</v>
          </cell>
          <cell r="C305" t="str">
            <v>M3</v>
          </cell>
          <cell r="D305">
            <v>0.09</v>
          </cell>
          <cell r="E305">
            <v>49700</v>
          </cell>
          <cell r="F305">
            <v>4473</v>
          </cell>
          <cell r="G305">
            <v>43900</v>
          </cell>
          <cell r="H305">
            <v>3951</v>
          </cell>
          <cell r="I305">
            <v>5800</v>
          </cell>
          <cell r="J305">
            <v>522</v>
          </cell>
          <cell r="K305">
            <v>0</v>
          </cell>
          <cell r="L305">
            <v>0</v>
          </cell>
          <cell r="M305" t="str">
            <v>No.14</v>
          </cell>
        </row>
        <row r="306">
          <cell r="A306" t="str">
            <v>합판거푸집</v>
          </cell>
          <cell r="B306" t="str">
            <v>0-7m:3회</v>
          </cell>
          <cell r="C306" t="str">
            <v>M2</v>
          </cell>
          <cell r="D306">
            <v>0.75</v>
          </cell>
          <cell r="E306">
            <v>12000</v>
          </cell>
          <cell r="F306">
            <v>9000</v>
          </cell>
          <cell r="G306">
            <v>4000</v>
          </cell>
          <cell r="H306">
            <v>3000</v>
          </cell>
          <cell r="I306">
            <v>8000</v>
          </cell>
          <cell r="J306">
            <v>6000</v>
          </cell>
          <cell r="K306">
            <v>0</v>
          </cell>
          <cell r="L306">
            <v>0</v>
          </cell>
          <cell r="M306" t="str">
            <v>No.15</v>
          </cell>
        </row>
        <row r="307">
          <cell r="A307" t="str">
            <v>합판거푸집</v>
          </cell>
          <cell r="B307" t="str">
            <v>0-7m:6회</v>
          </cell>
          <cell r="C307" t="str">
            <v>M2</v>
          </cell>
          <cell r="D307">
            <v>65.09</v>
          </cell>
          <cell r="E307">
            <v>17100</v>
          </cell>
          <cell r="F307">
            <v>1113039</v>
          </cell>
          <cell r="G307">
            <v>5300</v>
          </cell>
          <cell r="H307">
            <v>344977</v>
          </cell>
          <cell r="I307">
            <v>11800</v>
          </cell>
          <cell r="J307">
            <v>768062</v>
          </cell>
          <cell r="K307">
            <v>0</v>
          </cell>
          <cell r="L307">
            <v>0</v>
          </cell>
          <cell r="M307" t="str">
            <v>No.11</v>
          </cell>
        </row>
        <row r="308">
          <cell r="A308" t="str">
            <v>수팽창고무지수판 설치</v>
          </cell>
          <cell r="B308" t="str">
            <v>20X10</v>
          </cell>
          <cell r="C308" t="str">
            <v>M</v>
          </cell>
          <cell r="D308">
            <v>0.4</v>
          </cell>
          <cell r="E308">
            <v>3900</v>
          </cell>
          <cell r="F308">
            <v>1560</v>
          </cell>
          <cell r="G308">
            <v>3100</v>
          </cell>
          <cell r="H308">
            <v>1240</v>
          </cell>
          <cell r="I308">
            <v>800</v>
          </cell>
          <cell r="J308">
            <v>320</v>
          </cell>
          <cell r="K308">
            <v>0</v>
          </cell>
          <cell r="L308">
            <v>0</v>
          </cell>
          <cell r="M308" t="str">
            <v>No.23</v>
          </cell>
        </row>
        <row r="309">
          <cell r="A309" t="str">
            <v>시공이음면정리(치핑)</v>
          </cell>
          <cell r="B309" t="str">
            <v>인력</v>
          </cell>
          <cell r="C309" t="str">
            <v>M2</v>
          </cell>
          <cell r="D309">
            <v>0.65</v>
          </cell>
          <cell r="E309">
            <v>19000</v>
          </cell>
          <cell r="F309">
            <v>12350</v>
          </cell>
          <cell r="G309">
            <v>500</v>
          </cell>
          <cell r="H309">
            <v>325</v>
          </cell>
          <cell r="I309">
            <v>18500</v>
          </cell>
          <cell r="J309">
            <v>12025</v>
          </cell>
          <cell r="K309">
            <v>0</v>
          </cell>
          <cell r="L309">
            <v>0</v>
          </cell>
          <cell r="M309" t="str">
            <v>No.22</v>
          </cell>
        </row>
        <row r="310">
          <cell r="A310" t="str">
            <v>신·구 콘크리트 접착제바르기</v>
          </cell>
          <cell r="C310" t="str">
            <v>M2</v>
          </cell>
          <cell r="D310">
            <v>0.65</v>
          </cell>
          <cell r="E310">
            <v>10800</v>
          </cell>
          <cell r="F310">
            <v>7020</v>
          </cell>
          <cell r="G310">
            <v>4400</v>
          </cell>
          <cell r="H310">
            <v>2860</v>
          </cell>
          <cell r="I310">
            <v>6300</v>
          </cell>
          <cell r="J310">
            <v>4095</v>
          </cell>
          <cell r="K310">
            <v>100</v>
          </cell>
          <cell r="L310">
            <v>65</v>
          </cell>
          <cell r="M310" t="str">
            <v>No.30</v>
          </cell>
        </row>
        <row r="311">
          <cell r="A311" t="str">
            <v>폐기물운반</v>
          </cell>
          <cell r="B311" t="str">
            <v>B.H0.7 + D.T15</v>
          </cell>
          <cell r="C311" t="str">
            <v>M3</v>
          </cell>
          <cell r="D311">
            <v>28.32</v>
          </cell>
          <cell r="E311">
            <v>12300</v>
          </cell>
          <cell r="F311">
            <v>348336</v>
          </cell>
          <cell r="G311">
            <v>4600</v>
          </cell>
          <cell r="H311">
            <v>130272</v>
          </cell>
          <cell r="I311">
            <v>3500</v>
          </cell>
          <cell r="J311">
            <v>99120</v>
          </cell>
          <cell r="K311">
            <v>4200</v>
          </cell>
          <cell r="L311">
            <v>118944</v>
          </cell>
          <cell r="M311" t="str">
            <v>#.12</v>
          </cell>
        </row>
        <row r="312">
          <cell r="A312" t="str">
            <v>전석헐기</v>
          </cell>
          <cell r="C312" t="str">
            <v>M2</v>
          </cell>
          <cell r="D312">
            <v>14.4</v>
          </cell>
          <cell r="E312">
            <v>20900</v>
          </cell>
          <cell r="F312">
            <v>300960</v>
          </cell>
          <cell r="G312">
            <v>1000</v>
          </cell>
          <cell r="H312">
            <v>14400</v>
          </cell>
          <cell r="I312">
            <v>19900</v>
          </cell>
          <cell r="J312">
            <v>286560</v>
          </cell>
          <cell r="K312">
            <v>0</v>
          </cell>
          <cell r="L312">
            <v>0</v>
          </cell>
          <cell r="M312" t="str">
            <v>No.56</v>
          </cell>
        </row>
        <row r="313">
          <cell r="A313" t="str">
            <v>전석쌓기</v>
          </cell>
          <cell r="C313" t="str">
            <v>M2</v>
          </cell>
          <cell r="D313">
            <v>14.4</v>
          </cell>
          <cell r="E313">
            <v>38300</v>
          </cell>
          <cell r="F313">
            <v>551520</v>
          </cell>
          <cell r="G313">
            <v>3000</v>
          </cell>
          <cell r="H313">
            <v>43200</v>
          </cell>
          <cell r="I313">
            <v>29700</v>
          </cell>
          <cell r="J313">
            <v>427680</v>
          </cell>
          <cell r="K313">
            <v>5600</v>
          </cell>
          <cell r="L313">
            <v>80640</v>
          </cell>
          <cell r="M313" t="str">
            <v>No.57</v>
          </cell>
        </row>
        <row r="314">
          <cell r="A314" t="str">
            <v>흄관접합및부설(기계,소켓트식)</v>
          </cell>
          <cell r="B314" t="str">
            <v>ø400M/M</v>
          </cell>
          <cell r="C314" t="str">
            <v>본</v>
          </cell>
          <cell r="D314">
            <v>2</v>
          </cell>
          <cell r="E314">
            <v>54900</v>
          </cell>
          <cell r="F314">
            <v>109800</v>
          </cell>
          <cell r="G314">
            <v>2000</v>
          </cell>
          <cell r="H314">
            <v>4000</v>
          </cell>
          <cell r="I314">
            <v>47300</v>
          </cell>
          <cell r="J314">
            <v>94600</v>
          </cell>
          <cell r="K314">
            <v>5600</v>
          </cell>
          <cell r="L314">
            <v>11200</v>
          </cell>
          <cell r="M314" t="str">
            <v>No.119</v>
          </cell>
        </row>
        <row r="315">
          <cell r="A315" t="str">
            <v>흄관접합및부설(기계,소켓트식)</v>
          </cell>
          <cell r="B315" t="str">
            <v>ø500M/M</v>
          </cell>
          <cell r="C315" t="str">
            <v>본</v>
          </cell>
          <cell r="D315">
            <v>17</v>
          </cell>
          <cell r="E315">
            <v>76900</v>
          </cell>
          <cell r="F315">
            <v>1307300</v>
          </cell>
          <cell r="G315">
            <v>2600</v>
          </cell>
          <cell r="H315">
            <v>44200</v>
          </cell>
          <cell r="I315">
            <v>67100</v>
          </cell>
          <cell r="J315">
            <v>1140700</v>
          </cell>
          <cell r="K315">
            <v>7200</v>
          </cell>
          <cell r="L315">
            <v>122400</v>
          </cell>
          <cell r="M315" t="str">
            <v>No.120</v>
          </cell>
        </row>
        <row r="316">
          <cell r="A316" t="str">
            <v>흄관접합및부설(기계,소켓트식)</v>
          </cell>
          <cell r="B316" t="str">
            <v>ø600M/M</v>
          </cell>
          <cell r="C316" t="str">
            <v>본</v>
          </cell>
          <cell r="D316">
            <v>11</v>
          </cell>
          <cell r="E316">
            <v>97200</v>
          </cell>
          <cell r="F316">
            <v>1069200</v>
          </cell>
          <cell r="G316">
            <v>3000</v>
          </cell>
          <cell r="H316">
            <v>33000</v>
          </cell>
          <cell r="I316">
            <v>85700</v>
          </cell>
          <cell r="J316">
            <v>942700</v>
          </cell>
          <cell r="K316">
            <v>8500</v>
          </cell>
          <cell r="L316">
            <v>93500</v>
          </cell>
          <cell r="M316" t="str">
            <v>No.121</v>
          </cell>
        </row>
        <row r="317">
          <cell r="A317" t="str">
            <v>기존 흄관철거</v>
          </cell>
          <cell r="B317" t="str">
            <v>D=400mm</v>
          </cell>
          <cell r="C317" t="str">
            <v>M</v>
          </cell>
          <cell r="D317">
            <v>4.5</v>
          </cell>
          <cell r="E317">
            <v>6600</v>
          </cell>
          <cell r="F317">
            <v>29700</v>
          </cell>
          <cell r="G317">
            <v>2500</v>
          </cell>
          <cell r="H317">
            <v>11250</v>
          </cell>
          <cell r="I317">
            <v>2400</v>
          </cell>
          <cell r="J317">
            <v>10800</v>
          </cell>
          <cell r="K317">
            <v>1700</v>
          </cell>
          <cell r="L317">
            <v>7650</v>
          </cell>
          <cell r="M317" t="str">
            <v>No.122</v>
          </cell>
        </row>
        <row r="318">
          <cell r="A318" t="str">
            <v>기존 흄관철거</v>
          </cell>
          <cell r="B318" t="str">
            <v>D=500mm</v>
          </cell>
          <cell r="C318" t="str">
            <v>M</v>
          </cell>
          <cell r="D318">
            <v>42.9</v>
          </cell>
          <cell r="E318">
            <v>11200</v>
          </cell>
          <cell r="F318">
            <v>480480</v>
          </cell>
          <cell r="G318">
            <v>2400</v>
          </cell>
          <cell r="H318">
            <v>102960</v>
          </cell>
          <cell r="I318">
            <v>6000</v>
          </cell>
          <cell r="J318">
            <v>257400</v>
          </cell>
          <cell r="K318">
            <v>2800</v>
          </cell>
          <cell r="L318">
            <v>120120</v>
          </cell>
          <cell r="M318" t="str">
            <v>No.123</v>
          </cell>
        </row>
        <row r="319">
          <cell r="A319" t="str">
            <v>기존 흄관철거</v>
          </cell>
          <cell r="B319" t="str">
            <v>D=600mm</v>
          </cell>
          <cell r="C319" t="str">
            <v>M</v>
          </cell>
          <cell r="D319">
            <v>27</v>
          </cell>
          <cell r="E319">
            <v>14400</v>
          </cell>
          <cell r="F319">
            <v>388800</v>
          </cell>
          <cell r="G319">
            <v>3800</v>
          </cell>
          <cell r="H319">
            <v>102600</v>
          </cell>
          <cell r="I319">
            <v>6700</v>
          </cell>
          <cell r="J319">
            <v>180900</v>
          </cell>
          <cell r="K319">
            <v>3900</v>
          </cell>
          <cell r="L319">
            <v>105300</v>
          </cell>
          <cell r="M319" t="str">
            <v>No.51</v>
          </cell>
        </row>
        <row r="320">
          <cell r="A320" t="str">
            <v>보차도 경계석 헐기 및 설치</v>
          </cell>
          <cell r="B320" t="str">
            <v>500X200X170</v>
          </cell>
          <cell r="C320" t="str">
            <v>M</v>
          </cell>
          <cell r="D320">
            <v>172</v>
          </cell>
          <cell r="E320">
            <v>24500</v>
          </cell>
          <cell r="F320">
            <v>4214000</v>
          </cell>
          <cell r="G320">
            <v>7300</v>
          </cell>
          <cell r="H320">
            <v>1255600</v>
          </cell>
          <cell r="I320">
            <v>13600</v>
          </cell>
          <cell r="J320">
            <v>2339200</v>
          </cell>
          <cell r="K320">
            <v>3600</v>
          </cell>
          <cell r="L320">
            <v>619200</v>
          </cell>
          <cell r="M320" t="str">
            <v>No.68</v>
          </cell>
        </row>
        <row r="321">
          <cell r="A321" t="str">
            <v>보도블럭파취복구</v>
          </cell>
          <cell r="C321" t="str">
            <v>M2</v>
          </cell>
          <cell r="D321">
            <v>156.82</v>
          </cell>
          <cell r="E321">
            <v>7400</v>
          </cell>
          <cell r="F321">
            <v>1160468</v>
          </cell>
          <cell r="G321">
            <v>1800</v>
          </cell>
          <cell r="H321">
            <v>282276</v>
          </cell>
          <cell r="I321">
            <v>5600</v>
          </cell>
          <cell r="J321">
            <v>878192</v>
          </cell>
          <cell r="K321">
            <v>0</v>
          </cell>
          <cell r="L321">
            <v>0</v>
          </cell>
          <cell r="M321" t="str">
            <v>No.69</v>
          </cell>
        </row>
        <row r="323">
          <cell r="A323" t="str">
            <v>5. 운 반 공</v>
          </cell>
          <cell r="F323">
            <v>2727107</v>
          </cell>
          <cell r="H323">
            <v>481800</v>
          </cell>
          <cell r="J323">
            <v>525600</v>
          </cell>
          <cell r="L323">
            <v>1719707</v>
          </cell>
        </row>
        <row r="324">
          <cell r="A324" t="str">
            <v>철근운반</v>
          </cell>
          <cell r="C324" t="str">
            <v>TON</v>
          </cell>
          <cell r="D324">
            <v>1.3029999999999999</v>
          </cell>
          <cell r="E324">
            <v>9000</v>
          </cell>
          <cell r="F324">
            <v>11727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9000</v>
          </cell>
          <cell r="L324">
            <v>11727</v>
          </cell>
          <cell r="M324" t="str">
            <v>#.15</v>
          </cell>
        </row>
        <row r="325">
          <cell r="A325" t="str">
            <v>주철관 운반</v>
          </cell>
          <cell r="B325" t="str">
            <v>Φ250M/M</v>
          </cell>
          <cell r="C325" t="str">
            <v>본</v>
          </cell>
          <cell r="D325">
            <v>363</v>
          </cell>
          <cell r="E325">
            <v>2700</v>
          </cell>
          <cell r="F325">
            <v>980100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2700</v>
          </cell>
          <cell r="L325">
            <v>980100</v>
          </cell>
          <cell r="M325" t="str">
            <v>#.16</v>
          </cell>
        </row>
        <row r="326">
          <cell r="A326" t="str">
            <v>주철관 운반</v>
          </cell>
          <cell r="B326" t="str">
            <v>이형관</v>
          </cell>
          <cell r="C326" t="str">
            <v>KG</v>
          </cell>
          <cell r="D326">
            <v>1365.8</v>
          </cell>
          <cell r="E326">
            <v>100</v>
          </cell>
          <cell r="F326">
            <v>136580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100</v>
          </cell>
          <cell r="L326">
            <v>136580</v>
          </cell>
          <cell r="M326" t="str">
            <v>#.17</v>
          </cell>
        </row>
        <row r="327">
          <cell r="A327" t="str">
            <v>보조기층운반</v>
          </cell>
          <cell r="C327" t="str">
            <v>M3</v>
          </cell>
          <cell r="D327">
            <v>219</v>
          </cell>
          <cell r="E327">
            <v>7300</v>
          </cell>
          <cell r="F327">
            <v>1598700</v>
          </cell>
          <cell r="G327">
            <v>2200</v>
          </cell>
          <cell r="H327">
            <v>481800</v>
          </cell>
          <cell r="I327">
            <v>2400</v>
          </cell>
          <cell r="J327">
            <v>525600</v>
          </cell>
          <cell r="K327">
            <v>2700</v>
          </cell>
          <cell r="L327">
            <v>591300</v>
          </cell>
          <cell r="M327" t="str">
            <v>#.18</v>
          </cell>
        </row>
        <row r="333">
          <cell r="A333" t="str">
            <v>⊙A-LINE  사급자재비</v>
          </cell>
          <cell r="C333" t="str">
            <v>식</v>
          </cell>
          <cell r="D333">
            <v>1</v>
          </cell>
          <cell r="F333">
            <v>45524940</v>
          </cell>
          <cell r="H333">
            <v>45524940</v>
          </cell>
          <cell r="J333">
            <v>0</v>
          </cell>
          <cell r="L333">
            <v>0</v>
          </cell>
        </row>
        <row r="335">
          <cell r="A335" t="str">
            <v>모  래</v>
          </cell>
          <cell r="C335" t="str">
            <v>M3</v>
          </cell>
          <cell r="D335">
            <v>623</v>
          </cell>
          <cell r="E335">
            <v>17000</v>
          </cell>
          <cell r="F335">
            <v>10591000</v>
          </cell>
          <cell r="G335">
            <v>17000</v>
          </cell>
          <cell r="H335">
            <v>10591000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A336" t="str">
            <v>자  갈</v>
          </cell>
          <cell r="C336" t="str">
            <v>M3</v>
          </cell>
          <cell r="D336">
            <v>0.27</v>
          </cell>
          <cell r="E336">
            <v>8000</v>
          </cell>
          <cell r="F336">
            <v>2160</v>
          </cell>
          <cell r="G336">
            <v>8000</v>
          </cell>
          <cell r="H336">
            <v>2160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A337" t="str">
            <v>잡  석</v>
          </cell>
          <cell r="C337" t="str">
            <v>M3</v>
          </cell>
          <cell r="D337">
            <v>2.62</v>
          </cell>
          <cell r="E337">
            <v>7000</v>
          </cell>
          <cell r="F337">
            <v>18340</v>
          </cell>
          <cell r="G337">
            <v>7000</v>
          </cell>
          <cell r="H337">
            <v>18340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A338" t="str">
            <v>아스팔트유제</v>
          </cell>
          <cell r="B338" t="str">
            <v>RSC-4</v>
          </cell>
          <cell r="C338" t="str">
            <v>DRUM</v>
          </cell>
          <cell r="D338">
            <v>0.89</v>
          </cell>
          <cell r="E338">
            <v>52000</v>
          </cell>
          <cell r="F338">
            <v>46280</v>
          </cell>
          <cell r="G338">
            <v>52000</v>
          </cell>
          <cell r="H338">
            <v>46280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아스팔트유제</v>
          </cell>
          <cell r="B339" t="str">
            <v>MC-1</v>
          </cell>
          <cell r="C339" t="str">
            <v>DRUM</v>
          </cell>
          <cell r="D339">
            <v>1.77</v>
          </cell>
          <cell r="E339">
            <v>58000</v>
          </cell>
          <cell r="F339">
            <v>102660</v>
          </cell>
          <cell r="G339">
            <v>58000</v>
          </cell>
          <cell r="H339">
            <v>102660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주철관 이형관</v>
          </cell>
          <cell r="B340" t="str">
            <v>D300M/M이상 D600M/M이하</v>
          </cell>
          <cell r="C340" t="str">
            <v>KG</v>
          </cell>
          <cell r="D340">
            <v>1365.8</v>
          </cell>
          <cell r="E340">
            <v>2500</v>
          </cell>
          <cell r="F340">
            <v>3414500</v>
          </cell>
          <cell r="G340">
            <v>2500</v>
          </cell>
          <cell r="H340">
            <v>3414500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A341" t="str">
            <v>이중벽 P.E관</v>
          </cell>
          <cell r="B341" t="str">
            <v>Φ250M/M</v>
          </cell>
          <cell r="C341" t="str">
            <v>본</v>
          </cell>
          <cell r="D341">
            <v>150</v>
          </cell>
          <cell r="E341">
            <v>127200</v>
          </cell>
          <cell r="F341">
            <v>19080000</v>
          </cell>
          <cell r="G341">
            <v>127200</v>
          </cell>
          <cell r="H341">
            <v>19080000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A342" t="str">
            <v>이중벽 P.E관 지수단관</v>
          </cell>
          <cell r="B342" t="str">
            <v>Φ250M/M</v>
          </cell>
          <cell r="C342" t="str">
            <v>EA</v>
          </cell>
          <cell r="D342">
            <v>38</v>
          </cell>
          <cell r="E342">
            <v>34900</v>
          </cell>
          <cell r="F342">
            <v>1326200</v>
          </cell>
          <cell r="G342">
            <v>34900</v>
          </cell>
          <cell r="H342">
            <v>1326200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이중벽 P.E 곡관</v>
          </cell>
          <cell r="B343" t="str">
            <v>Φ250M/MX45</v>
          </cell>
          <cell r="C343" t="str">
            <v>EA</v>
          </cell>
          <cell r="D343">
            <v>6</v>
          </cell>
          <cell r="E343">
            <v>61500</v>
          </cell>
          <cell r="F343">
            <v>369000</v>
          </cell>
          <cell r="G343">
            <v>61500</v>
          </cell>
          <cell r="H343">
            <v>369000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A344" t="str">
            <v>보조기층제</v>
          </cell>
          <cell r="C344" t="str">
            <v>M3</v>
          </cell>
          <cell r="D344">
            <v>405</v>
          </cell>
          <cell r="E344">
            <v>6300</v>
          </cell>
          <cell r="F344">
            <v>2551500</v>
          </cell>
          <cell r="G344">
            <v>6300</v>
          </cell>
          <cell r="H344">
            <v>2551500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주철관 접합부품(K.P메카니칼접합)</v>
          </cell>
          <cell r="B345" t="str">
            <v>D=100MM</v>
          </cell>
          <cell r="C345" t="str">
            <v>SET</v>
          </cell>
          <cell r="D345">
            <v>1</v>
          </cell>
          <cell r="E345">
            <v>7100</v>
          </cell>
          <cell r="F345">
            <v>7100</v>
          </cell>
          <cell r="G345">
            <v>7100</v>
          </cell>
          <cell r="H345">
            <v>7100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A346" t="str">
            <v>주철관 접합부품(K.P메카니칼접합)</v>
          </cell>
          <cell r="B346" t="str">
            <v>D=250MM</v>
          </cell>
          <cell r="C346" t="str">
            <v>SET</v>
          </cell>
          <cell r="D346">
            <v>398</v>
          </cell>
          <cell r="E346">
            <v>16000</v>
          </cell>
          <cell r="F346">
            <v>6368000</v>
          </cell>
          <cell r="G346">
            <v>16000</v>
          </cell>
          <cell r="H346">
            <v>6368000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A347" t="str">
            <v>주철관 접합부품(플랜지접합)</v>
          </cell>
          <cell r="B347" t="str">
            <v>D=80MM</v>
          </cell>
          <cell r="C347" t="str">
            <v>SET</v>
          </cell>
          <cell r="D347">
            <v>4</v>
          </cell>
          <cell r="E347">
            <v>1300</v>
          </cell>
          <cell r="F347">
            <v>5200</v>
          </cell>
          <cell r="G347">
            <v>1300</v>
          </cell>
          <cell r="H347">
            <v>5200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A348" t="str">
            <v>주철관 접합부품(플랜지접합)</v>
          </cell>
          <cell r="B348" t="str">
            <v>D=100MM</v>
          </cell>
          <cell r="C348" t="str">
            <v>SET</v>
          </cell>
          <cell r="D348">
            <v>3</v>
          </cell>
          <cell r="E348">
            <v>1400</v>
          </cell>
          <cell r="F348">
            <v>4200</v>
          </cell>
          <cell r="G348">
            <v>1400</v>
          </cell>
          <cell r="H348">
            <v>4200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A349" t="str">
            <v>원심력철근콘크리트관</v>
          </cell>
          <cell r="B349" t="str">
            <v>보통관 400*35(MM)</v>
          </cell>
          <cell r="C349" t="str">
            <v>본</v>
          </cell>
          <cell r="D349">
            <v>2</v>
          </cell>
          <cell r="E349">
            <v>37500</v>
          </cell>
          <cell r="F349">
            <v>75000</v>
          </cell>
          <cell r="G349">
            <v>37500</v>
          </cell>
          <cell r="H349">
            <v>75000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A350" t="str">
            <v>원심력철근콘크리트관</v>
          </cell>
          <cell r="B350" t="str">
            <v>보통관 500*42(MM)</v>
          </cell>
          <cell r="C350" t="str">
            <v>본</v>
          </cell>
          <cell r="D350">
            <v>17</v>
          </cell>
          <cell r="E350">
            <v>48700</v>
          </cell>
          <cell r="F350">
            <v>827900</v>
          </cell>
          <cell r="G350">
            <v>48700</v>
          </cell>
          <cell r="H350">
            <v>827900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A351" t="str">
            <v>원심력철근콘크리트관</v>
          </cell>
          <cell r="B351" t="str">
            <v>보통관 600*50(MM)</v>
          </cell>
          <cell r="C351" t="str">
            <v>본</v>
          </cell>
          <cell r="D351">
            <v>11</v>
          </cell>
          <cell r="E351">
            <v>66900</v>
          </cell>
          <cell r="F351">
            <v>735900</v>
          </cell>
          <cell r="G351">
            <v>66900</v>
          </cell>
          <cell r="H351">
            <v>735900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5">
          <cell r="A355" t="str">
            <v>Ⅱ.B-LINE차집관로(법환P/S→신시가지P/S)</v>
          </cell>
          <cell r="C355" t="str">
            <v>식</v>
          </cell>
          <cell r="D355">
            <v>1</v>
          </cell>
          <cell r="F355">
            <v>230909873</v>
          </cell>
          <cell r="H355">
            <v>115551780</v>
          </cell>
          <cell r="J355">
            <v>85284976</v>
          </cell>
          <cell r="L355">
            <v>30073117</v>
          </cell>
        </row>
        <row r="357">
          <cell r="A357" t="str">
            <v>1. 토    공</v>
          </cell>
          <cell r="F357">
            <v>182641265</v>
          </cell>
          <cell r="H357">
            <v>105799391</v>
          </cell>
          <cell r="J357">
            <v>55512919</v>
          </cell>
          <cell r="L357">
            <v>21328955</v>
          </cell>
        </row>
        <row r="358">
          <cell r="A358" t="str">
            <v>터파기:보조기층</v>
          </cell>
          <cell r="B358" t="str">
            <v>B.H 0.7㎥</v>
          </cell>
          <cell r="C358" t="str">
            <v>M3</v>
          </cell>
          <cell r="D358">
            <v>884.03</v>
          </cell>
          <cell r="E358">
            <v>1100</v>
          </cell>
          <cell r="F358">
            <v>972433</v>
          </cell>
          <cell r="G358">
            <v>300</v>
          </cell>
          <cell r="H358">
            <v>265209</v>
          </cell>
          <cell r="I358">
            <v>400</v>
          </cell>
          <cell r="J358">
            <v>353612</v>
          </cell>
          <cell r="K358">
            <v>400</v>
          </cell>
          <cell r="L358">
            <v>353612</v>
          </cell>
          <cell r="M358" t="str">
            <v>#.1</v>
          </cell>
        </row>
        <row r="359">
          <cell r="A359" t="str">
            <v>터파기:토사(육상),기계80+인력20</v>
          </cell>
          <cell r="B359" t="str">
            <v>B.H 0.7㎥</v>
          </cell>
          <cell r="C359" t="str">
            <v>M3</v>
          </cell>
          <cell r="D359">
            <v>1910.49</v>
          </cell>
          <cell r="E359">
            <v>2000</v>
          </cell>
          <cell r="F359">
            <v>3820980</v>
          </cell>
          <cell r="G359">
            <v>100</v>
          </cell>
          <cell r="H359">
            <v>191049</v>
          </cell>
          <cell r="I359">
            <v>1600</v>
          </cell>
          <cell r="J359">
            <v>3056784</v>
          </cell>
          <cell r="K359">
            <v>300</v>
          </cell>
          <cell r="L359">
            <v>573147</v>
          </cell>
          <cell r="M359" t="str">
            <v>#.2</v>
          </cell>
        </row>
        <row r="360">
          <cell r="A360" t="str">
            <v>기계터파기(연암)</v>
          </cell>
          <cell r="B360" t="str">
            <v>B.H0.7+브레이커</v>
          </cell>
          <cell r="C360" t="str">
            <v>M3</v>
          </cell>
          <cell r="D360">
            <v>748.34</v>
          </cell>
          <cell r="E360">
            <v>18400</v>
          </cell>
          <cell r="F360">
            <v>13769456</v>
          </cell>
          <cell r="G360">
            <v>2800</v>
          </cell>
          <cell r="H360">
            <v>2095352</v>
          </cell>
          <cell r="I360">
            <v>7300</v>
          </cell>
          <cell r="J360">
            <v>5462882</v>
          </cell>
          <cell r="K360">
            <v>8300</v>
          </cell>
          <cell r="L360">
            <v>6211222</v>
          </cell>
          <cell r="M360" t="str">
            <v>#.3</v>
          </cell>
        </row>
        <row r="361">
          <cell r="A361" t="str">
            <v>되메우기 및 다짐</v>
          </cell>
          <cell r="B361" t="str">
            <v>B.H 0.7+플래이트 콤펙터</v>
          </cell>
          <cell r="C361" t="str">
            <v>M3</v>
          </cell>
          <cell r="D361">
            <v>1871.84</v>
          </cell>
          <cell r="E361">
            <v>3500</v>
          </cell>
          <cell r="F361">
            <v>6551440</v>
          </cell>
          <cell r="G361">
            <v>400</v>
          </cell>
          <cell r="H361">
            <v>748736</v>
          </cell>
          <cell r="I361">
            <v>2600</v>
          </cell>
          <cell r="J361">
            <v>4866784</v>
          </cell>
          <cell r="K361">
            <v>500</v>
          </cell>
          <cell r="L361">
            <v>935920</v>
          </cell>
          <cell r="M361" t="str">
            <v>#.4</v>
          </cell>
        </row>
        <row r="362">
          <cell r="A362" t="str">
            <v>잡석부설(B.H 0.7)</v>
          </cell>
          <cell r="B362" t="str">
            <v>기계90%+인력10%</v>
          </cell>
          <cell r="C362" t="str">
            <v>M3</v>
          </cell>
          <cell r="D362">
            <v>172.46</v>
          </cell>
          <cell r="E362">
            <v>3000</v>
          </cell>
          <cell r="F362">
            <v>517380</v>
          </cell>
          <cell r="G362">
            <v>200</v>
          </cell>
          <cell r="H362">
            <v>34492</v>
          </cell>
          <cell r="I362">
            <v>2500</v>
          </cell>
          <cell r="J362">
            <v>431150</v>
          </cell>
          <cell r="K362">
            <v>300</v>
          </cell>
          <cell r="L362">
            <v>51738</v>
          </cell>
          <cell r="M362" t="str">
            <v>#.5</v>
          </cell>
        </row>
        <row r="363">
          <cell r="A363" t="str">
            <v>사토운반:보조기층</v>
          </cell>
          <cell r="B363" t="str">
            <v>B.H0.7 + D.T15</v>
          </cell>
          <cell r="C363" t="str">
            <v>M3</v>
          </cell>
          <cell r="D363">
            <v>884.03</v>
          </cell>
          <cell r="E363">
            <v>7300</v>
          </cell>
          <cell r="F363">
            <v>6453419</v>
          </cell>
          <cell r="G363">
            <v>2700</v>
          </cell>
          <cell r="H363">
            <v>2386881</v>
          </cell>
          <cell r="I363">
            <v>2100</v>
          </cell>
          <cell r="J363">
            <v>1856463</v>
          </cell>
          <cell r="K363">
            <v>2500</v>
          </cell>
          <cell r="L363">
            <v>2210075</v>
          </cell>
          <cell r="M363" t="str">
            <v>#.6</v>
          </cell>
        </row>
        <row r="364">
          <cell r="A364" t="str">
            <v>사토운반:연암</v>
          </cell>
          <cell r="B364" t="str">
            <v>B.H0.7 + D.T15</v>
          </cell>
          <cell r="C364" t="str">
            <v>M3</v>
          </cell>
          <cell r="D364">
            <v>748.34</v>
          </cell>
          <cell r="E364">
            <v>12000</v>
          </cell>
          <cell r="F364">
            <v>8980080</v>
          </cell>
          <cell r="G364">
            <v>4500</v>
          </cell>
          <cell r="H364">
            <v>3367530</v>
          </cell>
          <cell r="I364">
            <v>3500</v>
          </cell>
          <cell r="J364">
            <v>2619190</v>
          </cell>
          <cell r="K364">
            <v>4000</v>
          </cell>
          <cell r="L364">
            <v>2993360</v>
          </cell>
          <cell r="M364" t="str">
            <v>#.7</v>
          </cell>
        </row>
        <row r="365">
          <cell r="A365" t="str">
            <v>모래부설 및 다짐(B.H 0.7M3,관로기초)</v>
          </cell>
          <cell r="B365" t="str">
            <v>기계90%+인력10%</v>
          </cell>
          <cell r="C365" t="str">
            <v>M3</v>
          </cell>
          <cell r="D365">
            <v>354.49</v>
          </cell>
          <cell r="E365">
            <v>2300</v>
          </cell>
          <cell r="F365">
            <v>815327</v>
          </cell>
          <cell r="G365">
            <v>200</v>
          </cell>
          <cell r="H365">
            <v>70898</v>
          </cell>
          <cell r="I365">
            <v>1600</v>
          </cell>
          <cell r="J365">
            <v>567184</v>
          </cell>
          <cell r="K365">
            <v>500</v>
          </cell>
          <cell r="L365">
            <v>177245</v>
          </cell>
          <cell r="M365" t="str">
            <v>#.8</v>
          </cell>
        </row>
        <row r="366">
          <cell r="A366" t="str">
            <v>바닥면 고르기</v>
          </cell>
          <cell r="B366" t="str">
            <v>연암</v>
          </cell>
          <cell r="C366" t="str">
            <v>M2</v>
          </cell>
          <cell r="D366">
            <v>1474.15</v>
          </cell>
          <cell r="E366">
            <v>5400</v>
          </cell>
          <cell r="F366">
            <v>7960410</v>
          </cell>
          <cell r="G366">
            <v>500</v>
          </cell>
          <cell r="H366">
            <v>737075</v>
          </cell>
          <cell r="I366">
            <v>4600</v>
          </cell>
          <cell r="J366">
            <v>6781090</v>
          </cell>
          <cell r="K366">
            <v>300</v>
          </cell>
          <cell r="L366">
            <v>442245</v>
          </cell>
          <cell r="M366" t="str">
            <v>No.2</v>
          </cell>
        </row>
        <row r="367">
          <cell r="A367" t="str">
            <v>성토(토사)</v>
          </cell>
          <cell r="B367" t="str">
            <v>발생토유용</v>
          </cell>
          <cell r="C367" t="str">
            <v>M3</v>
          </cell>
          <cell r="D367">
            <v>6.32</v>
          </cell>
          <cell r="E367">
            <v>3000</v>
          </cell>
          <cell r="F367">
            <v>18960</v>
          </cell>
          <cell r="G367">
            <v>1100</v>
          </cell>
          <cell r="H367">
            <v>6952</v>
          </cell>
          <cell r="I367">
            <v>1100</v>
          </cell>
          <cell r="J367">
            <v>6952</v>
          </cell>
          <cell r="K367">
            <v>800</v>
          </cell>
          <cell r="L367">
            <v>5056</v>
          </cell>
          <cell r="M367" t="str">
            <v>#.9</v>
          </cell>
        </row>
        <row r="368">
          <cell r="A368" t="str">
            <v>아스팔트포장 절단</v>
          </cell>
          <cell r="C368" t="str">
            <v>M</v>
          </cell>
          <cell r="D368">
            <v>3205.4</v>
          </cell>
          <cell r="E368">
            <v>1800</v>
          </cell>
          <cell r="F368">
            <v>5769720</v>
          </cell>
          <cell r="G368">
            <v>900</v>
          </cell>
          <cell r="H368">
            <v>2884860</v>
          </cell>
          <cell r="I368">
            <v>800</v>
          </cell>
          <cell r="J368">
            <v>2564320</v>
          </cell>
          <cell r="K368">
            <v>100</v>
          </cell>
          <cell r="L368">
            <v>320540</v>
          </cell>
          <cell r="M368" t="str">
            <v>No.3</v>
          </cell>
        </row>
        <row r="369">
          <cell r="A369" t="str">
            <v>아스팔트포장 파취</v>
          </cell>
          <cell r="B369" t="str">
            <v>기계</v>
          </cell>
          <cell r="C369" t="str">
            <v>M3</v>
          </cell>
          <cell r="D369">
            <v>338.34</v>
          </cell>
          <cell r="E369">
            <v>15300</v>
          </cell>
          <cell r="F369">
            <v>5176602</v>
          </cell>
          <cell r="G369">
            <v>2300</v>
          </cell>
          <cell r="H369">
            <v>778182</v>
          </cell>
          <cell r="I369">
            <v>6300</v>
          </cell>
          <cell r="J369">
            <v>2131542</v>
          </cell>
          <cell r="K369">
            <v>6700</v>
          </cell>
          <cell r="L369">
            <v>2266878</v>
          </cell>
          <cell r="M369" t="str">
            <v>#.10</v>
          </cell>
        </row>
        <row r="370">
          <cell r="A370" t="str">
            <v>아스팔트 포장포설</v>
          </cell>
          <cell r="B370" t="str">
            <v>기층10cm+표층5cm</v>
          </cell>
          <cell r="C370" t="str">
            <v>a</v>
          </cell>
          <cell r="D370">
            <v>22.56</v>
          </cell>
          <cell r="E370">
            <v>3812100</v>
          </cell>
          <cell r="F370">
            <v>86000976</v>
          </cell>
          <cell r="G370">
            <v>3372300</v>
          </cell>
          <cell r="H370">
            <v>76079088</v>
          </cell>
          <cell r="I370">
            <v>409100</v>
          </cell>
          <cell r="J370">
            <v>9229296</v>
          </cell>
          <cell r="K370">
            <v>30700</v>
          </cell>
          <cell r="L370">
            <v>692592</v>
          </cell>
          <cell r="M370" t="str">
            <v>No.4</v>
          </cell>
        </row>
        <row r="371">
          <cell r="A371" t="str">
            <v>보조기층포설 및 다짐</v>
          </cell>
          <cell r="B371" t="str">
            <v>T=30cm</v>
          </cell>
          <cell r="C371" t="str">
            <v>M3</v>
          </cell>
          <cell r="D371">
            <v>620.74</v>
          </cell>
          <cell r="E371">
            <v>2800</v>
          </cell>
          <cell r="F371">
            <v>1738072</v>
          </cell>
          <cell r="G371">
            <v>400</v>
          </cell>
          <cell r="H371">
            <v>248296</v>
          </cell>
          <cell r="I371">
            <v>1700</v>
          </cell>
          <cell r="J371">
            <v>1055258</v>
          </cell>
          <cell r="K371">
            <v>700</v>
          </cell>
          <cell r="L371">
            <v>434518</v>
          </cell>
          <cell r="M371" t="str">
            <v>#.11</v>
          </cell>
        </row>
        <row r="372">
          <cell r="A372" t="str">
            <v>폐기물운반</v>
          </cell>
          <cell r="B372" t="str">
            <v>B.H0.7 + D.T15</v>
          </cell>
          <cell r="C372" t="str">
            <v>M3</v>
          </cell>
          <cell r="D372">
            <v>518.11</v>
          </cell>
          <cell r="E372">
            <v>12300</v>
          </cell>
          <cell r="F372">
            <v>6372753</v>
          </cell>
          <cell r="G372">
            <v>4600</v>
          </cell>
          <cell r="H372">
            <v>2383306</v>
          </cell>
          <cell r="I372">
            <v>3500</v>
          </cell>
          <cell r="J372">
            <v>1813385</v>
          </cell>
          <cell r="K372">
            <v>4200</v>
          </cell>
          <cell r="L372">
            <v>2176062</v>
          </cell>
          <cell r="M372" t="str">
            <v>#.12</v>
          </cell>
        </row>
        <row r="373">
          <cell r="A373" t="str">
            <v>콘크리트포장 절단</v>
          </cell>
          <cell r="C373" t="str">
            <v>M</v>
          </cell>
          <cell r="D373">
            <v>851.95</v>
          </cell>
          <cell r="E373">
            <v>2000</v>
          </cell>
          <cell r="F373">
            <v>1703900</v>
          </cell>
          <cell r="G373">
            <v>900</v>
          </cell>
          <cell r="H373">
            <v>766755</v>
          </cell>
          <cell r="I373">
            <v>1000</v>
          </cell>
          <cell r="J373">
            <v>851950</v>
          </cell>
          <cell r="K373">
            <v>100</v>
          </cell>
          <cell r="L373">
            <v>85195</v>
          </cell>
          <cell r="M373" t="str">
            <v>No.5</v>
          </cell>
        </row>
        <row r="374">
          <cell r="A374" t="str">
            <v>콘크리트포장 깨기</v>
          </cell>
          <cell r="B374" t="str">
            <v>T=30cm미만</v>
          </cell>
          <cell r="C374" t="str">
            <v>M3</v>
          </cell>
          <cell r="D374">
            <v>179.77</v>
          </cell>
          <cell r="E374">
            <v>15200</v>
          </cell>
          <cell r="F374">
            <v>2732504</v>
          </cell>
          <cell r="G374">
            <v>2200</v>
          </cell>
          <cell r="H374">
            <v>395494</v>
          </cell>
          <cell r="I374">
            <v>6300</v>
          </cell>
          <cell r="J374">
            <v>1132551</v>
          </cell>
          <cell r="K374">
            <v>6700</v>
          </cell>
          <cell r="L374">
            <v>1204459</v>
          </cell>
          <cell r="M374" t="str">
            <v>#.13</v>
          </cell>
        </row>
        <row r="375">
          <cell r="A375" t="str">
            <v>콘크리트포장 포설</v>
          </cell>
          <cell r="B375" t="str">
            <v>T=20cm</v>
          </cell>
          <cell r="C375" t="str">
            <v>M3</v>
          </cell>
          <cell r="D375">
            <v>179.77</v>
          </cell>
          <cell r="E375">
            <v>103500</v>
          </cell>
          <cell r="F375">
            <v>18606195</v>
          </cell>
          <cell r="G375">
            <v>52500</v>
          </cell>
          <cell r="H375">
            <v>9437925</v>
          </cell>
          <cell r="I375">
            <v>51000</v>
          </cell>
          <cell r="J375">
            <v>9168270</v>
          </cell>
          <cell r="K375">
            <v>0</v>
          </cell>
          <cell r="L375">
            <v>0</v>
          </cell>
          <cell r="M375" t="str">
            <v>No.6</v>
          </cell>
        </row>
        <row r="376">
          <cell r="A376" t="str">
            <v>모래부설(B.H 0.7M3)</v>
          </cell>
          <cell r="B376" t="str">
            <v>기계90%+인력10%</v>
          </cell>
          <cell r="C376" t="str">
            <v>M3</v>
          </cell>
          <cell r="D376">
            <v>26.97</v>
          </cell>
          <cell r="E376">
            <v>1300</v>
          </cell>
          <cell r="F376">
            <v>35061</v>
          </cell>
          <cell r="G376">
            <v>200</v>
          </cell>
          <cell r="H376">
            <v>5394</v>
          </cell>
          <cell r="I376">
            <v>700</v>
          </cell>
          <cell r="J376">
            <v>18879</v>
          </cell>
          <cell r="K376">
            <v>400</v>
          </cell>
          <cell r="L376">
            <v>10788</v>
          </cell>
          <cell r="M376" t="str">
            <v>#.14</v>
          </cell>
        </row>
        <row r="377">
          <cell r="A377" t="str">
            <v>와이어메쉬깔기</v>
          </cell>
          <cell r="B377" t="str">
            <v>#8X100X100</v>
          </cell>
          <cell r="C377" t="str">
            <v>M2</v>
          </cell>
          <cell r="D377">
            <v>898.83</v>
          </cell>
          <cell r="E377">
            <v>3000</v>
          </cell>
          <cell r="F377">
            <v>2696490</v>
          </cell>
          <cell r="G377">
            <v>2000</v>
          </cell>
          <cell r="H377">
            <v>1797660</v>
          </cell>
          <cell r="I377">
            <v>1000</v>
          </cell>
          <cell r="J377">
            <v>898830</v>
          </cell>
          <cell r="K377">
            <v>0</v>
          </cell>
          <cell r="L377">
            <v>0</v>
          </cell>
          <cell r="M377" t="str">
            <v>No.7</v>
          </cell>
        </row>
        <row r="378">
          <cell r="A378" t="str">
            <v>보조기층포설 및 다짐</v>
          </cell>
          <cell r="B378" t="str">
            <v>T=30cm</v>
          </cell>
          <cell r="C378" t="str">
            <v>M3</v>
          </cell>
          <cell r="D378">
            <v>263.29000000000002</v>
          </cell>
          <cell r="E378">
            <v>2800</v>
          </cell>
          <cell r="F378">
            <v>737212</v>
          </cell>
          <cell r="G378">
            <v>400</v>
          </cell>
          <cell r="H378">
            <v>105316</v>
          </cell>
          <cell r="I378">
            <v>1700</v>
          </cell>
          <cell r="J378">
            <v>447593</v>
          </cell>
          <cell r="K378">
            <v>700</v>
          </cell>
          <cell r="L378">
            <v>184303</v>
          </cell>
          <cell r="M378" t="str">
            <v>#.11</v>
          </cell>
        </row>
        <row r="379">
          <cell r="A379" t="str">
            <v>신축재</v>
          </cell>
          <cell r="B379" t="str">
            <v>T=1.5cm</v>
          </cell>
          <cell r="C379" t="str">
            <v>M2</v>
          </cell>
          <cell r="D379">
            <v>31.98</v>
          </cell>
          <cell r="E379">
            <v>12600</v>
          </cell>
          <cell r="F379">
            <v>402948</v>
          </cell>
          <cell r="G379">
            <v>12000</v>
          </cell>
          <cell r="H379">
            <v>383760</v>
          </cell>
          <cell r="I379">
            <v>600</v>
          </cell>
          <cell r="J379">
            <v>19188</v>
          </cell>
          <cell r="K379">
            <v>0</v>
          </cell>
          <cell r="L379">
            <v>0</v>
          </cell>
        </row>
        <row r="380">
          <cell r="A380" t="str">
            <v>양생(비닐)</v>
          </cell>
          <cell r="C380" t="str">
            <v>M2</v>
          </cell>
          <cell r="D380">
            <v>898.83</v>
          </cell>
          <cell r="E380">
            <v>900</v>
          </cell>
          <cell r="F380">
            <v>808947</v>
          </cell>
          <cell r="G380">
            <v>700</v>
          </cell>
          <cell r="H380">
            <v>629181</v>
          </cell>
          <cell r="I380">
            <v>200</v>
          </cell>
          <cell r="J380">
            <v>179766</v>
          </cell>
          <cell r="K380">
            <v>0</v>
          </cell>
          <cell r="L380">
            <v>0</v>
          </cell>
          <cell r="M380" t="str">
            <v>No.8</v>
          </cell>
        </row>
        <row r="382">
          <cell r="A382" t="str">
            <v>2. 관 로 공</v>
          </cell>
          <cell r="F382">
            <v>17633280</v>
          </cell>
          <cell r="H382">
            <v>42560</v>
          </cell>
          <cell r="J382">
            <v>13100720</v>
          </cell>
          <cell r="L382">
            <v>4490000</v>
          </cell>
        </row>
        <row r="383">
          <cell r="A383" t="str">
            <v>K.P메카니칼접합및부설(기계)</v>
          </cell>
          <cell r="B383" t="str">
            <v>ø250M/M</v>
          </cell>
          <cell r="C383" t="str">
            <v>개소</v>
          </cell>
          <cell r="D383">
            <v>308</v>
          </cell>
          <cell r="E383">
            <v>53200</v>
          </cell>
          <cell r="F383">
            <v>16385600</v>
          </cell>
          <cell r="G383">
            <v>0</v>
          </cell>
          <cell r="H383">
            <v>0</v>
          </cell>
          <cell r="I383">
            <v>39200</v>
          </cell>
          <cell r="J383">
            <v>12073600</v>
          </cell>
          <cell r="K383">
            <v>14000</v>
          </cell>
          <cell r="L383">
            <v>4312000</v>
          </cell>
          <cell r="M383" t="str">
            <v>No.9</v>
          </cell>
        </row>
        <row r="384">
          <cell r="A384" t="str">
            <v>레미콘타설</v>
          </cell>
          <cell r="B384" t="str">
            <v>무근구조물</v>
          </cell>
          <cell r="C384" t="str">
            <v>M3</v>
          </cell>
          <cell r="D384">
            <v>0.6</v>
          </cell>
          <cell r="E384">
            <v>16000</v>
          </cell>
          <cell r="F384">
            <v>9600</v>
          </cell>
          <cell r="G384">
            <v>0</v>
          </cell>
          <cell r="H384">
            <v>0</v>
          </cell>
          <cell r="I384">
            <v>16000</v>
          </cell>
          <cell r="J384">
            <v>9600</v>
          </cell>
          <cell r="K384">
            <v>0</v>
          </cell>
          <cell r="L384">
            <v>0</v>
          </cell>
          <cell r="M384" t="str">
            <v>No.10</v>
          </cell>
        </row>
        <row r="385">
          <cell r="A385" t="str">
            <v>합판거푸집</v>
          </cell>
          <cell r="B385" t="str">
            <v>0-7m:6회</v>
          </cell>
          <cell r="C385" t="str">
            <v>M2</v>
          </cell>
          <cell r="D385">
            <v>4.1399999999999997</v>
          </cell>
          <cell r="E385">
            <v>12000</v>
          </cell>
          <cell r="F385">
            <v>49680</v>
          </cell>
          <cell r="G385">
            <v>4000</v>
          </cell>
          <cell r="H385">
            <v>16560</v>
          </cell>
          <cell r="I385">
            <v>8000</v>
          </cell>
          <cell r="J385">
            <v>33120</v>
          </cell>
          <cell r="K385">
            <v>0</v>
          </cell>
          <cell r="L385">
            <v>0</v>
          </cell>
          <cell r="M385" t="str">
            <v>No.11</v>
          </cell>
        </row>
        <row r="386">
          <cell r="A386" t="str">
            <v>주철관 절단</v>
          </cell>
          <cell r="B386" t="str">
            <v>ø250M/M</v>
          </cell>
          <cell r="C386" t="str">
            <v>개소</v>
          </cell>
          <cell r="D386">
            <v>26</v>
          </cell>
          <cell r="E386">
            <v>21200</v>
          </cell>
          <cell r="F386">
            <v>551200</v>
          </cell>
          <cell r="G386">
            <v>1000</v>
          </cell>
          <cell r="H386">
            <v>26000</v>
          </cell>
          <cell r="I386">
            <v>20000</v>
          </cell>
          <cell r="J386">
            <v>520000</v>
          </cell>
          <cell r="K386">
            <v>200</v>
          </cell>
          <cell r="L386">
            <v>5200</v>
          </cell>
          <cell r="M386" t="str">
            <v>No.12</v>
          </cell>
        </row>
        <row r="387">
          <cell r="A387" t="str">
            <v>K.P메카니칼접합및부설(기계)</v>
          </cell>
          <cell r="B387" t="str">
            <v>ø250M/M(이형관)</v>
          </cell>
          <cell r="C387" t="str">
            <v>개소</v>
          </cell>
          <cell r="D387">
            <v>36</v>
          </cell>
          <cell r="E387">
            <v>17700</v>
          </cell>
          <cell r="F387">
            <v>637200</v>
          </cell>
          <cell r="G387">
            <v>0</v>
          </cell>
          <cell r="H387">
            <v>0</v>
          </cell>
          <cell r="I387">
            <v>12900</v>
          </cell>
          <cell r="J387">
            <v>464400</v>
          </cell>
          <cell r="K387">
            <v>4800</v>
          </cell>
          <cell r="L387">
            <v>172800</v>
          </cell>
          <cell r="M387" t="str">
            <v>No.13</v>
          </cell>
        </row>
        <row r="389">
          <cell r="A389" t="str">
            <v>3. 우수월류공</v>
          </cell>
          <cell r="F389">
            <v>12442928</v>
          </cell>
          <cell r="H389">
            <v>2484193</v>
          </cell>
          <cell r="J389">
            <v>9927903</v>
          </cell>
          <cell r="L389">
            <v>30832</v>
          </cell>
        </row>
        <row r="390">
          <cell r="A390" t="str">
            <v>레미콘타설</v>
          </cell>
          <cell r="B390" t="str">
            <v>무근구조물</v>
          </cell>
          <cell r="C390" t="str">
            <v>M3</v>
          </cell>
          <cell r="D390">
            <v>161.77000000000001</v>
          </cell>
          <cell r="E390">
            <v>16000</v>
          </cell>
          <cell r="F390">
            <v>2588320</v>
          </cell>
          <cell r="G390">
            <v>0</v>
          </cell>
          <cell r="H390">
            <v>0</v>
          </cell>
          <cell r="I390">
            <v>16000</v>
          </cell>
          <cell r="J390">
            <v>2588320</v>
          </cell>
          <cell r="K390">
            <v>0</v>
          </cell>
          <cell r="L390">
            <v>0</v>
          </cell>
          <cell r="M390" t="str">
            <v>No.10</v>
          </cell>
        </row>
        <row r="391">
          <cell r="A391" t="str">
            <v>레미콘타설</v>
          </cell>
          <cell r="B391" t="str">
            <v>철근구조물</v>
          </cell>
          <cell r="C391" t="str">
            <v>M3</v>
          </cell>
          <cell r="D391">
            <v>21.62</v>
          </cell>
          <cell r="E391">
            <v>21700</v>
          </cell>
          <cell r="F391">
            <v>469154</v>
          </cell>
          <cell r="G391">
            <v>400</v>
          </cell>
          <cell r="H391">
            <v>8648</v>
          </cell>
          <cell r="I391">
            <v>21000</v>
          </cell>
          <cell r="J391">
            <v>454020</v>
          </cell>
          <cell r="K391">
            <v>300</v>
          </cell>
          <cell r="L391">
            <v>6486</v>
          </cell>
          <cell r="M391" t="str">
            <v>No.14</v>
          </cell>
        </row>
        <row r="392">
          <cell r="A392" t="str">
            <v>합판거푸집</v>
          </cell>
          <cell r="B392" t="str">
            <v>0-7m:6회</v>
          </cell>
          <cell r="C392" t="str">
            <v>M2</v>
          </cell>
          <cell r="D392">
            <v>386.22</v>
          </cell>
          <cell r="E392">
            <v>12000</v>
          </cell>
          <cell r="F392">
            <v>4634640</v>
          </cell>
          <cell r="G392">
            <v>4000</v>
          </cell>
          <cell r="H392">
            <v>1544880</v>
          </cell>
          <cell r="I392">
            <v>8000</v>
          </cell>
          <cell r="J392">
            <v>3089760</v>
          </cell>
          <cell r="K392">
            <v>0</v>
          </cell>
          <cell r="L392">
            <v>0</v>
          </cell>
          <cell r="M392" t="str">
            <v>No.11</v>
          </cell>
        </row>
        <row r="393">
          <cell r="A393" t="str">
            <v>합판거푸집</v>
          </cell>
          <cell r="B393" t="str">
            <v>0-7m:3회</v>
          </cell>
          <cell r="C393" t="str">
            <v>M2</v>
          </cell>
          <cell r="D393">
            <v>109.61</v>
          </cell>
          <cell r="E393">
            <v>17100</v>
          </cell>
          <cell r="F393">
            <v>1874331</v>
          </cell>
          <cell r="G393">
            <v>5300</v>
          </cell>
          <cell r="H393">
            <v>580933</v>
          </cell>
          <cell r="I393">
            <v>11800</v>
          </cell>
          <cell r="J393">
            <v>1293398</v>
          </cell>
          <cell r="K393">
            <v>0</v>
          </cell>
          <cell r="L393">
            <v>0</v>
          </cell>
          <cell r="M393" t="str">
            <v>No.15</v>
          </cell>
        </row>
        <row r="394">
          <cell r="A394" t="str">
            <v>원형 거푸집</v>
          </cell>
          <cell r="B394" t="str">
            <v>3 회</v>
          </cell>
          <cell r="C394" t="str">
            <v>M2</v>
          </cell>
          <cell r="D394">
            <v>12.2</v>
          </cell>
          <cell r="E394">
            <v>38600</v>
          </cell>
          <cell r="F394">
            <v>470920</v>
          </cell>
          <cell r="G394">
            <v>11500</v>
          </cell>
          <cell r="H394">
            <v>140300</v>
          </cell>
          <cell r="I394">
            <v>27100</v>
          </cell>
          <cell r="J394">
            <v>330620</v>
          </cell>
          <cell r="K394">
            <v>0</v>
          </cell>
          <cell r="L394">
            <v>0</v>
          </cell>
          <cell r="M394" t="str">
            <v>No.16</v>
          </cell>
        </row>
        <row r="395">
          <cell r="A395" t="str">
            <v>시공이음 설치</v>
          </cell>
          <cell r="B395" t="str">
            <v>PVC,B=150X5mm</v>
          </cell>
          <cell r="C395" t="str">
            <v>M</v>
          </cell>
          <cell r="D395">
            <v>48.4</v>
          </cell>
          <cell r="E395">
            <v>13700</v>
          </cell>
          <cell r="F395">
            <v>663080</v>
          </cell>
          <cell r="G395">
            <v>2400</v>
          </cell>
          <cell r="H395">
            <v>116160</v>
          </cell>
          <cell r="I395">
            <v>11300</v>
          </cell>
          <cell r="J395">
            <v>546920</v>
          </cell>
          <cell r="K395">
            <v>0</v>
          </cell>
          <cell r="L395">
            <v>0</v>
          </cell>
          <cell r="M395" t="str">
            <v>No.17</v>
          </cell>
        </row>
        <row r="396">
          <cell r="A396" t="str">
            <v>철근가공및조립</v>
          </cell>
          <cell r="B396" t="str">
            <v>보통</v>
          </cell>
          <cell r="C396" t="str">
            <v>TON</v>
          </cell>
          <cell r="D396">
            <v>1.651</v>
          </cell>
          <cell r="E396">
            <v>327000</v>
          </cell>
          <cell r="F396">
            <v>539877</v>
          </cell>
          <cell r="G396">
            <v>4000</v>
          </cell>
          <cell r="H396">
            <v>6604</v>
          </cell>
          <cell r="I396">
            <v>317000</v>
          </cell>
          <cell r="J396">
            <v>523367</v>
          </cell>
          <cell r="K396">
            <v>6000</v>
          </cell>
          <cell r="L396">
            <v>9906</v>
          </cell>
          <cell r="M396" t="str">
            <v>No.18</v>
          </cell>
        </row>
        <row r="397">
          <cell r="A397" t="str">
            <v>사다리설치(STS)</v>
          </cell>
          <cell r="C397" t="str">
            <v>M</v>
          </cell>
          <cell r="D397">
            <v>4.6900000000000004</v>
          </cell>
          <cell r="E397">
            <v>10900</v>
          </cell>
          <cell r="F397">
            <v>51121</v>
          </cell>
          <cell r="G397">
            <v>6600</v>
          </cell>
          <cell r="H397">
            <v>30954</v>
          </cell>
          <cell r="I397">
            <v>4100</v>
          </cell>
          <cell r="J397">
            <v>19229</v>
          </cell>
          <cell r="K397">
            <v>200</v>
          </cell>
          <cell r="L397">
            <v>938</v>
          </cell>
          <cell r="M397" t="str">
            <v>No.19</v>
          </cell>
        </row>
        <row r="398">
          <cell r="A398" t="str">
            <v>맨홀뚜껑설치</v>
          </cell>
          <cell r="B398" t="str">
            <v>(주철재)</v>
          </cell>
          <cell r="C398" t="str">
            <v>조</v>
          </cell>
          <cell r="D398">
            <v>10</v>
          </cell>
          <cell r="E398">
            <v>45800</v>
          </cell>
          <cell r="F398">
            <v>458000</v>
          </cell>
          <cell r="G398">
            <v>0</v>
          </cell>
          <cell r="H398">
            <v>0</v>
          </cell>
          <cell r="I398">
            <v>45800</v>
          </cell>
          <cell r="J398">
            <v>458000</v>
          </cell>
          <cell r="K398">
            <v>0</v>
          </cell>
          <cell r="L398">
            <v>0</v>
          </cell>
          <cell r="M398" t="str">
            <v>No.20</v>
          </cell>
        </row>
        <row r="399">
          <cell r="A399" t="str">
            <v>강관동바리(3개월)</v>
          </cell>
          <cell r="B399" t="str">
            <v>H=0-4.2M</v>
          </cell>
          <cell r="C399" t="str">
            <v>공M3</v>
          </cell>
          <cell r="D399">
            <v>8.0500000000000007</v>
          </cell>
          <cell r="E399">
            <v>6300</v>
          </cell>
          <cell r="F399">
            <v>50715</v>
          </cell>
          <cell r="G399">
            <v>200</v>
          </cell>
          <cell r="H399">
            <v>1610</v>
          </cell>
          <cell r="I399">
            <v>6100</v>
          </cell>
          <cell r="J399">
            <v>49105</v>
          </cell>
          <cell r="K399">
            <v>0</v>
          </cell>
          <cell r="L399">
            <v>0</v>
          </cell>
          <cell r="M399" t="str">
            <v>No.21</v>
          </cell>
        </row>
        <row r="400">
          <cell r="A400" t="str">
            <v>양생(비닐)</v>
          </cell>
          <cell r="C400" t="str">
            <v>M2</v>
          </cell>
          <cell r="D400">
            <v>14.45</v>
          </cell>
          <cell r="E400">
            <v>900</v>
          </cell>
          <cell r="F400">
            <v>13005</v>
          </cell>
          <cell r="G400">
            <v>700</v>
          </cell>
          <cell r="H400">
            <v>10115</v>
          </cell>
          <cell r="I400">
            <v>200</v>
          </cell>
          <cell r="J400">
            <v>2890</v>
          </cell>
          <cell r="K400">
            <v>0</v>
          </cell>
          <cell r="L400">
            <v>0</v>
          </cell>
          <cell r="M400" t="str">
            <v>No.8</v>
          </cell>
        </row>
        <row r="401">
          <cell r="A401" t="str">
            <v>시공이음면정리(치핑)</v>
          </cell>
          <cell r="B401" t="str">
            <v>인력</v>
          </cell>
          <cell r="C401" t="str">
            <v>M2</v>
          </cell>
          <cell r="D401">
            <v>9.6999999999999993</v>
          </cell>
          <cell r="E401">
            <v>19000</v>
          </cell>
          <cell r="F401">
            <v>184300</v>
          </cell>
          <cell r="G401">
            <v>500</v>
          </cell>
          <cell r="H401">
            <v>4850</v>
          </cell>
          <cell r="I401">
            <v>18500</v>
          </cell>
          <cell r="J401">
            <v>179450</v>
          </cell>
          <cell r="K401">
            <v>0</v>
          </cell>
          <cell r="L401">
            <v>0</v>
          </cell>
          <cell r="M401" t="str">
            <v>No.22</v>
          </cell>
        </row>
        <row r="402">
          <cell r="A402" t="str">
            <v>스페이서(T=75MM)</v>
          </cell>
          <cell r="C402" t="str">
            <v>EA</v>
          </cell>
          <cell r="D402">
            <v>34</v>
          </cell>
          <cell r="E402">
            <v>100</v>
          </cell>
          <cell r="F402">
            <v>3400</v>
          </cell>
          <cell r="G402">
            <v>100</v>
          </cell>
          <cell r="H402">
            <v>3400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수팽창고무지수판 설치</v>
          </cell>
          <cell r="B403" t="str">
            <v>20X10</v>
          </cell>
          <cell r="C403" t="str">
            <v>M</v>
          </cell>
          <cell r="D403">
            <v>8.59</v>
          </cell>
          <cell r="E403">
            <v>3900</v>
          </cell>
          <cell r="F403">
            <v>33501</v>
          </cell>
          <cell r="G403">
            <v>3100</v>
          </cell>
          <cell r="H403">
            <v>26629</v>
          </cell>
          <cell r="I403">
            <v>800</v>
          </cell>
          <cell r="J403">
            <v>6872</v>
          </cell>
          <cell r="K403">
            <v>0</v>
          </cell>
          <cell r="L403">
            <v>0</v>
          </cell>
          <cell r="M403" t="str">
            <v>No.23</v>
          </cell>
        </row>
        <row r="404">
          <cell r="A404" t="str">
            <v>이중벽P.E관 접합및부설</v>
          </cell>
          <cell r="B404" t="str">
            <v>Φ250M/M</v>
          </cell>
          <cell r="C404" t="str">
            <v>개소</v>
          </cell>
          <cell r="D404">
            <v>25</v>
          </cell>
          <cell r="E404">
            <v>4000</v>
          </cell>
          <cell r="F404">
            <v>100000</v>
          </cell>
          <cell r="G404">
            <v>0</v>
          </cell>
          <cell r="H404">
            <v>0</v>
          </cell>
          <cell r="I404">
            <v>4000</v>
          </cell>
          <cell r="J404">
            <v>100000</v>
          </cell>
          <cell r="K404">
            <v>0</v>
          </cell>
          <cell r="L404">
            <v>0</v>
          </cell>
          <cell r="M404" t="str">
            <v>No.24</v>
          </cell>
        </row>
        <row r="405">
          <cell r="A405" t="str">
            <v>이중벽P.E관 접합및부설</v>
          </cell>
          <cell r="B405" t="str">
            <v>Φ300M/M</v>
          </cell>
          <cell r="C405" t="str">
            <v>개소</v>
          </cell>
          <cell r="D405">
            <v>43</v>
          </cell>
          <cell r="E405">
            <v>6000</v>
          </cell>
          <cell r="F405">
            <v>258000</v>
          </cell>
          <cell r="G405">
            <v>0</v>
          </cell>
          <cell r="H405">
            <v>0</v>
          </cell>
          <cell r="I405">
            <v>6000</v>
          </cell>
          <cell r="J405">
            <v>258000</v>
          </cell>
          <cell r="K405">
            <v>0</v>
          </cell>
          <cell r="L405">
            <v>0</v>
          </cell>
          <cell r="M405" t="str">
            <v>No.25</v>
          </cell>
        </row>
        <row r="406">
          <cell r="A406" t="str">
            <v>무근 구조물헐기</v>
          </cell>
          <cell r="B406" t="str">
            <v>소형브레커+공기압축기</v>
          </cell>
          <cell r="C406" t="str">
            <v>M3</v>
          </cell>
          <cell r="D406">
            <v>1.22</v>
          </cell>
          <cell r="E406">
            <v>27100</v>
          </cell>
          <cell r="F406">
            <v>33062</v>
          </cell>
          <cell r="G406">
            <v>2100</v>
          </cell>
          <cell r="H406">
            <v>2562</v>
          </cell>
          <cell r="I406">
            <v>18900</v>
          </cell>
          <cell r="J406">
            <v>23058</v>
          </cell>
          <cell r="K406">
            <v>6100</v>
          </cell>
          <cell r="L406">
            <v>7442</v>
          </cell>
          <cell r="M406" t="str">
            <v>No.26</v>
          </cell>
        </row>
        <row r="407">
          <cell r="A407" t="str">
            <v>폐기물운반</v>
          </cell>
          <cell r="B407" t="str">
            <v>B.H0.7 + D.T15</v>
          </cell>
          <cell r="C407" t="str">
            <v>M3</v>
          </cell>
          <cell r="D407">
            <v>1.22</v>
          </cell>
          <cell r="E407">
            <v>12300</v>
          </cell>
          <cell r="F407">
            <v>15006</v>
          </cell>
          <cell r="G407">
            <v>4600</v>
          </cell>
          <cell r="H407">
            <v>5612</v>
          </cell>
          <cell r="I407">
            <v>3500</v>
          </cell>
          <cell r="J407">
            <v>4270</v>
          </cell>
          <cell r="K407">
            <v>4200</v>
          </cell>
          <cell r="L407">
            <v>5124</v>
          </cell>
          <cell r="M407" t="str">
            <v>#.12</v>
          </cell>
        </row>
        <row r="408">
          <cell r="A408" t="str">
            <v>쇠흙손 마감</v>
          </cell>
          <cell r="C408" t="str">
            <v>M2</v>
          </cell>
          <cell r="D408">
            <v>3.12</v>
          </cell>
          <cell r="E408">
            <v>800</v>
          </cell>
          <cell r="F408">
            <v>2496</v>
          </cell>
          <cell r="G408">
            <v>300</v>
          </cell>
          <cell r="H408">
            <v>936</v>
          </cell>
          <cell r="I408">
            <v>200</v>
          </cell>
          <cell r="J408">
            <v>624</v>
          </cell>
          <cell r="K408">
            <v>300</v>
          </cell>
          <cell r="L408">
            <v>936</v>
          </cell>
          <cell r="M408" t="str">
            <v>No.27</v>
          </cell>
        </row>
        <row r="410">
          <cell r="A410" t="str">
            <v>4. 부대시설공</v>
          </cell>
          <cell r="F410">
            <v>9204425</v>
          </cell>
          <cell r="H410">
            <v>4810036</v>
          </cell>
          <cell r="J410">
            <v>4108234</v>
          </cell>
          <cell r="L410">
            <v>286155</v>
          </cell>
        </row>
        <row r="411">
          <cell r="A411" t="str">
            <v>하수관거인식테이프</v>
          </cell>
          <cell r="B411" t="str">
            <v>5cmX20m</v>
          </cell>
          <cell r="C411" t="str">
            <v>M</v>
          </cell>
          <cell r="D411">
            <v>1826.7</v>
          </cell>
          <cell r="E411">
            <v>1300</v>
          </cell>
          <cell r="F411">
            <v>2374710</v>
          </cell>
          <cell r="G411">
            <v>1100</v>
          </cell>
          <cell r="H411">
            <v>2009370</v>
          </cell>
          <cell r="I411">
            <v>200</v>
          </cell>
          <cell r="J411">
            <v>365340</v>
          </cell>
          <cell r="K411">
            <v>0</v>
          </cell>
          <cell r="L411">
            <v>0</v>
          </cell>
        </row>
        <row r="412">
          <cell r="A412" t="str">
            <v>주철관수압시험비</v>
          </cell>
          <cell r="B412" t="str">
            <v>Φ250:200m당1회</v>
          </cell>
          <cell r="C412" t="str">
            <v>회</v>
          </cell>
          <cell r="D412">
            <v>10</v>
          </cell>
          <cell r="E412">
            <v>451400</v>
          </cell>
          <cell r="F412">
            <v>4514000</v>
          </cell>
          <cell r="G412">
            <v>213800</v>
          </cell>
          <cell r="H412">
            <v>2138000</v>
          </cell>
          <cell r="I412">
            <v>237600</v>
          </cell>
          <cell r="J412">
            <v>2376000</v>
          </cell>
          <cell r="K412">
            <v>0</v>
          </cell>
          <cell r="L412">
            <v>0</v>
          </cell>
          <cell r="M412" t="str">
            <v>No.28</v>
          </cell>
        </row>
        <row r="413">
          <cell r="A413" t="str">
            <v>콘크리트 절단</v>
          </cell>
          <cell r="C413" t="str">
            <v>M</v>
          </cell>
          <cell r="D413">
            <v>2.6</v>
          </cell>
          <cell r="E413">
            <v>2000</v>
          </cell>
          <cell r="F413">
            <v>5200</v>
          </cell>
          <cell r="G413">
            <v>900</v>
          </cell>
          <cell r="H413">
            <v>2340</v>
          </cell>
          <cell r="I413">
            <v>1000</v>
          </cell>
          <cell r="J413">
            <v>2600</v>
          </cell>
          <cell r="K413">
            <v>100</v>
          </cell>
          <cell r="L413">
            <v>260</v>
          </cell>
          <cell r="M413" t="str">
            <v>No.5</v>
          </cell>
        </row>
        <row r="414">
          <cell r="A414" t="str">
            <v>콘크리트 깨기</v>
          </cell>
          <cell r="B414" t="str">
            <v>소형브레커+공기압축기</v>
          </cell>
          <cell r="C414" t="str">
            <v>M3</v>
          </cell>
          <cell r="D414">
            <v>0.11</v>
          </cell>
          <cell r="E414">
            <v>35800</v>
          </cell>
          <cell r="F414">
            <v>3938</v>
          </cell>
          <cell r="G414">
            <v>6400</v>
          </cell>
          <cell r="H414">
            <v>704</v>
          </cell>
          <cell r="I414">
            <v>17800</v>
          </cell>
          <cell r="J414">
            <v>1958</v>
          </cell>
          <cell r="K414">
            <v>11600</v>
          </cell>
          <cell r="L414">
            <v>1276</v>
          </cell>
          <cell r="M414" t="str">
            <v>No.29</v>
          </cell>
        </row>
        <row r="415">
          <cell r="A415" t="str">
            <v>레미콘 타설</v>
          </cell>
          <cell r="B415" t="str">
            <v>철근구조물</v>
          </cell>
          <cell r="C415" t="str">
            <v>M3</v>
          </cell>
          <cell r="D415">
            <v>0.09</v>
          </cell>
          <cell r="E415">
            <v>21700</v>
          </cell>
          <cell r="F415">
            <v>1953</v>
          </cell>
          <cell r="G415">
            <v>400</v>
          </cell>
          <cell r="H415">
            <v>36</v>
          </cell>
          <cell r="I415">
            <v>21000</v>
          </cell>
          <cell r="J415">
            <v>1890</v>
          </cell>
          <cell r="K415">
            <v>300</v>
          </cell>
          <cell r="L415">
            <v>27</v>
          </cell>
          <cell r="M415" t="str">
            <v>No.14</v>
          </cell>
        </row>
        <row r="416">
          <cell r="A416" t="str">
            <v>레미콘타설</v>
          </cell>
          <cell r="B416" t="str">
            <v>무근구조물</v>
          </cell>
          <cell r="C416" t="str">
            <v>M3</v>
          </cell>
          <cell r="D416">
            <v>4.8</v>
          </cell>
          <cell r="E416">
            <v>16000</v>
          </cell>
          <cell r="F416">
            <v>76800</v>
          </cell>
          <cell r="G416">
            <v>0</v>
          </cell>
          <cell r="H416">
            <v>0</v>
          </cell>
          <cell r="I416">
            <v>16000</v>
          </cell>
          <cell r="J416">
            <v>76800</v>
          </cell>
          <cell r="K416">
            <v>0</v>
          </cell>
          <cell r="L416">
            <v>0</v>
          </cell>
          <cell r="M416" t="str">
            <v>No.10</v>
          </cell>
        </row>
        <row r="417">
          <cell r="A417" t="str">
            <v>합판거푸집</v>
          </cell>
          <cell r="B417" t="str">
            <v>0-7m:3회</v>
          </cell>
          <cell r="C417" t="str">
            <v>M2</v>
          </cell>
          <cell r="D417">
            <v>0.75</v>
          </cell>
          <cell r="E417">
            <v>17100</v>
          </cell>
          <cell r="F417">
            <v>12825</v>
          </cell>
          <cell r="G417">
            <v>5300</v>
          </cell>
          <cell r="H417">
            <v>3975</v>
          </cell>
          <cell r="I417">
            <v>11800</v>
          </cell>
          <cell r="J417">
            <v>8850</v>
          </cell>
          <cell r="K417">
            <v>0</v>
          </cell>
          <cell r="L417">
            <v>0</v>
          </cell>
          <cell r="M417" t="str">
            <v>No.15</v>
          </cell>
        </row>
        <row r="418">
          <cell r="A418" t="str">
            <v>합판거푸집</v>
          </cell>
          <cell r="B418" t="str">
            <v>0-7m:6회</v>
          </cell>
          <cell r="C418" t="str">
            <v>M2</v>
          </cell>
          <cell r="D418">
            <v>12.96</v>
          </cell>
          <cell r="E418">
            <v>12000</v>
          </cell>
          <cell r="F418">
            <v>155520</v>
          </cell>
          <cell r="G418">
            <v>4000</v>
          </cell>
          <cell r="H418">
            <v>51840</v>
          </cell>
          <cell r="I418">
            <v>8000</v>
          </cell>
          <cell r="J418">
            <v>103680</v>
          </cell>
          <cell r="K418">
            <v>0</v>
          </cell>
          <cell r="L418">
            <v>0</v>
          </cell>
          <cell r="M418" t="str">
            <v>No.11</v>
          </cell>
        </row>
        <row r="419">
          <cell r="A419" t="str">
            <v>수팽창고무지수판 설치</v>
          </cell>
          <cell r="B419" t="str">
            <v>20X10</v>
          </cell>
          <cell r="C419" t="str">
            <v>M</v>
          </cell>
          <cell r="D419">
            <v>0.4</v>
          </cell>
          <cell r="E419">
            <v>3900</v>
          </cell>
          <cell r="F419">
            <v>1560</v>
          </cell>
          <cell r="G419">
            <v>3100</v>
          </cell>
          <cell r="H419">
            <v>1240</v>
          </cell>
          <cell r="I419">
            <v>800</v>
          </cell>
          <cell r="J419">
            <v>320</v>
          </cell>
          <cell r="K419">
            <v>0</v>
          </cell>
          <cell r="L419">
            <v>0</v>
          </cell>
          <cell r="M419" t="str">
            <v>No.23</v>
          </cell>
        </row>
        <row r="420">
          <cell r="A420" t="str">
            <v>시공이음면정리(치핑)</v>
          </cell>
          <cell r="B420" t="str">
            <v>인력</v>
          </cell>
          <cell r="C420" t="str">
            <v>M2</v>
          </cell>
          <cell r="D420">
            <v>0.65</v>
          </cell>
          <cell r="E420">
            <v>19000</v>
          </cell>
          <cell r="F420">
            <v>12350</v>
          </cell>
          <cell r="G420">
            <v>500</v>
          </cell>
          <cell r="H420">
            <v>325</v>
          </cell>
          <cell r="I420">
            <v>18500</v>
          </cell>
          <cell r="J420">
            <v>12025</v>
          </cell>
          <cell r="K420">
            <v>0</v>
          </cell>
          <cell r="L420">
            <v>0</v>
          </cell>
          <cell r="M420" t="str">
            <v>No.22</v>
          </cell>
        </row>
        <row r="421">
          <cell r="A421" t="str">
            <v>신·구 콘크리트 접착제바르기</v>
          </cell>
          <cell r="C421" t="str">
            <v>M2</v>
          </cell>
          <cell r="D421">
            <v>0.65</v>
          </cell>
          <cell r="E421">
            <v>10800</v>
          </cell>
          <cell r="F421">
            <v>7020</v>
          </cell>
          <cell r="G421">
            <v>4400</v>
          </cell>
          <cell r="H421">
            <v>2860</v>
          </cell>
          <cell r="I421">
            <v>6300</v>
          </cell>
          <cell r="J421">
            <v>4095</v>
          </cell>
          <cell r="K421">
            <v>100</v>
          </cell>
          <cell r="L421">
            <v>65</v>
          </cell>
          <cell r="M421" t="str">
            <v>No.30</v>
          </cell>
        </row>
        <row r="422">
          <cell r="A422" t="str">
            <v>폐기물운반</v>
          </cell>
          <cell r="B422" t="str">
            <v>B.H0.7 + D.T15</v>
          </cell>
          <cell r="C422" t="str">
            <v>M3</v>
          </cell>
          <cell r="D422">
            <v>0.11</v>
          </cell>
          <cell r="E422">
            <v>12300</v>
          </cell>
          <cell r="F422">
            <v>1353</v>
          </cell>
          <cell r="G422">
            <v>4600</v>
          </cell>
          <cell r="H422">
            <v>506</v>
          </cell>
          <cell r="I422">
            <v>3500</v>
          </cell>
          <cell r="J422">
            <v>385</v>
          </cell>
          <cell r="K422">
            <v>4200</v>
          </cell>
          <cell r="L422">
            <v>462</v>
          </cell>
          <cell r="M422" t="str">
            <v>#.12</v>
          </cell>
        </row>
        <row r="423">
          <cell r="A423" t="str">
            <v>석축 쌓기(찰쌓기)</v>
          </cell>
          <cell r="B423" t="str">
            <v>뒷길이35cm</v>
          </cell>
          <cell r="C423" t="str">
            <v>M2</v>
          </cell>
          <cell r="D423">
            <v>16.690000000000001</v>
          </cell>
          <cell r="E423">
            <v>120600</v>
          </cell>
          <cell r="F423">
            <v>2012814</v>
          </cell>
          <cell r="G423">
            <v>35600</v>
          </cell>
          <cell r="H423">
            <v>594164</v>
          </cell>
          <cell r="I423">
            <v>68100</v>
          </cell>
          <cell r="J423">
            <v>1136589</v>
          </cell>
          <cell r="K423">
            <v>16900</v>
          </cell>
          <cell r="L423">
            <v>282061</v>
          </cell>
          <cell r="M423" t="str">
            <v>No.31</v>
          </cell>
        </row>
        <row r="424">
          <cell r="A424" t="str">
            <v>잡석부설(B.H 0.7)</v>
          </cell>
          <cell r="B424" t="str">
            <v>기계90%+인력10%</v>
          </cell>
          <cell r="C424" t="str">
            <v>M3</v>
          </cell>
          <cell r="D424">
            <v>6.68</v>
          </cell>
          <cell r="E424">
            <v>3000</v>
          </cell>
          <cell r="F424">
            <v>20040</v>
          </cell>
          <cell r="G424">
            <v>200</v>
          </cell>
          <cell r="H424">
            <v>1336</v>
          </cell>
          <cell r="I424">
            <v>2500</v>
          </cell>
          <cell r="J424">
            <v>16700</v>
          </cell>
          <cell r="K424">
            <v>300</v>
          </cell>
          <cell r="L424">
            <v>2004</v>
          </cell>
          <cell r="M424" t="str">
            <v>#.5</v>
          </cell>
        </row>
        <row r="425">
          <cell r="A425" t="str">
            <v>P.V.C 파이프(VG1)</v>
          </cell>
          <cell r="B425" t="str">
            <v>Φ30M/M</v>
          </cell>
          <cell r="C425" t="str">
            <v>M</v>
          </cell>
          <cell r="D425">
            <v>3.34</v>
          </cell>
          <cell r="E425">
            <v>1300</v>
          </cell>
          <cell r="F425">
            <v>4342</v>
          </cell>
          <cell r="G425">
            <v>1000</v>
          </cell>
          <cell r="H425">
            <v>3340</v>
          </cell>
          <cell r="I425">
            <v>300</v>
          </cell>
          <cell r="J425">
            <v>1002</v>
          </cell>
          <cell r="K425">
            <v>0</v>
          </cell>
          <cell r="L425">
            <v>0</v>
          </cell>
        </row>
        <row r="427">
          <cell r="A427" t="str">
            <v>6. 운 반 공</v>
          </cell>
          <cell r="F427">
            <v>8987975</v>
          </cell>
          <cell r="H427">
            <v>2415600</v>
          </cell>
          <cell r="J427">
            <v>2635200</v>
          </cell>
          <cell r="L427">
            <v>3937175</v>
          </cell>
        </row>
        <row r="428">
          <cell r="A428" t="str">
            <v>철근운반</v>
          </cell>
          <cell r="C428" t="str">
            <v>TON</v>
          </cell>
          <cell r="D428">
            <v>1.175</v>
          </cell>
          <cell r="E428">
            <v>9000</v>
          </cell>
          <cell r="F428">
            <v>10575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9000</v>
          </cell>
          <cell r="L428">
            <v>10575</v>
          </cell>
          <cell r="M428" t="str">
            <v>#.15</v>
          </cell>
        </row>
        <row r="429">
          <cell r="A429" t="str">
            <v>주철관 운반</v>
          </cell>
          <cell r="B429" t="str">
            <v>Φ250M/M</v>
          </cell>
          <cell r="C429" t="str">
            <v>본</v>
          </cell>
          <cell r="D429">
            <v>308</v>
          </cell>
          <cell r="E429">
            <v>2700</v>
          </cell>
          <cell r="F429">
            <v>831600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2700</v>
          </cell>
          <cell r="L429">
            <v>831600</v>
          </cell>
          <cell r="M429" t="str">
            <v>#.16</v>
          </cell>
        </row>
        <row r="430">
          <cell r="A430" t="str">
            <v>주철관 운반</v>
          </cell>
          <cell r="B430" t="str">
            <v>이형관</v>
          </cell>
          <cell r="C430" t="str">
            <v>KG</v>
          </cell>
          <cell r="D430">
            <v>1236</v>
          </cell>
          <cell r="E430">
            <v>100</v>
          </cell>
          <cell r="F430">
            <v>123600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100</v>
          </cell>
          <cell r="L430">
            <v>123600</v>
          </cell>
          <cell r="M430" t="str">
            <v>#.17</v>
          </cell>
        </row>
        <row r="431">
          <cell r="A431" t="str">
            <v>잡석운반</v>
          </cell>
          <cell r="C431" t="str">
            <v>M3</v>
          </cell>
          <cell r="D431">
            <v>179</v>
          </cell>
          <cell r="E431">
            <v>7300</v>
          </cell>
          <cell r="F431">
            <v>1306700</v>
          </cell>
          <cell r="G431">
            <v>2200</v>
          </cell>
          <cell r="H431">
            <v>393800</v>
          </cell>
          <cell r="I431">
            <v>2400</v>
          </cell>
          <cell r="J431">
            <v>429600</v>
          </cell>
          <cell r="K431">
            <v>2700</v>
          </cell>
          <cell r="L431">
            <v>483300</v>
          </cell>
          <cell r="M431" t="str">
            <v>#.18</v>
          </cell>
        </row>
        <row r="432">
          <cell r="A432" t="str">
            <v>보조기층운반</v>
          </cell>
          <cell r="C432" t="str">
            <v>M3</v>
          </cell>
          <cell r="D432">
            <v>919</v>
          </cell>
          <cell r="E432">
            <v>7300</v>
          </cell>
          <cell r="F432">
            <v>6708700</v>
          </cell>
          <cell r="G432">
            <v>2200</v>
          </cell>
          <cell r="H432">
            <v>2021800</v>
          </cell>
          <cell r="I432">
            <v>2400</v>
          </cell>
          <cell r="J432">
            <v>2205600</v>
          </cell>
          <cell r="K432">
            <v>2700</v>
          </cell>
          <cell r="L432">
            <v>2481300</v>
          </cell>
          <cell r="M432" t="str">
            <v>#.18</v>
          </cell>
        </row>
        <row r="433">
          <cell r="A433" t="str">
            <v>시멘트운반(40kg/대)</v>
          </cell>
          <cell r="C433" t="str">
            <v>대</v>
          </cell>
          <cell r="D433">
            <v>17</v>
          </cell>
          <cell r="E433">
            <v>400</v>
          </cell>
          <cell r="F433">
            <v>6800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400</v>
          </cell>
          <cell r="L433">
            <v>6800</v>
          </cell>
          <cell r="M433" t="str">
            <v>#.19</v>
          </cell>
        </row>
        <row r="443">
          <cell r="A443" t="str">
            <v>⊙B-LINE  사급자재비</v>
          </cell>
          <cell r="C443" t="str">
            <v>식</v>
          </cell>
          <cell r="D443">
            <v>1</v>
          </cell>
          <cell r="F443">
            <v>34166320</v>
          </cell>
          <cell r="H443">
            <v>34166320</v>
          </cell>
          <cell r="J443">
            <v>0</v>
          </cell>
          <cell r="L443">
            <v>0</v>
          </cell>
        </row>
        <row r="445">
          <cell r="A445" t="str">
            <v>모  래</v>
          </cell>
          <cell r="C445" t="str">
            <v>M3</v>
          </cell>
          <cell r="D445">
            <v>406</v>
          </cell>
          <cell r="E445">
            <v>17000</v>
          </cell>
          <cell r="F445">
            <v>6902000</v>
          </cell>
          <cell r="G445">
            <v>17000</v>
          </cell>
          <cell r="H445">
            <v>6902000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</row>
        <row r="446">
          <cell r="A446" t="str">
            <v>잡  석</v>
          </cell>
          <cell r="C446" t="str">
            <v>M3</v>
          </cell>
          <cell r="D446">
            <v>186</v>
          </cell>
          <cell r="E446">
            <v>7000</v>
          </cell>
          <cell r="F446">
            <v>1302000</v>
          </cell>
          <cell r="G446">
            <v>7000</v>
          </cell>
          <cell r="H446">
            <v>1302000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아스팔트유제</v>
          </cell>
          <cell r="B447" t="str">
            <v>RSC-4</v>
          </cell>
          <cell r="C447" t="str">
            <v>DRUM</v>
          </cell>
          <cell r="D447">
            <v>4.6500000000000004</v>
          </cell>
          <cell r="E447">
            <v>52000</v>
          </cell>
          <cell r="F447">
            <v>241800</v>
          </cell>
          <cell r="G447">
            <v>52000</v>
          </cell>
          <cell r="H447">
            <v>241800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아스팔트유제</v>
          </cell>
          <cell r="B448" t="str">
            <v>MC-1</v>
          </cell>
          <cell r="C448" t="str">
            <v>DRUM</v>
          </cell>
          <cell r="D448">
            <v>9.2899999999999991</v>
          </cell>
          <cell r="E448">
            <v>58000</v>
          </cell>
          <cell r="F448">
            <v>538820</v>
          </cell>
          <cell r="G448">
            <v>58000</v>
          </cell>
          <cell r="H448">
            <v>538820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주철관 이형관</v>
          </cell>
          <cell r="B449" t="str">
            <v>D300M/M이상 D600M/M이하</v>
          </cell>
          <cell r="C449" t="str">
            <v>KG</v>
          </cell>
          <cell r="D449">
            <v>1236</v>
          </cell>
          <cell r="E449">
            <v>2500</v>
          </cell>
          <cell r="F449">
            <v>3090000</v>
          </cell>
          <cell r="G449">
            <v>2500</v>
          </cell>
          <cell r="H449">
            <v>3090000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이중벽 P.E관</v>
          </cell>
          <cell r="B450" t="str">
            <v>Φ250M/M</v>
          </cell>
          <cell r="C450" t="str">
            <v>본</v>
          </cell>
          <cell r="D450">
            <v>25</v>
          </cell>
          <cell r="E450">
            <v>127200</v>
          </cell>
          <cell r="F450">
            <v>3180000</v>
          </cell>
          <cell r="G450">
            <v>127200</v>
          </cell>
          <cell r="H450">
            <v>3180000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이중벽 P.E관</v>
          </cell>
          <cell r="B451" t="str">
            <v>Φ300M/M</v>
          </cell>
          <cell r="C451" t="str">
            <v>본</v>
          </cell>
          <cell r="D451">
            <v>43</v>
          </cell>
          <cell r="E451">
            <v>160200</v>
          </cell>
          <cell r="F451">
            <v>6888600</v>
          </cell>
          <cell r="G451">
            <v>160200</v>
          </cell>
          <cell r="H451">
            <v>6888600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이중벽 P.E관 지수단관</v>
          </cell>
          <cell r="B452" t="str">
            <v>Φ250M/M</v>
          </cell>
          <cell r="C452" t="str">
            <v>EA</v>
          </cell>
          <cell r="D452">
            <v>7</v>
          </cell>
          <cell r="E452">
            <v>34900</v>
          </cell>
          <cell r="F452">
            <v>244300</v>
          </cell>
          <cell r="G452">
            <v>34900</v>
          </cell>
          <cell r="H452">
            <v>244300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</row>
        <row r="453">
          <cell r="A453" t="str">
            <v>이중벽 P.E관 지수단관</v>
          </cell>
          <cell r="B453" t="str">
            <v>Φ300M/M</v>
          </cell>
          <cell r="C453" t="str">
            <v>EA</v>
          </cell>
          <cell r="D453">
            <v>11</v>
          </cell>
          <cell r="E453">
            <v>44100</v>
          </cell>
          <cell r="F453">
            <v>485100</v>
          </cell>
          <cell r="G453">
            <v>44100</v>
          </cell>
          <cell r="H453">
            <v>485100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보조기층제</v>
          </cell>
          <cell r="C454" t="str">
            <v>M3</v>
          </cell>
          <cell r="D454">
            <v>919</v>
          </cell>
          <cell r="E454">
            <v>6300</v>
          </cell>
          <cell r="F454">
            <v>5789700</v>
          </cell>
          <cell r="G454">
            <v>6300</v>
          </cell>
          <cell r="H454">
            <v>5789700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</row>
        <row r="455">
          <cell r="A455" t="str">
            <v>주철관 접합부품(K.P메카니칼접합)</v>
          </cell>
          <cell r="B455" t="str">
            <v>D=250MM</v>
          </cell>
          <cell r="C455" t="str">
            <v>SET</v>
          </cell>
          <cell r="D455">
            <v>344</v>
          </cell>
          <cell r="E455">
            <v>16000</v>
          </cell>
          <cell r="F455">
            <v>5504000</v>
          </cell>
          <cell r="G455">
            <v>16000</v>
          </cell>
          <cell r="H455">
            <v>5504000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65">
          <cell r="A465" t="str">
            <v>Ⅲ.C-LINE차집관로(도순→강정P/S)</v>
          </cell>
          <cell r="C465" t="str">
            <v>식</v>
          </cell>
          <cell r="D465">
            <v>1</v>
          </cell>
          <cell r="F465">
            <v>191270739</v>
          </cell>
          <cell r="H465">
            <v>78035366</v>
          </cell>
          <cell r="J465">
            <v>86902675</v>
          </cell>
          <cell r="L465">
            <v>26332698</v>
          </cell>
        </row>
        <row r="467">
          <cell r="A467" t="str">
            <v>1. 토    공</v>
          </cell>
          <cell r="F467">
            <v>153372260</v>
          </cell>
          <cell r="H467">
            <v>68900619</v>
          </cell>
          <cell r="J467">
            <v>61445218</v>
          </cell>
          <cell r="L467">
            <v>23026423</v>
          </cell>
        </row>
        <row r="468">
          <cell r="A468" t="str">
            <v>터파기:보조기층</v>
          </cell>
          <cell r="B468" t="str">
            <v>B.H 0.7㎥</v>
          </cell>
          <cell r="C468" t="str">
            <v>M3</v>
          </cell>
          <cell r="D468">
            <v>758.88</v>
          </cell>
          <cell r="E468">
            <v>1100</v>
          </cell>
          <cell r="F468">
            <v>834768</v>
          </cell>
          <cell r="G468">
            <v>300</v>
          </cell>
          <cell r="H468">
            <v>227664</v>
          </cell>
          <cell r="I468">
            <v>400</v>
          </cell>
          <cell r="J468">
            <v>303552</v>
          </cell>
          <cell r="K468">
            <v>400</v>
          </cell>
          <cell r="L468">
            <v>303552</v>
          </cell>
          <cell r="M468" t="str">
            <v>#.1</v>
          </cell>
        </row>
        <row r="469">
          <cell r="A469" t="str">
            <v>터파기:토사(육상),기계80+인력20</v>
          </cell>
          <cell r="B469" t="str">
            <v>B.H 0.7㎥</v>
          </cell>
          <cell r="C469" t="str">
            <v>M3</v>
          </cell>
          <cell r="D469">
            <v>1779.48</v>
          </cell>
          <cell r="E469">
            <v>2000</v>
          </cell>
          <cell r="F469">
            <v>3558960</v>
          </cell>
          <cell r="G469">
            <v>100</v>
          </cell>
          <cell r="H469">
            <v>177948</v>
          </cell>
          <cell r="I469">
            <v>1600</v>
          </cell>
          <cell r="J469">
            <v>2847168</v>
          </cell>
          <cell r="K469">
            <v>300</v>
          </cell>
          <cell r="L469">
            <v>533844</v>
          </cell>
          <cell r="M469" t="str">
            <v>#.2</v>
          </cell>
        </row>
        <row r="470">
          <cell r="A470" t="str">
            <v>기계터파기(연암)</v>
          </cell>
          <cell r="B470" t="str">
            <v>B.H0.7+브레이커</v>
          </cell>
          <cell r="C470" t="str">
            <v>M3</v>
          </cell>
          <cell r="D470">
            <v>1083.27</v>
          </cell>
          <cell r="E470">
            <v>18400</v>
          </cell>
          <cell r="F470">
            <v>19932168</v>
          </cell>
          <cell r="G470">
            <v>2800</v>
          </cell>
          <cell r="H470">
            <v>3033156</v>
          </cell>
          <cell r="I470">
            <v>7300</v>
          </cell>
          <cell r="J470">
            <v>7907871</v>
          </cell>
          <cell r="K470">
            <v>8300</v>
          </cell>
          <cell r="L470">
            <v>8991141</v>
          </cell>
          <cell r="M470" t="str">
            <v>#.3</v>
          </cell>
        </row>
        <row r="471">
          <cell r="A471" t="str">
            <v>되메우기 및 다짐</v>
          </cell>
          <cell r="B471" t="str">
            <v>B.H 0.7+플래이트 콤펙터</v>
          </cell>
          <cell r="C471" t="str">
            <v>M3</v>
          </cell>
          <cell r="D471">
            <v>2235.4499999999998</v>
          </cell>
          <cell r="E471">
            <v>3500</v>
          </cell>
          <cell r="F471">
            <v>7824075</v>
          </cell>
          <cell r="G471">
            <v>400</v>
          </cell>
          <cell r="H471">
            <v>894180</v>
          </cell>
          <cell r="I471">
            <v>2600</v>
          </cell>
          <cell r="J471">
            <v>5812170</v>
          </cell>
          <cell r="K471">
            <v>500</v>
          </cell>
          <cell r="L471">
            <v>1117725</v>
          </cell>
          <cell r="M471" t="str">
            <v>#.4</v>
          </cell>
        </row>
        <row r="472">
          <cell r="A472" t="str">
            <v>사토운반:보조기층</v>
          </cell>
          <cell r="B472" t="str">
            <v>B.H0.7 + D.T15</v>
          </cell>
          <cell r="C472" t="str">
            <v>M3</v>
          </cell>
          <cell r="D472">
            <v>302.91000000000003</v>
          </cell>
          <cell r="E472">
            <v>7300</v>
          </cell>
          <cell r="F472">
            <v>2211243</v>
          </cell>
          <cell r="G472">
            <v>2700</v>
          </cell>
          <cell r="H472">
            <v>817857</v>
          </cell>
          <cell r="I472">
            <v>2100</v>
          </cell>
          <cell r="J472">
            <v>636111</v>
          </cell>
          <cell r="K472">
            <v>2500</v>
          </cell>
          <cell r="L472">
            <v>757275</v>
          </cell>
          <cell r="M472" t="str">
            <v>#.6</v>
          </cell>
        </row>
        <row r="473">
          <cell r="A473" t="str">
            <v>사토운반:연암</v>
          </cell>
          <cell r="B473" t="str">
            <v>B.H0.7 + D.T15</v>
          </cell>
          <cell r="C473" t="str">
            <v>M3</v>
          </cell>
          <cell r="D473">
            <v>1083.27</v>
          </cell>
          <cell r="E473">
            <v>12000</v>
          </cell>
          <cell r="F473">
            <v>12999240</v>
          </cell>
          <cell r="G473">
            <v>4500</v>
          </cell>
          <cell r="H473">
            <v>4874715</v>
          </cell>
          <cell r="I473">
            <v>3500</v>
          </cell>
          <cell r="J473">
            <v>3791445</v>
          </cell>
          <cell r="K473">
            <v>4000</v>
          </cell>
          <cell r="L473">
            <v>4333080</v>
          </cell>
          <cell r="M473" t="str">
            <v>#.7</v>
          </cell>
        </row>
        <row r="474">
          <cell r="A474" t="str">
            <v>모래부설 및 다짐(B.H 0.7M3,관로기초)</v>
          </cell>
          <cell r="B474" t="str">
            <v>기계90%+인력10%</v>
          </cell>
          <cell r="C474" t="str">
            <v>M3</v>
          </cell>
          <cell r="D474">
            <v>332</v>
          </cell>
          <cell r="E474">
            <v>2300</v>
          </cell>
          <cell r="F474">
            <v>763600</v>
          </cell>
          <cell r="G474">
            <v>200</v>
          </cell>
          <cell r="H474">
            <v>66400</v>
          </cell>
          <cell r="I474">
            <v>1600</v>
          </cell>
          <cell r="J474">
            <v>531200</v>
          </cell>
          <cell r="K474">
            <v>500</v>
          </cell>
          <cell r="L474">
            <v>166000</v>
          </cell>
          <cell r="M474" t="str">
            <v>#.8</v>
          </cell>
        </row>
        <row r="475">
          <cell r="A475" t="str">
            <v>바닥면 고르기</v>
          </cell>
          <cell r="B475" t="str">
            <v>연암</v>
          </cell>
          <cell r="C475" t="str">
            <v>M2</v>
          </cell>
          <cell r="D475">
            <v>1455.9</v>
          </cell>
          <cell r="E475">
            <v>5400</v>
          </cell>
          <cell r="F475">
            <v>7861860</v>
          </cell>
          <cell r="G475">
            <v>500</v>
          </cell>
          <cell r="H475">
            <v>727950</v>
          </cell>
          <cell r="I475">
            <v>4600</v>
          </cell>
          <cell r="J475">
            <v>6697140</v>
          </cell>
          <cell r="K475">
            <v>300</v>
          </cell>
          <cell r="L475">
            <v>436770</v>
          </cell>
          <cell r="M475" t="str">
            <v>No.2</v>
          </cell>
        </row>
        <row r="476">
          <cell r="A476" t="str">
            <v>아스팔트포장 절단</v>
          </cell>
          <cell r="C476" t="str">
            <v>M</v>
          </cell>
          <cell r="D476">
            <v>635.52</v>
          </cell>
          <cell r="E476">
            <v>1800</v>
          </cell>
          <cell r="F476">
            <v>1143936</v>
          </cell>
          <cell r="G476">
            <v>900</v>
          </cell>
          <cell r="H476">
            <v>571968</v>
          </cell>
          <cell r="I476">
            <v>800</v>
          </cell>
          <cell r="J476">
            <v>508416</v>
          </cell>
          <cell r="K476">
            <v>100</v>
          </cell>
          <cell r="L476">
            <v>63552</v>
          </cell>
          <cell r="M476" t="str">
            <v>No.3</v>
          </cell>
        </row>
        <row r="477">
          <cell r="A477" t="str">
            <v>아스팔트포장 파취</v>
          </cell>
          <cell r="B477" t="str">
            <v>기계</v>
          </cell>
          <cell r="C477" t="str">
            <v>M3</v>
          </cell>
          <cell r="D477">
            <v>120.42</v>
          </cell>
          <cell r="E477">
            <v>15300</v>
          </cell>
          <cell r="F477">
            <v>1842426</v>
          </cell>
          <cell r="G477">
            <v>2300</v>
          </cell>
          <cell r="H477">
            <v>276966</v>
          </cell>
          <cell r="I477">
            <v>6300</v>
          </cell>
          <cell r="J477">
            <v>758646</v>
          </cell>
          <cell r="K477">
            <v>6700</v>
          </cell>
          <cell r="L477">
            <v>806814</v>
          </cell>
          <cell r="M477" t="str">
            <v>#.10</v>
          </cell>
        </row>
        <row r="478">
          <cell r="A478" t="str">
            <v>아스팔트 포장포설</v>
          </cell>
          <cell r="B478" t="str">
            <v>기층10cm+표층5cm</v>
          </cell>
          <cell r="C478" t="str">
            <v>a</v>
          </cell>
          <cell r="D478">
            <v>8.0299999999999994</v>
          </cell>
          <cell r="E478">
            <v>3812100</v>
          </cell>
          <cell r="F478">
            <v>30611163</v>
          </cell>
          <cell r="G478">
            <v>3372300</v>
          </cell>
          <cell r="H478">
            <v>27079569</v>
          </cell>
          <cell r="I478">
            <v>409100</v>
          </cell>
          <cell r="J478">
            <v>3285073</v>
          </cell>
          <cell r="K478">
            <v>30700</v>
          </cell>
          <cell r="L478">
            <v>246521</v>
          </cell>
          <cell r="M478" t="str">
            <v>No.4</v>
          </cell>
        </row>
        <row r="479">
          <cell r="A479" t="str">
            <v>보조기층포설 및 다짐</v>
          </cell>
          <cell r="B479" t="str">
            <v>T=30cm</v>
          </cell>
          <cell r="C479" t="str">
            <v>M3</v>
          </cell>
          <cell r="D479">
            <v>209.96</v>
          </cell>
          <cell r="E479">
            <v>2800</v>
          </cell>
          <cell r="F479">
            <v>587888</v>
          </cell>
          <cell r="G479">
            <v>400</v>
          </cell>
          <cell r="H479">
            <v>83984</v>
          </cell>
          <cell r="I479">
            <v>1700</v>
          </cell>
          <cell r="J479">
            <v>356932</v>
          </cell>
          <cell r="K479">
            <v>700</v>
          </cell>
          <cell r="L479">
            <v>146972</v>
          </cell>
          <cell r="M479" t="str">
            <v>#.11</v>
          </cell>
        </row>
        <row r="480">
          <cell r="A480" t="str">
            <v>폐기물운반</v>
          </cell>
          <cell r="B480" t="str">
            <v>B.H0.7 + D.T15</v>
          </cell>
          <cell r="C480" t="str">
            <v>M3</v>
          </cell>
          <cell r="D480">
            <v>488.1</v>
          </cell>
          <cell r="E480">
            <v>12300</v>
          </cell>
          <cell r="F480">
            <v>6003630</v>
          </cell>
          <cell r="G480">
            <v>4600</v>
          </cell>
          <cell r="H480">
            <v>2245260</v>
          </cell>
          <cell r="I480">
            <v>3500</v>
          </cell>
          <cell r="J480">
            <v>1708350</v>
          </cell>
          <cell r="K480">
            <v>4200</v>
          </cell>
          <cell r="L480">
            <v>2050020</v>
          </cell>
          <cell r="M480" t="str">
            <v>#.12</v>
          </cell>
        </row>
        <row r="481">
          <cell r="A481" t="str">
            <v>콘크리트포장 절단</v>
          </cell>
          <cell r="C481" t="str">
            <v>M</v>
          </cell>
          <cell r="D481">
            <v>2015.7</v>
          </cell>
          <cell r="E481">
            <v>2000</v>
          </cell>
          <cell r="F481">
            <v>4031400</v>
          </cell>
          <cell r="G481">
            <v>900</v>
          </cell>
          <cell r="H481">
            <v>1814130</v>
          </cell>
          <cell r="I481">
            <v>1000</v>
          </cell>
          <cell r="J481">
            <v>2015700</v>
          </cell>
          <cell r="K481">
            <v>100</v>
          </cell>
          <cell r="L481">
            <v>201570</v>
          </cell>
          <cell r="M481" t="str">
            <v>No.5</v>
          </cell>
        </row>
        <row r="482">
          <cell r="A482" t="str">
            <v>콘크리트포장 깨기</v>
          </cell>
          <cell r="B482" t="str">
            <v>T=30cm미만</v>
          </cell>
          <cell r="C482" t="str">
            <v>M3</v>
          </cell>
          <cell r="D482">
            <v>367.68</v>
          </cell>
          <cell r="E482">
            <v>15200</v>
          </cell>
          <cell r="F482">
            <v>5588736</v>
          </cell>
          <cell r="G482">
            <v>2200</v>
          </cell>
          <cell r="H482">
            <v>808896</v>
          </cell>
          <cell r="I482">
            <v>6300</v>
          </cell>
          <cell r="J482">
            <v>2316384</v>
          </cell>
          <cell r="K482">
            <v>6700</v>
          </cell>
          <cell r="L482">
            <v>2463456</v>
          </cell>
          <cell r="M482" t="str">
            <v>#.13</v>
          </cell>
        </row>
        <row r="483">
          <cell r="A483" t="str">
            <v>콘크리트포장 포설</v>
          </cell>
          <cell r="B483" t="str">
            <v>T=20cm</v>
          </cell>
          <cell r="C483" t="str">
            <v>M3</v>
          </cell>
          <cell r="D483">
            <v>367.68</v>
          </cell>
          <cell r="E483">
            <v>103500</v>
          </cell>
          <cell r="F483">
            <v>38054880</v>
          </cell>
          <cell r="G483">
            <v>52500</v>
          </cell>
          <cell r="H483">
            <v>19303200</v>
          </cell>
          <cell r="I483">
            <v>51000</v>
          </cell>
          <cell r="J483">
            <v>18751680</v>
          </cell>
          <cell r="K483">
            <v>0</v>
          </cell>
          <cell r="L483">
            <v>0</v>
          </cell>
          <cell r="M483" t="str">
            <v>No.6</v>
          </cell>
        </row>
        <row r="484">
          <cell r="A484" t="str">
            <v>모래부설(B.H 0.7M3)</v>
          </cell>
          <cell r="B484" t="str">
            <v>기계90%+인력10%</v>
          </cell>
          <cell r="C484" t="str">
            <v>M3</v>
          </cell>
          <cell r="D484">
            <v>55.15</v>
          </cell>
          <cell r="E484">
            <v>1300</v>
          </cell>
          <cell r="F484">
            <v>71695</v>
          </cell>
          <cell r="G484">
            <v>200</v>
          </cell>
          <cell r="H484">
            <v>11030</v>
          </cell>
          <cell r="I484">
            <v>700</v>
          </cell>
          <cell r="J484">
            <v>38605</v>
          </cell>
          <cell r="K484">
            <v>400</v>
          </cell>
          <cell r="L484">
            <v>22060</v>
          </cell>
          <cell r="M484" t="str">
            <v>#.14</v>
          </cell>
        </row>
        <row r="485">
          <cell r="A485" t="str">
            <v>와이어메쉬깔기</v>
          </cell>
          <cell r="B485" t="str">
            <v>#8X100X100</v>
          </cell>
          <cell r="C485" t="str">
            <v>M2</v>
          </cell>
          <cell r="D485">
            <v>1838.42</v>
          </cell>
          <cell r="E485">
            <v>3000</v>
          </cell>
          <cell r="F485">
            <v>5515260</v>
          </cell>
          <cell r="G485">
            <v>2000</v>
          </cell>
          <cell r="H485">
            <v>3676840</v>
          </cell>
          <cell r="I485">
            <v>1000</v>
          </cell>
          <cell r="J485">
            <v>1838420</v>
          </cell>
          <cell r="K485">
            <v>0</v>
          </cell>
          <cell r="L485">
            <v>0</v>
          </cell>
          <cell r="M485" t="str">
            <v>No.7</v>
          </cell>
        </row>
        <row r="486">
          <cell r="A486" t="str">
            <v>보조기층포설 및 다짐</v>
          </cell>
          <cell r="B486" t="str">
            <v>T=30cm</v>
          </cell>
          <cell r="C486" t="str">
            <v>M3</v>
          </cell>
          <cell r="D486">
            <v>551.53</v>
          </cell>
          <cell r="E486">
            <v>2800</v>
          </cell>
          <cell r="F486">
            <v>1544284</v>
          </cell>
          <cell r="G486">
            <v>400</v>
          </cell>
          <cell r="H486">
            <v>220612</v>
          </cell>
          <cell r="I486">
            <v>1700</v>
          </cell>
          <cell r="J486">
            <v>937601</v>
          </cell>
          <cell r="K486">
            <v>700</v>
          </cell>
          <cell r="L486">
            <v>386071</v>
          </cell>
          <cell r="M486" t="str">
            <v>#.11</v>
          </cell>
        </row>
        <row r="487">
          <cell r="A487" t="str">
            <v>신축재</v>
          </cell>
          <cell r="B487" t="str">
            <v>T=1.5cm</v>
          </cell>
          <cell r="C487" t="str">
            <v>M2</v>
          </cell>
          <cell r="D487">
            <v>58.45</v>
          </cell>
          <cell r="E487">
            <v>12600</v>
          </cell>
          <cell r="F487">
            <v>736470</v>
          </cell>
          <cell r="G487">
            <v>12000</v>
          </cell>
          <cell r="H487">
            <v>701400</v>
          </cell>
          <cell r="I487">
            <v>600</v>
          </cell>
          <cell r="J487">
            <v>35070</v>
          </cell>
          <cell r="K487">
            <v>0</v>
          </cell>
          <cell r="L487">
            <v>0</v>
          </cell>
        </row>
        <row r="488">
          <cell r="A488" t="str">
            <v>양생(비닐)</v>
          </cell>
          <cell r="C488" t="str">
            <v>M2</v>
          </cell>
          <cell r="D488">
            <v>1838.42</v>
          </cell>
          <cell r="E488">
            <v>900</v>
          </cell>
          <cell r="F488">
            <v>1654578</v>
          </cell>
          <cell r="G488">
            <v>700</v>
          </cell>
          <cell r="H488">
            <v>1286894</v>
          </cell>
          <cell r="I488">
            <v>200</v>
          </cell>
          <cell r="J488">
            <v>367684</v>
          </cell>
          <cell r="K488">
            <v>0</v>
          </cell>
          <cell r="L488">
            <v>0</v>
          </cell>
          <cell r="M488" t="str">
            <v>No.8</v>
          </cell>
        </row>
        <row r="490">
          <cell r="A490" t="str">
            <v>2. 관 로 공</v>
          </cell>
          <cell r="F490">
            <v>1666000</v>
          </cell>
          <cell r="H490">
            <v>26000</v>
          </cell>
          <cell r="J490">
            <v>1640000</v>
          </cell>
          <cell r="L490">
            <v>0</v>
          </cell>
        </row>
        <row r="491">
          <cell r="A491" t="str">
            <v>이중벽P.E관 접합및부설</v>
          </cell>
          <cell r="B491" t="str">
            <v>Φ300M/M</v>
          </cell>
          <cell r="C491" t="str">
            <v>개소</v>
          </cell>
          <cell r="D491">
            <v>260</v>
          </cell>
          <cell r="E491">
            <v>6000</v>
          </cell>
          <cell r="F491">
            <v>1560000</v>
          </cell>
          <cell r="G491">
            <v>0</v>
          </cell>
          <cell r="H491">
            <v>0</v>
          </cell>
          <cell r="I491">
            <v>6000</v>
          </cell>
          <cell r="J491">
            <v>1560000</v>
          </cell>
          <cell r="K491">
            <v>0</v>
          </cell>
          <cell r="L491">
            <v>0</v>
          </cell>
          <cell r="M491" t="str">
            <v>No.25</v>
          </cell>
        </row>
        <row r="492">
          <cell r="A492" t="str">
            <v>레미콘타설</v>
          </cell>
          <cell r="B492" t="str">
            <v>무근구조물</v>
          </cell>
          <cell r="C492" t="str">
            <v>M3</v>
          </cell>
          <cell r="D492">
            <v>1.75</v>
          </cell>
          <cell r="E492">
            <v>16000</v>
          </cell>
          <cell r="F492">
            <v>28000</v>
          </cell>
          <cell r="G492">
            <v>0</v>
          </cell>
          <cell r="H492">
            <v>0</v>
          </cell>
          <cell r="I492">
            <v>16000</v>
          </cell>
          <cell r="J492">
            <v>28000</v>
          </cell>
          <cell r="K492">
            <v>0</v>
          </cell>
          <cell r="L492">
            <v>0</v>
          </cell>
          <cell r="M492" t="str">
            <v>No.10</v>
          </cell>
        </row>
        <row r="493">
          <cell r="A493" t="str">
            <v>합판거푸집</v>
          </cell>
          <cell r="B493" t="str">
            <v>0-7m:6회</v>
          </cell>
          <cell r="C493" t="str">
            <v>M2</v>
          </cell>
          <cell r="D493">
            <v>6.5</v>
          </cell>
          <cell r="E493">
            <v>12000</v>
          </cell>
          <cell r="F493">
            <v>78000</v>
          </cell>
          <cell r="G493">
            <v>4000</v>
          </cell>
          <cell r="H493">
            <v>26000</v>
          </cell>
          <cell r="I493">
            <v>8000</v>
          </cell>
          <cell r="J493">
            <v>52000</v>
          </cell>
          <cell r="K493">
            <v>0</v>
          </cell>
          <cell r="L493">
            <v>0</v>
          </cell>
          <cell r="M493" t="str">
            <v>No.11</v>
          </cell>
        </row>
        <row r="495">
          <cell r="A495" t="str">
            <v>3. 맨 홀 공</v>
          </cell>
          <cell r="F495">
            <v>21169190</v>
          </cell>
          <cell r="H495">
            <v>4401018</v>
          </cell>
          <cell r="J495">
            <v>16707091</v>
          </cell>
          <cell r="L495">
            <v>61081</v>
          </cell>
        </row>
        <row r="496">
          <cell r="A496" t="str">
            <v>레미콘타설</v>
          </cell>
          <cell r="B496" t="str">
            <v>무근구조물</v>
          </cell>
          <cell r="C496" t="str">
            <v>M3</v>
          </cell>
          <cell r="D496">
            <v>24.89</v>
          </cell>
          <cell r="E496">
            <v>16000</v>
          </cell>
          <cell r="F496">
            <v>398240</v>
          </cell>
          <cell r="G496">
            <v>0</v>
          </cell>
          <cell r="H496">
            <v>0</v>
          </cell>
          <cell r="I496">
            <v>16000</v>
          </cell>
          <cell r="J496">
            <v>398240</v>
          </cell>
          <cell r="K496">
            <v>0</v>
          </cell>
          <cell r="L496">
            <v>0</v>
          </cell>
          <cell r="M496" t="str">
            <v>No.10</v>
          </cell>
        </row>
        <row r="497">
          <cell r="A497" t="str">
            <v>레미콘타설</v>
          </cell>
          <cell r="B497" t="str">
            <v>철근구조물</v>
          </cell>
          <cell r="C497" t="str">
            <v>M3</v>
          </cell>
          <cell r="D497">
            <v>76.61</v>
          </cell>
          <cell r="E497">
            <v>21700</v>
          </cell>
          <cell r="F497">
            <v>1662437</v>
          </cell>
          <cell r="G497">
            <v>400</v>
          </cell>
          <cell r="H497">
            <v>30644</v>
          </cell>
          <cell r="I497">
            <v>21000</v>
          </cell>
          <cell r="J497">
            <v>1608810</v>
          </cell>
          <cell r="K497">
            <v>300</v>
          </cell>
          <cell r="L497">
            <v>22983</v>
          </cell>
          <cell r="M497" t="str">
            <v>No.14</v>
          </cell>
        </row>
        <row r="498">
          <cell r="A498" t="str">
            <v>합판거푸집</v>
          </cell>
          <cell r="B498" t="str">
            <v>0-7m:6회</v>
          </cell>
          <cell r="C498" t="str">
            <v>M2</v>
          </cell>
          <cell r="D498">
            <v>25.8</v>
          </cell>
          <cell r="E498">
            <v>12000</v>
          </cell>
          <cell r="F498">
            <v>309600</v>
          </cell>
          <cell r="G498">
            <v>4000</v>
          </cell>
          <cell r="H498">
            <v>103200</v>
          </cell>
          <cell r="I498">
            <v>8000</v>
          </cell>
          <cell r="J498">
            <v>206400</v>
          </cell>
          <cell r="K498">
            <v>0</v>
          </cell>
          <cell r="L498">
            <v>0</v>
          </cell>
          <cell r="M498" t="str">
            <v>No.11</v>
          </cell>
        </row>
        <row r="499">
          <cell r="A499" t="str">
            <v>합판거푸집</v>
          </cell>
          <cell r="B499" t="str">
            <v>0-7m:3회</v>
          </cell>
          <cell r="C499" t="str">
            <v>M2</v>
          </cell>
          <cell r="D499">
            <v>528.36</v>
          </cell>
          <cell r="E499">
            <v>17100</v>
          </cell>
          <cell r="F499">
            <v>9034956</v>
          </cell>
          <cell r="G499">
            <v>5300</v>
          </cell>
          <cell r="H499">
            <v>2800308</v>
          </cell>
          <cell r="I499">
            <v>11800</v>
          </cell>
          <cell r="J499">
            <v>6234648</v>
          </cell>
          <cell r="K499">
            <v>0</v>
          </cell>
          <cell r="L499">
            <v>0</v>
          </cell>
          <cell r="M499" t="str">
            <v>No.15</v>
          </cell>
        </row>
        <row r="500">
          <cell r="A500" t="str">
            <v>원형 거푸집</v>
          </cell>
          <cell r="B500" t="str">
            <v>3 회</v>
          </cell>
          <cell r="C500" t="str">
            <v>M2</v>
          </cell>
          <cell r="D500">
            <v>52.89</v>
          </cell>
          <cell r="E500">
            <v>38600</v>
          </cell>
          <cell r="F500">
            <v>2041554</v>
          </cell>
          <cell r="G500">
            <v>11500</v>
          </cell>
          <cell r="H500">
            <v>608235</v>
          </cell>
          <cell r="I500">
            <v>27100</v>
          </cell>
          <cell r="J500">
            <v>1433319</v>
          </cell>
          <cell r="K500">
            <v>0</v>
          </cell>
          <cell r="L500">
            <v>0</v>
          </cell>
          <cell r="M500" t="str">
            <v>No.16</v>
          </cell>
        </row>
        <row r="501">
          <cell r="A501" t="str">
            <v>목재거푸집</v>
          </cell>
          <cell r="B501" t="str">
            <v>0-7m:4회</v>
          </cell>
          <cell r="C501" t="str">
            <v>M2</v>
          </cell>
          <cell r="D501">
            <v>19.89</v>
          </cell>
          <cell r="E501">
            <v>26100</v>
          </cell>
          <cell r="F501">
            <v>519129</v>
          </cell>
          <cell r="G501">
            <v>7100</v>
          </cell>
          <cell r="H501">
            <v>141219</v>
          </cell>
          <cell r="I501">
            <v>19000</v>
          </cell>
          <cell r="J501">
            <v>377910</v>
          </cell>
          <cell r="K501">
            <v>0</v>
          </cell>
          <cell r="L501">
            <v>0</v>
          </cell>
          <cell r="M501" t="str">
            <v>No.32</v>
          </cell>
        </row>
        <row r="502">
          <cell r="A502" t="str">
            <v>시공이음 설치</v>
          </cell>
          <cell r="B502" t="str">
            <v>PVC,B=150X5mm</v>
          </cell>
          <cell r="C502" t="str">
            <v>M</v>
          </cell>
          <cell r="D502">
            <v>189.2</v>
          </cell>
          <cell r="E502">
            <v>13700</v>
          </cell>
          <cell r="F502">
            <v>2592040</v>
          </cell>
          <cell r="G502">
            <v>2400</v>
          </cell>
          <cell r="H502">
            <v>454080</v>
          </cell>
          <cell r="I502">
            <v>11300</v>
          </cell>
          <cell r="J502">
            <v>2137960</v>
          </cell>
          <cell r="K502">
            <v>0</v>
          </cell>
          <cell r="L502">
            <v>0</v>
          </cell>
          <cell r="M502" t="str">
            <v>No.17</v>
          </cell>
        </row>
        <row r="503">
          <cell r="A503" t="str">
            <v>철근가공및조립</v>
          </cell>
          <cell r="B503" t="str">
            <v>보통</v>
          </cell>
          <cell r="C503" t="str">
            <v>TON</v>
          </cell>
          <cell r="D503">
            <v>4.6870000000000003</v>
          </cell>
          <cell r="E503">
            <v>327000</v>
          </cell>
          <cell r="F503">
            <v>1532649</v>
          </cell>
          <cell r="G503">
            <v>4000</v>
          </cell>
          <cell r="H503">
            <v>18748</v>
          </cell>
          <cell r="I503">
            <v>317000</v>
          </cell>
          <cell r="J503">
            <v>1485779</v>
          </cell>
          <cell r="K503">
            <v>6000</v>
          </cell>
          <cell r="L503">
            <v>28122</v>
          </cell>
          <cell r="M503" t="str">
            <v>No.18</v>
          </cell>
        </row>
        <row r="504">
          <cell r="A504" t="str">
            <v>사다리설치(STS)</v>
          </cell>
          <cell r="C504" t="str">
            <v>M</v>
          </cell>
          <cell r="D504">
            <v>26.66</v>
          </cell>
          <cell r="E504">
            <v>10900</v>
          </cell>
          <cell r="F504">
            <v>290594</v>
          </cell>
          <cell r="G504">
            <v>6600</v>
          </cell>
          <cell r="H504">
            <v>175956</v>
          </cell>
          <cell r="I504">
            <v>4100</v>
          </cell>
          <cell r="J504">
            <v>109306</v>
          </cell>
          <cell r="K504">
            <v>200</v>
          </cell>
          <cell r="L504">
            <v>5332</v>
          </cell>
          <cell r="M504" t="str">
            <v>No.19</v>
          </cell>
        </row>
        <row r="505">
          <cell r="A505" t="str">
            <v>맨홀뚜껑설치</v>
          </cell>
          <cell r="B505" t="str">
            <v>(주철재)</v>
          </cell>
          <cell r="C505" t="str">
            <v>조</v>
          </cell>
          <cell r="D505">
            <v>43</v>
          </cell>
          <cell r="E505">
            <v>45800</v>
          </cell>
          <cell r="F505">
            <v>1969400</v>
          </cell>
          <cell r="G505">
            <v>0</v>
          </cell>
          <cell r="H505">
            <v>0</v>
          </cell>
          <cell r="I505">
            <v>45800</v>
          </cell>
          <cell r="J505">
            <v>1969400</v>
          </cell>
          <cell r="K505">
            <v>0</v>
          </cell>
          <cell r="L505">
            <v>0</v>
          </cell>
          <cell r="M505" t="str">
            <v>No.20</v>
          </cell>
        </row>
        <row r="506">
          <cell r="A506" t="str">
            <v>강관동바리(3개월)</v>
          </cell>
          <cell r="B506" t="str">
            <v>H=0-4.2M</v>
          </cell>
          <cell r="C506" t="str">
            <v>공M3</v>
          </cell>
          <cell r="D506">
            <v>15.91</v>
          </cell>
          <cell r="E506">
            <v>6300</v>
          </cell>
          <cell r="F506">
            <v>100233</v>
          </cell>
          <cell r="G506">
            <v>200</v>
          </cell>
          <cell r="H506">
            <v>3182</v>
          </cell>
          <cell r="I506">
            <v>6100</v>
          </cell>
          <cell r="J506">
            <v>97051</v>
          </cell>
          <cell r="K506">
            <v>0</v>
          </cell>
          <cell r="L506">
            <v>0</v>
          </cell>
          <cell r="M506" t="str">
            <v>No.21</v>
          </cell>
        </row>
        <row r="507">
          <cell r="A507" t="str">
            <v>양생(비닐)</v>
          </cell>
          <cell r="C507" t="str">
            <v>M2</v>
          </cell>
          <cell r="D507">
            <v>43.86</v>
          </cell>
          <cell r="E507">
            <v>900</v>
          </cell>
          <cell r="F507">
            <v>39474</v>
          </cell>
          <cell r="G507">
            <v>700</v>
          </cell>
          <cell r="H507">
            <v>30702</v>
          </cell>
          <cell r="I507">
            <v>200</v>
          </cell>
          <cell r="J507">
            <v>8772</v>
          </cell>
          <cell r="K507">
            <v>0</v>
          </cell>
          <cell r="L507">
            <v>0</v>
          </cell>
          <cell r="M507" t="str">
            <v>No.8</v>
          </cell>
        </row>
        <row r="508">
          <cell r="A508" t="str">
            <v>시공이음면정리(치핑)</v>
          </cell>
          <cell r="B508" t="str">
            <v>인력</v>
          </cell>
          <cell r="C508" t="str">
            <v>M2</v>
          </cell>
          <cell r="D508">
            <v>34.4</v>
          </cell>
          <cell r="E508">
            <v>19000</v>
          </cell>
          <cell r="F508">
            <v>653600</v>
          </cell>
          <cell r="G508">
            <v>500</v>
          </cell>
          <cell r="H508">
            <v>17200</v>
          </cell>
          <cell r="I508">
            <v>18500</v>
          </cell>
          <cell r="J508">
            <v>636400</v>
          </cell>
          <cell r="K508">
            <v>0</v>
          </cell>
          <cell r="L508">
            <v>0</v>
          </cell>
          <cell r="M508" t="str">
            <v>No.22</v>
          </cell>
        </row>
        <row r="509">
          <cell r="A509" t="str">
            <v>스페이서(T=75MM)</v>
          </cell>
          <cell r="C509" t="str">
            <v>EA</v>
          </cell>
          <cell r="D509">
            <v>129</v>
          </cell>
          <cell r="E509">
            <v>100</v>
          </cell>
          <cell r="F509">
            <v>12900</v>
          </cell>
          <cell r="G509">
            <v>100</v>
          </cell>
          <cell r="H509">
            <v>12900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쇠흙손 마감</v>
          </cell>
          <cell r="C510" t="str">
            <v>M2</v>
          </cell>
          <cell r="D510">
            <v>15.48</v>
          </cell>
          <cell r="E510">
            <v>800</v>
          </cell>
          <cell r="F510">
            <v>12384</v>
          </cell>
          <cell r="G510">
            <v>300</v>
          </cell>
          <cell r="H510">
            <v>4644</v>
          </cell>
          <cell r="I510">
            <v>200</v>
          </cell>
          <cell r="J510">
            <v>3096</v>
          </cell>
          <cell r="K510">
            <v>300</v>
          </cell>
          <cell r="L510">
            <v>4644</v>
          </cell>
          <cell r="M510" t="str">
            <v>No.27</v>
          </cell>
        </row>
        <row r="512">
          <cell r="A512" t="str">
            <v>4. 우수월류공</v>
          </cell>
          <cell r="F512">
            <v>3357522</v>
          </cell>
          <cell r="H512">
            <v>935842</v>
          </cell>
          <cell r="J512">
            <v>2404393</v>
          </cell>
          <cell r="L512">
            <v>17287</v>
          </cell>
        </row>
        <row r="513">
          <cell r="A513" t="str">
            <v>레미콘타설</v>
          </cell>
          <cell r="B513" t="str">
            <v>무근구조물</v>
          </cell>
          <cell r="C513" t="str">
            <v>M3</v>
          </cell>
          <cell r="D513">
            <v>26.64</v>
          </cell>
          <cell r="E513">
            <v>16000</v>
          </cell>
          <cell r="F513">
            <v>426240</v>
          </cell>
          <cell r="G513">
            <v>0</v>
          </cell>
          <cell r="H513">
            <v>0</v>
          </cell>
          <cell r="I513">
            <v>16000</v>
          </cell>
          <cell r="J513">
            <v>426240</v>
          </cell>
          <cell r="K513">
            <v>0</v>
          </cell>
          <cell r="L513">
            <v>0</v>
          </cell>
          <cell r="M513" t="str">
            <v>No.10</v>
          </cell>
        </row>
        <row r="514">
          <cell r="A514" t="str">
            <v>레미콘타설</v>
          </cell>
          <cell r="B514" t="str">
            <v>철근구조물</v>
          </cell>
          <cell r="C514" t="str">
            <v>M3</v>
          </cell>
          <cell r="D514">
            <v>5.41</v>
          </cell>
          <cell r="E514">
            <v>21700</v>
          </cell>
          <cell r="F514">
            <v>117397</v>
          </cell>
          <cell r="G514">
            <v>400</v>
          </cell>
          <cell r="H514">
            <v>2164</v>
          </cell>
          <cell r="I514">
            <v>21000</v>
          </cell>
          <cell r="J514">
            <v>113610</v>
          </cell>
          <cell r="K514">
            <v>300</v>
          </cell>
          <cell r="L514">
            <v>1623</v>
          </cell>
          <cell r="M514" t="str">
            <v>No.14</v>
          </cell>
        </row>
        <row r="515">
          <cell r="A515" t="str">
            <v>합판거푸집</v>
          </cell>
          <cell r="B515" t="str">
            <v>0-7m:6회</v>
          </cell>
          <cell r="C515" t="str">
            <v>M2</v>
          </cell>
          <cell r="D515">
            <v>3.8</v>
          </cell>
          <cell r="E515">
            <v>12000</v>
          </cell>
          <cell r="F515">
            <v>45600</v>
          </cell>
          <cell r="G515">
            <v>4000</v>
          </cell>
          <cell r="H515">
            <v>15200</v>
          </cell>
          <cell r="I515">
            <v>8000</v>
          </cell>
          <cell r="J515">
            <v>30400</v>
          </cell>
          <cell r="K515">
            <v>0</v>
          </cell>
          <cell r="L515">
            <v>0</v>
          </cell>
          <cell r="M515" t="str">
            <v>No.11</v>
          </cell>
        </row>
        <row r="516">
          <cell r="A516" t="str">
            <v>합판거푸집</v>
          </cell>
          <cell r="B516" t="str">
            <v>0-7m:3회</v>
          </cell>
          <cell r="C516" t="str">
            <v>M2</v>
          </cell>
          <cell r="D516">
            <v>94.26</v>
          </cell>
          <cell r="E516">
            <v>17100</v>
          </cell>
          <cell r="F516">
            <v>1611846</v>
          </cell>
          <cell r="G516">
            <v>5300</v>
          </cell>
          <cell r="H516">
            <v>499578</v>
          </cell>
          <cell r="I516">
            <v>11800</v>
          </cell>
          <cell r="J516">
            <v>1112268</v>
          </cell>
          <cell r="K516">
            <v>0</v>
          </cell>
          <cell r="L516">
            <v>0</v>
          </cell>
          <cell r="M516" t="str">
            <v>No.15</v>
          </cell>
        </row>
        <row r="517">
          <cell r="A517" t="str">
            <v>원형거푸집</v>
          </cell>
          <cell r="B517" t="str">
            <v>3 회</v>
          </cell>
          <cell r="C517" t="str">
            <v>M2</v>
          </cell>
          <cell r="D517">
            <v>1.38</v>
          </cell>
          <cell r="E517">
            <v>38600</v>
          </cell>
          <cell r="F517">
            <v>53268</v>
          </cell>
          <cell r="G517">
            <v>11500</v>
          </cell>
          <cell r="H517">
            <v>15870</v>
          </cell>
          <cell r="I517">
            <v>27100</v>
          </cell>
          <cell r="J517">
            <v>37398</v>
          </cell>
          <cell r="K517">
            <v>0</v>
          </cell>
          <cell r="L517">
            <v>0</v>
          </cell>
          <cell r="M517" t="str">
            <v>No.16</v>
          </cell>
        </row>
        <row r="518">
          <cell r="A518" t="str">
            <v>시공이음 설치</v>
          </cell>
          <cell r="B518" t="str">
            <v>PVC,B=150X5mm</v>
          </cell>
          <cell r="C518" t="str">
            <v>M</v>
          </cell>
          <cell r="D518">
            <v>5</v>
          </cell>
          <cell r="E518">
            <v>13700</v>
          </cell>
          <cell r="F518">
            <v>68500</v>
          </cell>
          <cell r="G518">
            <v>2400</v>
          </cell>
          <cell r="H518">
            <v>12000</v>
          </cell>
          <cell r="I518">
            <v>11300</v>
          </cell>
          <cell r="J518">
            <v>56500</v>
          </cell>
          <cell r="K518">
            <v>0</v>
          </cell>
          <cell r="L518">
            <v>0</v>
          </cell>
          <cell r="M518" t="str">
            <v>No.17</v>
          </cell>
        </row>
        <row r="519">
          <cell r="A519" t="str">
            <v>철근가공및조립</v>
          </cell>
          <cell r="B519" t="str">
            <v>보통</v>
          </cell>
          <cell r="C519" t="str">
            <v>TON</v>
          </cell>
          <cell r="D519">
            <v>0.92900000000000005</v>
          </cell>
          <cell r="E519">
            <v>327000</v>
          </cell>
          <cell r="F519">
            <v>303783</v>
          </cell>
          <cell r="G519">
            <v>4000</v>
          </cell>
          <cell r="H519">
            <v>3716</v>
          </cell>
          <cell r="I519">
            <v>317000</v>
          </cell>
          <cell r="J519">
            <v>294493</v>
          </cell>
          <cell r="K519">
            <v>6000</v>
          </cell>
          <cell r="L519">
            <v>5574</v>
          </cell>
          <cell r="M519" t="str">
            <v>No.18</v>
          </cell>
        </row>
        <row r="520">
          <cell r="A520" t="str">
            <v>사다리설치(STS)</v>
          </cell>
          <cell r="C520" t="str">
            <v>M</v>
          </cell>
          <cell r="D520">
            <v>2.75</v>
          </cell>
          <cell r="E520">
            <v>10900</v>
          </cell>
          <cell r="F520">
            <v>29975</v>
          </cell>
          <cell r="G520">
            <v>6600</v>
          </cell>
          <cell r="H520">
            <v>18150</v>
          </cell>
          <cell r="I520">
            <v>4100</v>
          </cell>
          <cell r="J520">
            <v>11275</v>
          </cell>
          <cell r="K520">
            <v>200</v>
          </cell>
          <cell r="L520">
            <v>550</v>
          </cell>
          <cell r="M520" t="str">
            <v>No.19</v>
          </cell>
        </row>
        <row r="521">
          <cell r="A521" t="str">
            <v>맨홀뚜껑설치</v>
          </cell>
          <cell r="B521" t="str">
            <v>(주철재)</v>
          </cell>
          <cell r="C521" t="str">
            <v>조</v>
          </cell>
          <cell r="D521">
            <v>1</v>
          </cell>
          <cell r="E521">
            <v>45800</v>
          </cell>
          <cell r="F521">
            <v>45800</v>
          </cell>
          <cell r="G521">
            <v>0</v>
          </cell>
          <cell r="H521">
            <v>0</v>
          </cell>
          <cell r="I521">
            <v>45800</v>
          </cell>
          <cell r="J521">
            <v>45800</v>
          </cell>
          <cell r="K521">
            <v>0</v>
          </cell>
          <cell r="L521">
            <v>0</v>
          </cell>
          <cell r="M521" t="str">
            <v>No.20</v>
          </cell>
        </row>
        <row r="522">
          <cell r="A522" t="str">
            <v>강관비계</v>
          </cell>
          <cell r="B522" t="str">
            <v>3개월</v>
          </cell>
          <cell r="C522" t="str">
            <v>M2</v>
          </cell>
          <cell r="D522">
            <v>31.8</v>
          </cell>
          <cell r="E522">
            <v>9200</v>
          </cell>
          <cell r="F522">
            <v>292560</v>
          </cell>
          <cell r="G522">
            <v>2300</v>
          </cell>
          <cell r="H522">
            <v>73140</v>
          </cell>
          <cell r="I522">
            <v>6600</v>
          </cell>
          <cell r="J522">
            <v>209880</v>
          </cell>
          <cell r="K522">
            <v>300</v>
          </cell>
          <cell r="L522">
            <v>9540</v>
          </cell>
          <cell r="M522" t="str">
            <v>No.33</v>
          </cell>
        </row>
        <row r="523">
          <cell r="A523" t="str">
            <v>강관동바리(3개월)</v>
          </cell>
          <cell r="B523" t="str">
            <v>H=0-4.2M</v>
          </cell>
          <cell r="C523" t="str">
            <v>공M3</v>
          </cell>
          <cell r="D523">
            <v>2.1</v>
          </cell>
          <cell r="E523">
            <v>6300</v>
          </cell>
          <cell r="F523">
            <v>13230</v>
          </cell>
          <cell r="G523">
            <v>200</v>
          </cell>
          <cell r="H523">
            <v>420</v>
          </cell>
          <cell r="I523">
            <v>6100</v>
          </cell>
          <cell r="J523">
            <v>12810</v>
          </cell>
          <cell r="K523">
            <v>0</v>
          </cell>
          <cell r="L523">
            <v>0</v>
          </cell>
          <cell r="M523" t="str">
            <v>No.21</v>
          </cell>
        </row>
        <row r="524">
          <cell r="A524" t="str">
            <v>양생(비닐)</v>
          </cell>
          <cell r="C524" t="str">
            <v>M2</v>
          </cell>
          <cell r="D524">
            <v>47.97</v>
          </cell>
          <cell r="E524">
            <v>900</v>
          </cell>
          <cell r="F524">
            <v>43173</v>
          </cell>
          <cell r="G524">
            <v>700</v>
          </cell>
          <cell r="H524">
            <v>33579</v>
          </cell>
          <cell r="I524">
            <v>200</v>
          </cell>
          <cell r="J524">
            <v>9594</v>
          </cell>
          <cell r="K524">
            <v>0</v>
          </cell>
          <cell r="L524">
            <v>0</v>
          </cell>
          <cell r="M524" t="str">
            <v>No.8</v>
          </cell>
        </row>
        <row r="525">
          <cell r="A525" t="str">
            <v>시공이음면정리(치핑)</v>
          </cell>
          <cell r="B525" t="str">
            <v>인력</v>
          </cell>
          <cell r="C525" t="str">
            <v>M2</v>
          </cell>
          <cell r="D525">
            <v>1.25</v>
          </cell>
          <cell r="E525">
            <v>19000</v>
          </cell>
          <cell r="F525">
            <v>23750</v>
          </cell>
          <cell r="G525">
            <v>500</v>
          </cell>
          <cell r="H525">
            <v>625</v>
          </cell>
          <cell r="I525">
            <v>18500</v>
          </cell>
          <cell r="J525">
            <v>23125</v>
          </cell>
          <cell r="K525">
            <v>0</v>
          </cell>
          <cell r="L525">
            <v>0</v>
          </cell>
          <cell r="M525" t="str">
            <v>No.22</v>
          </cell>
        </row>
        <row r="526">
          <cell r="A526" t="str">
            <v>스페이서(T=75MM)</v>
          </cell>
          <cell r="C526" t="str">
            <v>EA</v>
          </cell>
          <cell r="D526">
            <v>4</v>
          </cell>
          <cell r="E526">
            <v>100</v>
          </cell>
          <cell r="F526">
            <v>400</v>
          </cell>
          <cell r="G526">
            <v>100</v>
          </cell>
          <cell r="H526">
            <v>400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 t="str">
            <v>이중벽P.E관 접합및부설</v>
          </cell>
          <cell r="B527" t="str">
            <v>Φ250M/M</v>
          </cell>
          <cell r="C527" t="str">
            <v>개소</v>
          </cell>
          <cell r="D527">
            <v>2</v>
          </cell>
          <cell r="E527">
            <v>4000</v>
          </cell>
          <cell r="F527">
            <v>8000</v>
          </cell>
          <cell r="G527">
            <v>0</v>
          </cell>
          <cell r="H527">
            <v>0</v>
          </cell>
          <cell r="I527">
            <v>4000</v>
          </cell>
          <cell r="J527">
            <v>8000</v>
          </cell>
          <cell r="K527">
            <v>0</v>
          </cell>
          <cell r="L527">
            <v>0</v>
          </cell>
          <cell r="M527" t="str">
            <v>No.24</v>
          </cell>
        </row>
        <row r="528">
          <cell r="A528" t="str">
            <v>그레이팅 뚜껑설치</v>
          </cell>
          <cell r="B528" t="str">
            <v>550X5600mm</v>
          </cell>
          <cell r="C528" t="str">
            <v>개소</v>
          </cell>
          <cell r="D528">
            <v>1</v>
          </cell>
          <cell r="E528">
            <v>274000</v>
          </cell>
          <cell r="F528">
            <v>274000</v>
          </cell>
          <cell r="G528">
            <v>261000</v>
          </cell>
          <cell r="H528">
            <v>261000</v>
          </cell>
          <cell r="I528">
            <v>13000</v>
          </cell>
          <cell r="J528">
            <v>13000</v>
          </cell>
          <cell r="K528">
            <v>0</v>
          </cell>
          <cell r="L528">
            <v>0</v>
          </cell>
          <cell r="M528" t="str">
            <v>No.34</v>
          </cell>
        </row>
        <row r="531">
          <cell r="A531" t="str">
            <v>5. 환 기 구</v>
          </cell>
          <cell r="F531">
            <v>237072</v>
          </cell>
          <cell r="H531">
            <v>19968</v>
          </cell>
          <cell r="J531">
            <v>200232</v>
          </cell>
          <cell r="L531">
            <v>16872</v>
          </cell>
        </row>
        <row r="532">
          <cell r="A532" t="str">
            <v>레미콘타설</v>
          </cell>
          <cell r="B532" t="str">
            <v>무근구조물</v>
          </cell>
          <cell r="C532" t="str">
            <v>M3</v>
          </cell>
          <cell r="D532">
            <v>1.04</v>
          </cell>
          <cell r="E532">
            <v>16000</v>
          </cell>
          <cell r="F532">
            <v>16640</v>
          </cell>
          <cell r="G532">
            <v>0</v>
          </cell>
          <cell r="H532">
            <v>0</v>
          </cell>
          <cell r="I532">
            <v>16000</v>
          </cell>
          <cell r="J532">
            <v>16640</v>
          </cell>
          <cell r="K532">
            <v>0</v>
          </cell>
          <cell r="L532">
            <v>0</v>
          </cell>
          <cell r="M532" t="str">
            <v>No.10</v>
          </cell>
        </row>
        <row r="533">
          <cell r="A533" t="str">
            <v>합판거푸집</v>
          </cell>
          <cell r="B533" t="str">
            <v>0-7m:6회</v>
          </cell>
          <cell r="C533" t="str">
            <v>M2</v>
          </cell>
          <cell r="D533">
            <v>4.83</v>
          </cell>
          <cell r="E533">
            <v>12000</v>
          </cell>
          <cell r="F533">
            <v>57960</v>
          </cell>
          <cell r="G533">
            <v>4000</v>
          </cell>
          <cell r="H533">
            <v>19320</v>
          </cell>
          <cell r="I533">
            <v>8000</v>
          </cell>
          <cell r="J533">
            <v>38640</v>
          </cell>
          <cell r="K533">
            <v>0</v>
          </cell>
          <cell r="L533">
            <v>0</v>
          </cell>
          <cell r="M533" t="str">
            <v>No.11</v>
          </cell>
        </row>
        <row r="534">
          <cell r="A534" t="str">
            <v>K.P메카니칼접합및부설(기계)</v>
          </cell>
          <cell r="B534" t="str">
            <v>ø200M/M</v>
          </cell>
          <cell r="C534" t="str">
            <v>개소</v>
          </cell>
          <cell r="D534">
            <v>1</v>
          </cell>
          <cell r="E534">
            <v>43300</v>
          </cell>
          <cell r="F534">
            <v>43300</v>
          </cell>
          <cell r="G534">
            <v>0</v>
          </cell>
          <cell r="H534">
            <v>0</v>
          </cell>
          <cell r="I534">
            <v>30800</v>
          </cell>
          <cell r="J534">
            <v>30800</v>
          </cell>
          <cell r="K534">
            <v>12500</v>
          </cell>
          <cell r="L534">
            <v>12500</v>
          </cell>
          <cell r="M534" t="str">
            <v>No.35</v>
          </cell>
        </row>
        <row r="535">
          <cell r="A535" t="str">
            <v>잡석부설(B.H 0.7)</v>
          </cell>
          <cell r="B535" t="str">
            <v>기계90%+인력10%</v>
          </cell>
          <cell r="C535" t="str">
            <v>M3</v>
          </cell>
          <cell r="D535">
            <v>0.24</v>
          </cell>
          <cell r="E535">
            <v>3000</v>
          </cell>
          <cell r="F535">
            <v>720</v>
          </cell>
          <cell r="G535">
            <v>200</v>
          </cell>
          <cell r="H535">
            <v>48</v>
          </cell>
          <cell r="I535">
            <v>2500</v>
          </cell>
          <cell r="J535">
            <v>600</v>
          </cell>
          <cell r="K535">
            <v>300</v>
          </cell>
          <cell r="L535">
            <v>72</v>
          </cell>
          <cell r="M535" t="str">
            <v>#.5</v>
          </cell>
        </row>
        <row r="536">
          <cell r="A536" t="str">
            <v>적벽돌쌓기</v>
          </cell>
          <cell r="B536" t="str">
            <v>1.0B,표준형</v>
          </cell>
          <cell r="C536" t="str">
            <v>M2</v>
          </cell>
          <cell r="D536">
            <v>2.08</v>
          </cell>
          <cell r="E536">
            <v>21900</v>
          </cell>
          <cell r="F536">
            <v>45552</v>
          </cell>
          <cell r="G536">
            <v>0</v>
          </cell>
          <cell r="H536">
            <v>0</v>
          </cell>
          <cell r="I536">
            <v>21900</v>
          </cell>
          <cell r="J536">
            <v>45552</v>
          </cell>
          <cell r="K536">
            <v>0</v>
          </cell>
          <cell r="L536">
            <v>0</v>
          </cell>
          <cell r="M536" t="str">
            <v>No.36</v>
          </cell>
        </row>
        <row r="537">
          <cell r="A537" t="str">
            <v>모르터</v>
          </cell>
          <cell r="B537" t="str">
            <v>1 : 3</v>
          </cell>
          <cell r="C537" t="str">
            <v>M3</v>
          </cell>
          <cell r="D537">
            <v>0.33</v>
          </cell>
          <cell r="E537">
            <v>40000</v>
          </cell>
          <cell r="F537">
            <v>13200</v>
          </cell>
          <cell r="G537">
            <v>0</v>
          </cell>
          <cell r="H537">
            <v>0</v>
          </cell>
          <cell r="I537">
            <v>40000</v>
          </cell>
          <cell r="J537">
            <v>13200</v>
          </cell>
          <cell r="K537">
            <v>0</v>
          </cell>
          <cell r="L537">
            <v>0</v>
          </cell>
          <cell r="M537" t="str">
            <v>No.37</v>
          </cell>
        </row>
        <row r="538">
          <cell r="A538" t="str">
            <v>K.P메카니칼접합및부설(기계)</v>
          </cell>
          <cell r="B538" t="str">
            <v>ø200M/M(이형관)</v>
          </cell>
          <cell r="C538" t="str">
            <v>개소</v>
          </cell>
          <cell r="D538">
            <v>1</v>
          </cell>
          <cell r="E538">
            <v>14300</v>
          </cell>
          <cell r="F538">
            <v>14300</v>
          </cell>
          <cell r="G538">
            <v>0</v>
          </cell>
          <cell r="H538">
            <v>0</v>
          </cell>
          <cell r="I538">
            <v>10000</v>
          </cell>
          <cell r="J538">
            <v>10000</v>
          </cell>
          <cell r="K538">
            <v>4300</v>
          </cell>
          <cell r="L538">
            <v>4300</v>
          </cell>
          <cell r="M538" t="str">
            <v>No.38</v>
          </cell>
        </row>
        <row r="539">
          <cell r="A539" t="str">
            <v>플랜지관 접합및부설</v>
          </cell>
          <cell r="B539" t="str">
            <v>ø200M/M(이형관)</v>
          </cell>
          <cell r="C539" t="str">
            <v>개소</v>
          </cell>
          <cell r="D539">
            <v>1</v>
          </cell>
          <cell r="E539">
            <v>45400</v>
          </cell>
          <cell r="F539">
            <v>45400</v>
          </cell>
          <cell r="G539">
            <v>600</v>
          </cell>
          <cell r="H539">
            <v>600</v>
          </cell>
          <cell r="I539">
            <v>44800</v>
          </cell>
          <cell r="J539">
            <v>44800</v>
          </cell>
          <cell r="K539">
            <v>0</v>
          </cell>
          <cell r="L539">
            <v>0</v>
          </cell>
          <cell r="M539" t="str">
            <v>No.39</v>
          </cell>
        </row>
        <row r="541">
          <cell r="A541" t="str">
            <v>6. 부대시설공</v>
          </cell>
          <cell r="F541">
            <v>5619309</v>
          </cell>
          <cell r="H541">
            <v>2009519</v>
          </cell>
          <cell r="J541">
            <v>2604941</v>
          </cell>
          <cell r="L541">
            <v>1004849</v>
          </cell>
        </row>
        <row r="542">
          <cell r="A542" t="str">
            <v>하수관거인식테이프</v>
          </cell>
          <cell r="B542" t="str">
            <v>5cmX20m</v>
          </cell>
          <cell r="C542" t="str">
            <v>M</v>
          </cell>
          <cell r="D542">
            <v>1556.2</v>
          </cell>
          <cell r="E542">
            <v>1300</v>
          </cell>
          <cell r="F542">
            <v>2023060</v>
          </cell>
          <cell r="G542">
            <v>1100</v>
          </cell>
          <cell r="H542">
            <v>1711820</v>
          </cell>
          <cell r="I542">
            <v>200</v>
          </cell>
          <cell r="J542">
            <v>311240</v>
          </cell>
          <cell r="K542">
            <v>0</v>
          </cell>
          <cell r="L542">
            <v>0</v>
          </cell>
        </row>
        <row r="543">
          <cell r="A543" t="str">
            <v>하수관내 C.C.T.V조사</v>
          </cell>
          <cell r="B543" t="str">
            <v>하수관내 C.C.T.V 조사</v>
          </cell>
          <cell r="C543" t="str">
            <v>M</v>
          </cell>
          <cell r="D543">
            <v>1556.2</v>
          </cell>
          <cell r="E543">
            <v>1700</v>
          </cell>
          <cell r="F543">
            <v>2645540</v>
          </cell>
          <cell r="G543">
            <v>100</v>
          </cell>
          <cell r="H543">
            <v>155620</v>
          </cell>
          <cell r="I543">
            <v>1000</v>
          </cell>
          <cell r="J543">
            <v>1556200</v>
          </cell>
          <cell r="K543">
            <v>600</v>
          </cell>
          <cell r="L543">
            <v>933720</v>
          </cell>
          <cell r="M543" t="str">
            <v>No.40</v>
          </cell>
        </row>
        <row r="544">
          <cell r="A544" t="str">
            <v>철근 구조물헐기</v>
          </cell>
          <cell r="B544" t="str">
            <v>소형브레커+공기압축기</v>
          </cell>
          <cell r="C544" t="str">
            <v>M3</v>
          </cell>
          <cell r="D544">
            <v>3.51</v>
          </cell>
          <cell r="E544">
            <v>35800</v>
          </cell>
          <cell r="F544">
            <v>125658</v>
          </cell>
          <cell r="G544">
            <v>6400</v>
          </cell>
          <cell r="H544">
            <v>22464</v>
          </cell>
          <cell r="I544">
            <v>17800</v>
          </cell>
          <cell r="J544">
            <v>62478</v>
          </cell>
          <cell r="K544">
            <v>11600</v>
          </cell>
          <cell r="L544">
            <v>40716</v>
          </cell>
          <cell r="M544" t="str">
            <v>No.29</v>
          </cell>
        </row>
        <row r="545">
          <cell r="A545" t="str">
            <v>무근 구조물헐기</v>
          </cell>
          <cell r="B545" t="str">
            <v>소형브레커+공기압축기</v>
          </cell>
          <cell r="C545" t="str">
            <v>M3</v>
          </cell>
          <cell r="D545">
            <v>0.56999999999999995</v>
          </cell>
          <cell r="E545">
            <v>27100</v>
          </cell>
          <cell r="F545">
            <v>15447</v>
          </cell>
          <cell r="G545">
            <v>2100</v>
          </cell>
          <cell r="H545">
            <v>1197</v>
          </cell>
          <cell r="I545">
            <v>18900</v>
          </cell>
          <cell r="J545">
            <v>10773</v>
          </cell>
          <cell r="K545">
            <v>6100</v>
          </cell>
          <cell r="L545">
            <v>3477</v>
          </cell>
          <cell r="M545" t="str">
            <v>No.26</v>
          </cell>
        </row>
        <row r="546">
          <cell r="A546" t="str">
            <v>폐기물운반</v>
          </cell>
          <cell r="B546" t="str">
            <v>B.H0.7 + D.T15</v>
          </cell>
          <cell r="C546" t="str">
            <v>M3</v>
          </cell>
          <cell r="D546">
            <v>4.08</v>
          </cell>
          <cell r="E546">
            <v>12300</v>
          </cell>
          <cell r="F546">
            <v>50184</v>
          </cell>
          <cell r="G546">
            <v>4600</v>
          </cell>
          <cell r="H546">
            <v>18768</v>
          </cell>
          <cell r="I546">
            <v>3500</v>
          </cell>
          <cell r="J546">
            <v>14280</v>
          </cell>
          <cell r="K546">
            <v>4200</v>
          </cell>
          <cell r="L546">
            <v>17136</v>
          </cell>
          <cell r="M546" t="str">
            <v>#.12</v>
          </cell>
        </row>
        <row r="547">
          <cell r="A547" t="str">
            <v>P.E관 접합 및 부설</v>
          </cell>
          <cell r="B547" t="str">
            <v>Φ500M/M</v>
          </cell>
          <cell r="C547" t="str">
            <v>개소</v>
          </cell>
          <cell r="D547">
            <v>14</v>
          </cell>
          <cell r="E547">
            <v>14400</v>
          </cell>
          <cell r="F547">
            <v>201600</v>
          </cell>
          <cell r="G547">
            <v>0</v>
          </cell>
          <cell r="H547">
            <v>0</v>
          </cell>
          <cell r="I547">
            <v>14400</v>
          </cell>
          <cell r="J547">
            <v>201600</v>
          </cell>
          <cell r="K547">
            <v>0</v>
          </cell>
          <cell r="L547">
            <v>0</v>
          </cell>
          <cell r="M547" t="str">
            <v>No.41</v>
          </cell>
        </row>
        <row r="548">
          <cell r="A548" t="str">
            <v>가성토(토사,B.H0.7)</v>
          </cell>
          <cell r="B548" t="str">
            <v>현장토유용</v>
          </cell>
          <cell r="C548" t="str">
            <v>M3</v>
          </cell>
          <cell r="D548">
            <v>14</v>
          </cell>
          <cell r="E548">
            <v>1800</v>
          </cell>
          <cell r="F548">
            <v>25200</v>
          </cell>
          <cell r="G548">
            <v>400</v>
          </cell>
          <cell r="H548">
            <v>5600</v>
          </cell>
          <cell r="I548">
            <v>700</v>
          </cell>
          <cell r="J548">
            <v>9800</v>
          </cell>
          <cell r="K548">
            <v>700</v>
          </cell>
          <cell r="L548">
            <v>9800</v>
          </cell>
          <cell r="M548" t="str">
            <v>#.20</v>
          </cell>
        </row>
        <row r="549">
          <cell r="A549" t="str">
            <v>P.P 마대쌓기 및 헐기</v>
          </cell>
          <cell r="C549" t="str">
            <v>M2</v>
          </cell>
          <cell r="D549">
            <v>9.9</v>
          </cell>
          <cell r="E549">
            <v>53000</v>
          </cell>
          <cell r="F549">
            <v>524700</v>
          </cell>
          <cell r="G549">
            <v>8900</v>
          </cell>
          <cell r="H549">
            <v>88110</v>
          </cell>
          <cell r="I549">
            <v>44100</v>
          </cell>
          <cell r="J549">
            <v>436590</v>
          </cell>
          <cell r="K549">
            <v>0</v>
          </cell>
          <cell r="L549">
            <v>0</v>
          </cell>
          <cell r="M549" t="str">
            <v>#.21</v>
          </cell>
        </row>
        <row r="550">
          <cell r="A550" t="str">
            <v>비닐깔기</v>
          </cell>
          <cell r="C550" t="str">
            <v>M2</v>
          </cell>
          <cell r="D550">
            <v>9.9</v>
          </cell>
          <cell r="E550">
            <v>800</v>
          </cell>
          <cell r="F550">
            <v>7920</v>
          </cell>
          <cell r="G550">
            <v>600</v>
          </cell>
          <cell r="H550">
            <v>5940</v>
          </cell>
          <cell r="I550">
            <v>200</v>
          </cell>
          <cell r="J550">
            <v>1980</v>
          </cell>
          <cell r="K550">
            <v>0</v>
          </cell>
          <cell r="L550">
            <v>0</v>
          </cell>
          <cell r="M550" t="str">
            <v>No.8</v>
          </cell>
        </row>
        <row r="553">
          <cell r="A553" t="str">
            <v>6. 운 반 공</v>
          </cell>
          <cell r="F553">
            <v>5849386</v>
          </cell>
          <cell r="H553">
            <v>1742400</v>
          </cell>
          <cell r="J553">
            <v>1900800</v>
          </cell>
          <cell r="L553">
            <v>2206186</v>
          </cell>
        </row>
        <row r="554">
          <cell r="A554" t="str">
            <v>철근운반</v>
          </cell>
          <cell r="C554" t="str">
            <v>TON</v>
          </cell>
          <cell r="D554">
            <v>5.7839999999999998</v>
          </cell>
          <cell r="E554">
            <v>9000</v>
          </cell>
          <cell r="F554">
            <v>52056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9000</v>
          </cell>
          <cell r="L554">
            <v>52056</v>
          </cell>
          <cell r="M554" t="str">
            <v>#.15</v>
          </cell>
        </row>
        <row r="555">
          <cell r="A555" t="str">
            <v>주철관 운반</v>
          </cell>
          <cell r="B555" t="str">
            <v>이형관</v>
          </cell>
          <cell r="C555" t="str">
            <v>KG</v>
          </cell>
          <cell r="D555">
            <v>127.3</v>
          </cell>
          <cell r="E555">
            <v>100</v>
          </cell>
          <cell r="F555">
            <v>12730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100</v>
          </cell>
          <cell r="L555">
            <v>12730</v>
          </cell>
          <cell r="M555" t="str">
            <v>#.17</v>
          </cell>
        </row>
        <row r="556">
          <cell r="A556" t="str">
            <v>주철관 운반</v>
          </cell>
          <cell r="B556" t="str">
            <v>Φ200M/M</v>
          </cell>
          <cell r="C556" t="str">
            <v>본</v>
          </cell>
          <cell r="D556">
            <v>1</v>
          </cell>
          <cell r="E556">
            <v>2200</v>
          </cell>
          <cell r="F556">
            <v>2200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2200</v>
          </cell>
          <cell r="L556">
            <v>2200</v>
          </cell>
          <cell r="M556" t="str">
            <v>#.22</v>
          </cell>
        </row>
        <row r="557">
          <cell r="A557" t="str">
            <v>시멘트운반(40kg/대)</v>
          </cell>
          <cell r="C557" t="str">
            <v>대</v>
          </cell>
          <cell r="D557">
            <v>2</v>
          </cell>
          <cell r="E557">
            <v>400</v>
          </cell>
          <cell r="F557">
            <v>800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400</v>
          </cell>
          <cell r="L557">
            <v>800</v>
          </cell>
          <cell r="M557" t="str">
            <v>#.19</v>
          </cell>
        </row>
        <row r="558">
          <cell r="A558" t="str">
            <v>보조기층운반</v>
          </cell>
          <cell r="C558" t="str">
            <v>M3</v>
          </cell>
          <cell r="D558">
            <v>792</v>
          </cell>
          <cell r="E558">
            <v>7300</v>
          </cell>
          <cell r="F558">
            <v>5781600</v>
          </cell>
          <cell r="G558">
            <v>2200</v>
          </cell>
          <cell r="H558">
            <v>1742400</v>
          </cell>
          <cell r="I558">
            <v>2400</v>
          </cell>
          <cell r="J558">
            <v>1900800</v>
          </cell>
          <cell r="K558">
            <v>2700</v>
          </cell>
          <cell r="L558">
            <v>2138400</v>
          </cell>
          <cell r="M558" t="str">
            <v>#.18</v>
          </cell>
        </row>
        <row r="575">
          <cell r="A575" t="str">
            <v>⊙C-LINE  사급자재비</v>
          </cell>
          <cell r="C575" t="str">
            <v>식</v>
          </cell>
          <cell r="D575">
            <v>1</v>
          </cell>
          <cell r="F575">
            <v>64758980</v>
          </cell>
          <cell r="H575">
            <v>64758980</v>
          </cell>
          <cell r="J575">
            <v>0</v>
          </cell>
          <cell r="L575">
            <v>0</v>
          </cell>
        </row>
        <row r="577">
          <cell r="A577" t="str">
            <v>모  래</v>
          </cell>
          <cell r="C577" t="str">
            <v>M3</v>
          </cell>
          <cell r="D577">
            <v>411</v>
          </cell>
          <cell r="E577">
            <v>17000</v>
          </cell>
          <cell r="F577">
            <v>6987000</v>
          </cell>
          <cell r="G577">
            <v>17000</v>
          </cell>
          <cell r="H577">
            <v>6987000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A578" t="str">
            <v>잡  석</v>
          </cell>
          <cell r="C578" t="str">
            <v>M3</v>
          </cell>
          <cell r="D578">
            <v>0.25</v>
          </cell>
          <cell r="E578">
            <v>7000</v>
          </cell>
          <cell r="F578">
            <v>1750</v>
          </cell>
          <cell r="G578">
            <v>7000</v>
          </cell>
          <cell r="H578">
            <v>1750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</row>
        <row r="579">
          <cell r="A579" t="str">
            <v>아스팔트유제</v>
          </cell>
          <cell r="B579" t="str">
            <v>RSC-4</v>
          </cell>
          <cell r="C579" t="str">
            <v>DRUM</v>
          </cell>
          <cell r="D579">
            <v>1.65</v>
          </cell>
          <cell r="E579">
            <v>52000</v>
          </cell>
          <cell r="F579">
            <v>85800</v>
          </cell>
          <cell r="G579">
            <v>52000</v>
          </cell>
          <cell r="H579">
            <v>85800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아스팔트유제</v>
          </cell>
          <cell r="B580" t="str">
            <v>MC-1</v>
          </cell>
          <cell r="C580" t="str">
            <v>DRUM</v>
          </cell>
          <cell r="D580">
            <v>3.31</v>
          </cell>
          <cell r="E580">
            <v>58000</v>
          </cell>
          <cell r="F580">
            <v>191980</v>
          </cell>
          <cell r="G580">
            <v>58000</v>
          </cell>
          <cell r="H580">
            <v>191980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</row>
        <row r="581">
          <cell r="A581" t="str">
            <v>주철관 이형관</v>
          </cell>
          <cell r="B581" t="str">
            <v>D300M/M이상 D600M/M이하</v>
          </cell>
          <cell r="C581" t="str">
            <v>KG</v>
          </cell>
          <cell r="D581">
            <v>127.3</v>
          </cell>
          <cell r="E581">
            <v>2500</v>
          </cell>
          <cell r="F581">
            <v>318250</v>
          </cell>
          <cell r="G581">
            <v>2500</v>
          </cell>
          <cell r="H581">
            <v>318250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이중벽 P.E관</v>
          </cell>
          <cell r="B582" t="str">
            <v>Φ250M/M</v>
          </cell>
          <cell r="C582" t="str">
            <v>본</v>
          </cell>
          <cell r="D582">
            <v>2</v>
          </cell>
          <cell r="E582">
            <v>127200</v>
          </cell>
          <cell r="F582">
            <v>254400</v>
          </cell>
          <cell r="G582">
            <v>127200</v>
          </cell>
          <cell r="H582">
            <v>254400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</row>
        <row r="583">
          <cell r="A583" t="str">
            <v>이중벽 P.E관</v>
          </cell>
          <cell r="B583" t="str">
            <v>Φ300M/M</v>
          </cell>
          <cell r="C583" t="str">
            <v>본</v>
          </cell>
          <cell r="D583">
            <v>260</v>
          </cell>
          <cell r="E583">
            <v>160200</v>
          </cell>
          <cell r="F583">
            <v>41652000</v>
          </cell>
          <cell r="G583">
            <v>160200</v>
          </cell>
          <cell r="H583">
            <v>41652000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P.E관(5회 사용)</v>
          </cell>
          <cell r="B584" t="str">
            <v>Φ500M/M</v>
          </cell>
          <cell r="C584" t="str">
            <v>본</v>
          </cell>
          <cell r="D584">
            <v>14</v>
          </cell>
          <cell r="E584">
            <v>435000</v>
          </cell>
          <cell r="F584">
            <v>6090000</v>
          </cell>
          <cell r="G584">
            <v>435000</v>
          </cell>
          <cell r="H584">
            <v>6090000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이중벽 P.E관 지수단관</v>
          </cell>
          <cell r="B585" t="str">
            <v>Φ250M/M</v>
          </cell>
          <cell r="C585" t="str">
            <v>EA</v>
          </cell>
          <cell r="D585">
            <v>3</v>
          </cell>
          <cell r="E585">
            <v>34900</v>
          </cell>
          <cell r="F585">
            <v>104700</v>
          </cell>
          <cell r="G585">
            <v>34900</v>
          </cell>
          <cell r="H585">
            <v>104700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이중벽 P.E관 지수단관</v>
          </cell>
          <cell r="B586" t="str">
            <v>Φ300M/M</v>
          </cell>
          <cell r="C586" t="str">
            <v>EA</v>
          </cell>
          <cell r="D586">
            <v>86</v>
          </cell>
          <cell r="E586">
            <v>44100</v>
          </cell>
          <cell r="F586">
            <v>3792600</v>
          </cell>
          <cell r="G586">
            <v>44100</v>
          </cell>
          <cell r="H586">
            <v>3792600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적벽돌</v>
          </cell>
          <cell r="B587" t="str">
            <v>190*90*57</v>
          </cell>
          <cell r="C587" t="str">
            <v>매</v>
          </cell>
          <cell r="D587">
            <v>319</v>
          </cell>
          <cell r="E587">
            <v>200</v>
          </cell>
          <cell r="F587">
            <v>63800</v>
          </cell>
          <cell r="G587">
            <v>200</v>
          </cell>
          <cell r="H587">
            <v>63800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</row>
        <row r="588">
          <cell r="A588" t="str">
            <v>흡출기(D200)</v>
          </cell>
          <cell r="C588" t="str">
            <v>개</v>
          </cell>
          <cell r="D588">
            <v>1</v>
          </cell>
          <cell r="E588">
            <v>200000</v>
          </cell>
          <cell r="F588">
            <v>200000</v>
          </cell>
          <cell r="G588">
            <v>200000</v>
          </cell>
          <cell r="H588">
            <v>200000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보조기층제</v>
          </cell>
          <cell r="C589" t="str">
            <v>M3</v>
          </cell>
          <cell r="D589">
            <v>792</v>
          </cell>
          <cell r="E589">
            <v>6300</v>
          </cell>
          <cell r="F589">
            <v>4989600</v>
          </cell>
          <cell r="G589">
            <v>6300</v>
          </cell>
          <cell r="H589">
            <v>4989600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주철관 접합부품(K.P메카니칼접합)</v>
          </cell>
          <cell r="B590" t="str">
            <v>D=200MM</v>
          </cell>
          <cell r="C590" t="str">
            <v>SET</v>
          </cell>
          <cell r="D590">
            <v>2</v>
          </cell>
          <cell r="E590">
            <v>12400</v>
          </cell>
          <cell r="F590">
            <v>24800</v>
          </cell>
          <cell r="G590">
            <v>12400</v>
          </cell>
          <cell r="H590">
            <v>24800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주철관 접합부품(플랜지접합)</v>
          </cell>
          <cell r="B591" t="str">
            <v>D=200MM</v>
          </cell>
          <cell r="C591" t="str">
            <v>SET</v>
          </cell>
          <cell r="D591">
            <v>1</v>
          </cell>
          <cell r="E591">
            <v>2300</v>
          </cell>
          <cell r="F591">
            <v>2300</v>
          </cell>
          <cell r="G591">
            <v>2300</v>
          </cell>
          <cell r="H591">
            <v>2300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</row>
        <row r="597">
          <cell r="A597" t="str">
            <v>Ⅳ.D-LINE차집관로(강정P/S→월평P/S)</v>
          </cell>
          <cell r="C597" t="str">
            <v>식</v>
          </cell>
          <cell r="D597">
            <v>1</v>
          </cell>
          <cell r="F597">
            <v>263388990</v>
          </cell>
          <cell r="H597">
            <v>119310817</v>
          </cell>
          <cell r="J597">
            <v>105257548</v>
          </cell>
          <cell r="L597">
            <v>38820625</v>
          </cell>
        </row>
        <row r="599">
          <cell r="A599" t="str">
            <v>1. 토    공</v>
          </cell>
          <cell r="F599">
            <v>195212461</v>
          </cell>
          <cell r="H599">
            <v>107476111</v>
          </cell>
          <cell r="J599">
            <v>60754441</v>
          </cell>
          <cell r="L599">
            <v>26981909</v>
          </cell>
        </row>
        <row r="600">
          <cell r="A600" t="str">
            <v>터파기:보조기층</v>
          </cell>
          <cell r="B600" t="str">
            <v>B.H 0.7㎥</v>
          </cell>
          <cell r="C600" t="str">
            <v>M3</v>
          </cell>
          <cell r="D600">
            <v>791.1</v>
          </cell>
          <cell r="E600">
            <v>1100</v>
          </cell>
          <cell r="F600">
            <v>870210</v>
          </cell>
          <cell r="G600">
            <v>300</v>
          </cell>
          <cell r="H600">
            <v>237330</v>
          </cell>
          <cell r="I600">
            <v>400</v>
          </cell>
          <cell r="J600">
            <v>316440</v>
          </cell>
          <cell r="K600">
            <v>400</v>
          </cell>
          <cell r="L600">
            <v>316440</v>
          </cell>
          <cell r="M600" t="str">
            <v>#.1</v>
          </cell>
        </row>
        <row r="601">
          <cell r="A601" t="str">
            <v>터파기:토사(육상),기계80+인력20</v>
          </cell>
          <cell r="B601" t="str">
            <v>B.H 0.7㎥</v>
          </cell>
          <cell r="C601" t="str">
            <v>M3</v>
          </cell>
          <cell r="D601">
            <v>3358.2</v>
          </cell>
          <cell r="E601">
            <v>2000</v>
          </cell>
          <cell r="F601">
            <v>6716400</v>
          </cell>
          <cell r="G601">
            <v>100</v>
          </cell>
          <cell r="H601">
            <v>335820</v>
          </cell>
          <cell r="I601">
            <v>1600</v>
          </cell>
          <cell r="J601">
            <v>5373120</v>
          </cell>
          <cell r="K601">
            <v>300</v>
          </cell>
          <cell r="L601">
            <v>1007460</v>
          </cell>
          <cell r="M601" t="str">
            <v>#.2</v>
          </cell>
        </row>
        <row r="602">
          <cell r="A602" t="str">
            <v>기계터파기(연암)</v>
          </cell>
          <cell r="B602" t="str">
            <v>B.H0.7+브레이커</v>
          </cell>
          <cell r="C602" t="str">
            <v>M3</v>
          </cell>
          <cell r="D602">
            <v>1262.71</v>
          </cell>
          <cell r="E602">
            <v>18400</v>
          </cell>
          <cell r="F602">
            <v>23233864</v>
          </cell>
          <cell r="G602">
            <v>2800</v>
          </cell>
          <cell r="H602">
            <v>3535588</v>
          </cell>
          <cell r="I602">
            <v>7300</v>
          </cell>
          <cell r="J602">
            <v>9217783</v>
          </cell>
          <cell r="K602">
            <v>8300</v>
          </cell>
          <cell r="L602">
            <v>10480493</v>
          </cell>
          <cell r="M602" t="str">
            <v>#.3</v>
          </cell>
        </row>
        <row r="603">
          <cell r="A603" t="str">
            <v>되메우기 및 다짐</v>
          </cell>
          <cell r="B603" t="str">
            <v>B.H 0.7+플래이트 콤펙터</v>
          </cell>
          <cell r="C603" t="str">
            <v>M3</v>
          </cell>
          <cell r="D603">
            <v>3666.45</v>
          </cell>
          <cell r="E603">
            <v>3500</v>
          </cell>
          <cell r="F603">
            <v>12832575</v>
          </cell>
          <cell r="G603">
            <v>400</v>
          </cell>
          <cell r="H603">
            <v>1466580</v>
          </cell>
          <cell r="I603">
            <v>2600</v>
          </cell>
          <cell r="J603">
            <v>9532770</v>
          </cell>
          <cell r="K603">
            <v>500</v>
          </cell>
          <cell r="L603">
            <v>1833225</v>
          </cell>
          <cell r="M603" t="str">
            <v>#.4</v>
          </cell>
        </row>
        <row r="604">
          <cell r="A604" t="str">
            <v>사토운반:보조기층</v>
          </cell>
          <cell r="B604" t="str">
            <v>B.H0.7 + D.T15</v>
          </cell>
          <cell r="C604" t="str">
            <v>M3</v>
          </cell>
          <cell r="D604">
            <v>449.88</v>
          </cell>
          <cell r="E604">
            <v>7300</v>
          </cell>
          <cell r="F604">
            <v>3284124</v>
          </cell>
          <cell r="G604">
            <v>2700</v>
          </cell>
          <cell r="H604">
            <v>1214676</v>
          </cell>
          <cell r="I604">
            <v>2100</v>
          </cell>
          <cell r="J604">
            <v>944748</v>
          </cell>
          <cell r="K604">
            <v>2500</v>
          </cell>
          <cell r="L604">
            <v>1124700</v>
          </cell>
          <cell r="M604" t="str">
            <v>#.6</v>
          </cell>
        </row>
        <row r="605">
          <cell r="A605" t="str">
            <v>사토운반:연암</v>
          </cell>
          <cell r="B605" t="str">
            <v>B.H0.7 + D.T15</v>
          </cell>
          <cell r="C605" t="str">
            <v>M3</v>
          </cell>
          <cell r="D605">
            <v>1262.71</v>
          </cell>
          <cell r="E605">
            <v>12000</v>
          </cell>
          <cell r="F605">
            <v>15152520</v>
          </cell>
          <cell r="G605">
            <v>4500</v>
          </cell>
          <cell r="H605">
            <v>5682195</v>
          </cell>
          <cell r="I605">
            <v>3500</v>
          </cell>
          <cell r="J605">
            <v>4419485</v>
          </cell>
          <cell r="K605">
            <v>4000</v>
          </cell>
          <cell r="L605">
            <v>5050840</v>
          </cell>
          <cell r="M605" t="str">
            <v>#.7</v>
          </cell>
        </row>
        <row r="606">
          <cell r="A606" t="str">
            <v>모래부설 및 다짐(B.H 0.7M3,관로기초)</v>
          </cell>
          <cell r="B606" t="str">
            <v>기계90%+인력10%</v>
          </cell>
          <cell r="C606" t="str">
            <v>M3</v>
          </cell>
          <cell r="D606">
            <v>566.03</v>
          </cell>
          <cell r="E606">
            <v>2300</v>
          </cell>
          <cell r="F606">
            <v>1301869</v>
          </cell>
          <cell r="G606">
            <v>200</v>
          </cell>
          <cell r="H606">
            <v>113206</v>
          </cell>
          <cell r="I606">
            <v>1600</v>
          </cell>
          <cell r="J606">
            <v>905648</v>
          </cell>
          <cell r="K606">
            <v>500</v>
          </cell>
          <cell r="L606">
            <v>283015</v>
          </cell>
          <cell r="M606" t="str">
            <v>#.8</v>
          </cell>
        </row>
        <row r="607">
          <cell r="A607" t="str">
            <v>바닥면 고르기</v>
          </cell>
          <cell r="B607" t="str">
            <v>연암</v>
          </cell>
          <cell r="C607" t="str">
            <v>M2</v>
          </cell>
          <cell r="D607">
            <v>1852.58</v>
          </cell>
          <cell r="E607">
            <v>5400</v>
          </cell>
          <cell r="F607">
            <v>10003932</v>
          </cell>
          <cell r="G607">
            <v>500</v>
          </cell>
          <cell r="H607">
            <v>926290</v>
          </cell>
          <cell r="I607">
            <v>4600</v>
          </cell>
          <cell r="J607">
            <v>8521868</v>
          </cell>
          <cell r="K607">
            <v>300</v>
          </cell>
          <cell r="L607">
            <v>555774</v>
          </cell>
          <cell r="M607" t="str">
            <v>No.2</v>
          </cell>
        </row>
        <row r="608">
          <cell r="A608" t="str">
            <v>아스팔트포장 절단</v>
          </cell>
          <cell r="C608" t="str">
            <v>M</v>
          </cell>
          <cell r="D608">
            <v>2692.64</v>
          </cell>
          <cell r="E608">
            <v>1800</v>
          </cell>
          <cell r="F608">
            <v>4846752</v>
          </cell>
          <cell r="G608">
            <v>900</v>
          </cell>
          <cell r="H608">
            <v>2423376</v>
          </cell>
          <cell r="I608">
            <v>800</v>
          </cell>
          <cell r="J608">
            <v>2154112</v>
          </cell>
          <cell r="K608">
            <v>100</v>
          </cell>
          <cell r="L608">
            <v>269264</v>
          </cell>
          <cell r="M608" t="str">
            <v>No.3</v>
          </cell>
        </row>
        <row r="609">
          <cell r="A609" t="str">
            <v>아스팔트포장 파취</v>
          </cell>
          <cell r="B609" t="str">
            <v>기계</v>
          </cell>
          <cell r="C609" t="str">
            <v>M3</v>
          </cell>
          <cell r="D609">
            <v>373.76</v>
          </cell>
          <cell r="E609">
            <v>15300</v>
          </cell>
          <cell r="F609">
            <v>5718528</v>
          </cell>
          <cell r="G609">
            <v>2300</v>
          </cell>
          <cell r="H609">
            <v>859648</v>
          </cell>
          <cell r="I609">
            <v>6300</v>
          </cell>
          <cell r="J609">
            <v>2354688</v>
          </cell>
          <cell r="K609">
            <v>6700</v>
          </cell>
          <cell r="L609">
            <v>2504192</v>
          </cell>
          <cell r="M609" t="str">
            <v>#.10</v>
          </cell>
        </row>
        <row r="610">
          <cell r="A610" t="str">
            <v>아스팔트 포장포설</v>
          </cell>
          <cell r="B610" t="str">
            <v>기층10cm+표층5cm</v>
          </cell>
          <cell r="C610" t="str">
            <v>a</v>
          </cell>
          <cell r="D610">
            <v>24.92</v>
          </cell>
          <cell r="E610">
            <v>3812100</v>
          </cell>
          <cell r="F610">
            <v>94997532</v>
          </cell>
          <cell r="G610">
            <v>3372300</v>
          </cell>
          <cell r="H610">
            <v>84037716</v>
          </cell>
          <cell r="I610">
            <v>409100</v>
          </cell>
          <cell r="J610">
            <v>10194772</v>
          </cell>
          <cell r="K610">
            <v>30700</v>
          </cell>
          <cell r="L610">
            <v>765044</v>
          </cell>
          <cell r="M610" t="str">
            <v>No.4</v>
          </cell>
        </row>
        <row r="611">
          <cell r="A611" t="str">
            <v>보조기층포설 및 다짐</v>
          </cell>
          <cell r="B611" t="str">
            <v>T=30cm</v>
          </cell>
          <cell r="C611" t="str">
            <v>M3</v>
          </cell>
          <cell r="D611">
            <v>702.6</v>
          </cell>
          <cell r="E611">
            <v>2800</v>
          </cell>
          <cell r="F611">
            <v>1967280</v>
          </cell>
          <cell r="G611">
            <v>400</v>
          </cell>
          <cell r="H611">
            <v>281040</v>
          </cell>
          <cell r="I611">
            <v>1700</v>
          </cell>
          <cell r="J611">
            <v>1194420</v>
          </cell>
          <cell r="K611">
            <v>700</v>
          </cell>
          <cell r="L611">
            <v>491820</v>
          </cell>
          <cell r="M611" t="str">
            <v>#.11</v>
          </cell>
        </row>
        <row r="612">
          <cell r="A612" t="str">
            <v>폐기물운반</v>
          </cell>
          <cell r="B612" t="str">
            <v>B.H0.7 + D.T15</v>
          </cell>
          <cell r="C612" t="str">
            <v>M3</v>
          </cell>
          <cell r="D612">
            <v>432.76</v>
          </cell>
          <cell r="E612">
            <v>12300</v>
          </cell>
          <cell r="F612">
            <v>5322948</v>
          </cell>
          <cell r="G612">
            <v>4600</v>
          </cell>
          <cell r="H612">
            <v>1990696</v>
          </cell>
          <cell r="I612">
            <v>3500</v>
          </cell>
          <cell r="J612">
            <v>1514660</v>
          </cell>
          <cell r="K612">
            <v>4200</v>
          </cell>
          <cell r="L612">
            <v>1817592</v>
          </cell>
          <cell r="M612" t="str">
            <v>#.12</v>
          </cell>
        </row>
        <row r="613">
          <cell r="A613" t="str">
            <v>콘크리트포장 절단</v>
          </cell>
          <cell r="C613" t="str">
            <v>M</v>
          </cell>
          <cell r="D613">
            <v>212.6</v>
          </cell>
          <cell r="E613">
            <v>2000</v>
          </cell>
          <cell r="F613">
            <v>425200</v>
          </cell>
          <cell r="G613">
            <v>900</v>
          </cell>
          <cell r="H613">
            <v>191340</v>
          </cell>
          <cell r="I613">
            <v>1000</v>
          </cell>
          <cell r="J613">
            <v>212600</v>
          </cell>
          <cell r="K613">
            <v>100</v>
          </cell>
          <cell r="L613">
            <v>21260</v>
          </cell>
          <cell r="M613" t="str">
            <v>No.5</v>
          </cell>
        </row>
        <row r="614">
          <cell r="A614" t="str">
            <v>콘크리트포장 깨기</v>
          </cell>
          <cell r="B614" t="str">
            <v>T=30cm미만</v>
          </cell>
          <cell r="C614" t="str">
            <v>M3</v>
          </cell>
          <cell r="D614">
            <v>59</v>
          </cell>
          <cell r="E614">
            <v>15200</v>
          </cell>
          <cell r="F614">
            <v>896800</v>
          </cell>
          <cell r="G614">
            <v>2200</v>
          </cell>
          <cell r="H614">
            <v>129800</v>
          </cell>
          <cell r="I614">
            <v>6300</v>
          </cell>
          <cell r="J614">
            <v>371700</v>
          </cell>
          <cell r="K614">
            <v>6700</v>
          </cell>
          <cell r="L614">
            <v>395300</v>
          </cell>
          <cell r="M614" t="str">
            <v>#.13</v>
          </cell>
        </row>
        <row r="615">
          <cell r="A615" t="str">
            <v>콘크리트포장 포설</v>
          </cell>
          <cell r="B615" t="str">
            <v>T=20cm</v>
          </cell>
          <cell r="C615" t="str">
            <v>M3</v>
          </cell>
          <cell r="D615">
            <v>59</v>
          </cell>
          <cell r="E615">
            <v>103500</v>
          </cell>
          <cell r="F615">
            <v>6106500</v>
          </cell>
          <cell r="G615">
            <v>52500</v>
          </cell>
          <cell r="H615">
            <v>3097500</v>
          </cell>
          <cell r="I615">
            <v>51000</v>
          </cell>
          <cell r="J615">
            <v>3009000</v>
          </cell>
          <cell r="K615">
            <v>0</v>
          </cell>
          <cell r="L615">
            <v>0</v>
          </cell>
          <cell r="M615" t="str">
            <v>No.6</v>
          </cell>
        </row>
        <row r="616">
          <cell r="A616" t="str">
            <v>모래부설(B.H 0.7M3)</v>
          </cell>
          <cell r="B616" t="str">
            <v>기계90%+인력10%</v>
          </cell>
          <cell r="C616" t="str">
            <v>M3</v>
          </cell>
          <cell r="D616">
            <v>8.85</v>
          </cell>
          <cell r="E616">
            <v>1300</v>
          </cell>
          <cell r="F616">
            <v>11505</v>
          </cell>
          <cell r="G616">
            <v>200</v>
          </cell>
          <cell r="H616">
            <v>1770</v>
          </cell>
          <cell r="I616">
            <v>700</v>
          </cell>
          <cell r="J616">
            <v>6195</v>
          </cell>
          <cell r="K616">
            <v>400</v>
          </cell>
          <cell r="L616">
            <v>3540</v>
          </cell>
          <cell r="M616" t="str">
            <v>#.14</v>
          </cell>
        </row>
        <row r="617">
          <cell r="A617" t="str">
            <v>와이어메쉬깔기</v>
          </cell>
          <cell r="B617" t="str">
            <v>#8X100X100</v>
          </cell>
          <cell r="C617" t="str">
            <v>M2</v>
          </cell>
          <cell r="D617">
            <v>295</v>
          </cell>
          <cell r="E617">
            <v>3000</v>
          </cell>
          <cell r="F617">
            <v>885000</v>
          </cell>
          <cell r="G617">
            <v>2000</v>
          </cell>
          <cell r="H617">
            <v>590000</v>
          </cell>
          <cell r="I617">
            <v>1000</v>
          </cell>
          <cell r="J617">
            <v>295000</v>
          </cell>
          <cell r="K617">
            <v>0</v>
          </cell>
          <cell r="L617">
            <v>0</v>
          </cell>
          <cell r="M617" t="str">
            <v>No.7</v>
          </cell>
        </row>
        <row r="618">
          <cell r="A618" t="str">
            <v>보조기층포설 및 다짐</v>
          </cell>
          <cell r="B618" t="str">
            <v>T=30cm</v>
          </cell>
          <cell r="C618" t="str">
            <v>M3</v>
          </cell>
          <cell r="D618">
            <v>88.5</v>
          </cell>
          <cell r="E618">
            <v>2800</v>
          </cell>
          <cell r="F618">
            <v>247800</v>
          </cell>
          <cell r="G618">
            <v>400</v>
          </cell>
          <cell r="H618">
            <v>35400</v>
          </cell>
          <cell r="I618">
            <v>1700</v>
          </cell>
          <cell r="J618">
            <v>150450</v>
          </cell>
          <cell r="K618">
            <v>700</v>
          </cell>
          <cell r="L618">
            <v>61950</v>
          </cell>
          <cell r="M618" t="str">
            <v>#.11</v>
          </cell>
        </row>
        <row r="619">
          <cell r="A619" t="str">
            <v>신축재</v>
          </cell>
          <cell r="B619" t="str">
            <v>T=1.5cm</v>
          </cell>
          <cell r="C619" t="str">
            <v>M2</v>
          </cell>
          <cell r="D619">
            <v>9.9700000000000006</v>
          </cell>
          <cell r="E619">
            <v>12600</v>
          </cell>
          <cell r="F619">
            <v>125622</v>
          </cell>
          <cell r="G619">
            <v>12000</v>
          </cell>
          <cell r="H619">
            <v>119640</v>
          </cell>
          <cell r="I619">
            <v>600</v>
          </cell>
          <cell r="J619">
            <v>5982</v>
          </cell>
          <cell r="K619">
            <v>0</v>
          </cell>
          <cell r="L619">
            <v>0</v>
          </cell>
        </row>
        <row r="620">
          <cell r="A620" t="str">
            <v>양생(비닐)</v>
          </cell>
          <cell r="C620" t="str">
            <v>M2</v>
          </cell>
          <cell r="D620">
            <v>295</v>
          </cell>
          <cell r="E620">
            <v>900</v>
          </cell>
          <cell r="F620">
            <v>265500</v>
          </cell>
          <cell r="G620">
            <v>700</v>
          </cell>
          <cell r="H620">
            <v>206500</v>
          </cell>
          <cell r="I620">
            <v>200</v>
          </cell>
          <cell r="J620">
            <v>59000</v>
          </cell>
          <cell r="K620">
            <v>0</v>
          </cell>
          <cell r="L620">
            <v>0</v>
          </cell>
          <cell r="M620" t="str">
            <v>No.8</v>
          </cell>
        </row>
        <row r="622">
          <cell r="A622" t="str">
            <v>2. 관 로 공</v>
          </cell>
          <cell r="F622">
            <v>32310320</v>
          </cell>
          <cell r="H622">
            <v>464300</v>
          </cell>
          <cell r="J622">
            <v>24272720</v>
          </cell>
          <cell r="L622">
            <v>7573300</v>
          </cell>
        </row>
        <row r="623">
          <cell r="A623" t="str">
            <v>K.P메카니칼접합및부설(기계)</v>
          </cell>
          <cell r="B623" t="str">
            <v>ø350M/M</v>
          </cell>
          <cell r="C623" t="str">
            <v>개소</v>
          </cell>
          <cell r="D623">
            <v>379</v>
          </cell>
          <cell r="E623">
            <v>71500</v>
          </cell>
          <cell r="F623">
            <v>27098500</v>
          </cell>
          <cell r="G623">
            <v>0</v>
          </cell>
          <cell r="H623">
            <v>0</v>
          </cell>
          <cell r="I623">
            <v>53400</v>
          </cell>
          <cell r="J623">
            <v>20238600</v>
          </cell>
          <cell r="K623">
            <v>18100</v>
          </cell>
          <cell r="L623">
            <v>6859900</v>
          </cell>
          <cell r="M623" t="str">
            <v>No.42</v>
          </cell>
        </row>
        <row r="624">
          <cell r="A624" t="str">
            <v>이중벽P.E관 접합및부설</v>
          </cell>
          <cell r="B624" t="str">
            <v>Φ350M/M</v>
          </cell>
          <cell r="C624" t="str">
            <v>개소</v>
          </cell>
          <cell r="D624">
            <v>2</v>
          </cell>
          <cell r="E624">
            <v>5700</v>
          </cell>
          <cell r="F624">
            <v>11400</v>
          </cell>
          <cell r="G624">
            <v>0</v>
          </cell>
          <cell r="H624">
            <v>0</v>
          </cell>
          <cell r="I624">
            <v>5700</v>
          </cell>
          <cell r="J624">
            <v>11400</v>
          </cell>
          <cell r="K624">
            <v>0</v>
          </cell>
          <cell r="L624">
            <v>0</v>
          </cell>
          <cell r="M624" t="str">
            <v>No.43</v>
          </cell>
        </row>
        <row r="625">
          <cell r="A625" t="str">
            <v>레미콘타설</v>
          </cell>
          <cell r="B625" t="str">
            <v>무근구조물</v>
          </cell>
          <cell r="C625" t="str">
            <v>M3</v>
          </cell>
          <cell r="D625">
            <v>12.32</v>
          </cell>
          <cell r="E625">
            <v>16000</v>
          </cell>
          <cell r="F625">
            <v>197120</v>
          </cell>
          <cell r="G625">
            <v>0</v>
          </cell>
          <cell r="H625">
            <v>0</v>
          </cell>
          <cell r="I625">
            <v>16000</v>
          </cell>
          <cell r="J625">
            <v>197120</v>
          </cell>
          <cell r="K625">
            <v>0</v>
          </cell>
          <cell r="L625">
            <v>0</v>
          </cell>
          <cell r="M625" t="str">
            <v>No.10</v>
          </cell>
        </row>
        <row r="626">
          <cell r="A626" t="str">
            <v>합판거푸집</v>
          </cell>
          <cell r="B626" t="str">
            <v>0-7m:6회</v>
          </cell>
          <cell r="C626" t="str">
            <v>M2</v>
          </cell>
          <cell r="D626">
            <v>56.9</v>
          </cell>
          <cell r="E626">
            <v>12000</v>
          </cell>
          <cell r="F626">
            <v>682800</v>
          </cell>
          <cell r="G626">
            <v>4000</v>
          </cell>
          <cell r="H626">
            <v>227600</v>
          </cell>
          <cell r="I626">
            <v>8000</v>
          </cell>
          <cell r="J626">
            <v>455200</v>
          </cell>
          <cell r="K626">
            <v>0</v>
          </cell>
          <cell r="L626">
            <v>0</v>
          </cell>
          <cell r="M626" t="str">
            <v>No.11</v>
          </cell>
        </row>
        <row r="627">
          <cell r="A627" t="str">
            <v>주철관 절단</v>
          </cell>
          <cell r="B627" t="str">
            <v>ø350M/M</v>
          </cell>
          <cell r="C627" t="str">
            <v>개소</v>
          </cell>
          <cell r="D627">
            <v>51</v>
          </cell>
          <cell r="E627">
            <v>26900</v>
          </cell>
          <cell r="F627">
            <v>1371900</v>
          </cell>
          <cell r="G627">
            <v>1300</v>
          </cell>
          <cell r="H627">
            <v>66300</v>
          </cell>
          <cell r="I627">
            <v>25400</v>
          </cell>
          <cell r="J627">
            <v>1295400</v>
          </cell>
          <cell r="K627">
            <v>200</v>
          </cell>
          <cell r="L627">
            <v>10200</v>
          </cell>
          <cell r="M627" t="str">
            <v>No.44</v>
          </cell>
        </row>
        <row r="628">
          <cell r="A628" t="str">
            <v>K.P메카니칼접합및부설(인력)</v>
          </cell>
          <cell r="B628" t="str">
            <v>ø150M/M(이형관)</v>
          </cell>
          <cell r="C628" t="str">
            <v>개소</v>
          </cell>
          <cell r="D628">
            <v>8</v>
          </cell>
          <cell r="E628">
            <v>14300</v>
          </cell>
          <cell r="F628">
            <v>114400</v>
          </cell>
          <cell r="G628">
            <v>0</v>
          </cell>
          <cell r="H628">
            <v>0</v>
          </cell>
          <cell r="I628">
            <v>10000</v>
          </cell>
          <cell r="J628">
            <v>80000</v>
          </cell>
          <cell r="K628">
            <v>4300</v>
          </cell>
          <cell r="L628">
            <v>34400</v>
          </cell>
          <cell r="M628" t="str">
            <v>No.45</v>
          </cell>
        </row>
        <row r="629">
          <cell r="A629" t="str">
            <v>K.P메카니칼접합및부설(기계)</v>
          </cell>
          <cell r="B629" t="str">
            <v>ø350M/M(이형관)</v>
          </cell>
          <cell r="C629" t="str">
            <v>개소</v>
          </cell>
          <cell r="D629">
            <v>78</v>
          </cell>
          <cell r="E629">
            <v>19900</v>
          </cell>
          <cell r="F629">
            <v>1552200</v>
          </cell>
          <cell r="G629">
            <v>0</v>
          </cell>
          <cell r="H629">
            <v>0</v>
          </cell>
          <cell r="I629">
            <v>14500</v>
          </cell>
          <cell r="J629">
            <v>1131000</v>
          </cell>
          <cell r="K629">
            <v>5400</v>
          </cell>
          <cell r="L629">
            <v>421200</v>
          </cell>
          <cell r="M629" t="str">
            <v>No.46</v>
          </cell>
        </row>
        <row r="630">
          <cell r="A630" t="str">
            <v>플랜지관 접합및부설</v>
          </cell>
          <cell r="B630" t="str">
            <v>ø150M/M(이형관)</v>
          </cell>
          <cell r="C630" t="str">
            <v>개소</v>
          </cell>
          <cell r="D630">
            <v>8</v>
          </cell>
          <cell r="E630">
            <v>34600</v>
          </cell>
          <cell r="F630">
            <v>276800</v>
          </cell>
          <cell r="G630">
            <v>500</v>
          </cell>
          <cell r="H630">
            <v>4000</v>
          </cell>
          <cell r="I630">
            <v>34100</v>
          </cell>
          <cell r="J630">
            <v>272800</v>
          </cell>
          <cell r="K630">
            <v>0</v>
          </cell>
          <cell r="L630">
            <v>0</v>
          </cell>
          <cell r="M630" t="str">
            <v>No.47</v>
          </cell>
        </row>
        <row r="631">
          <cell r="A631" t="str">
            <v>제수변접합및부설</v>
          </cell>
          <cell r="B631" t="str">
            <v>기계:Φ100mm</v>
          </cell>
          <cell r="C631" t="str">
            <v>개소</v>
          </cell>
          <cell r="D631">
            <v>4</v>
          </cell>
          <cell r="E631">
            <v>79500</v>
          </cell>
          <cell r="F631">
            <v>318000</v>
          </cell>
          <cell r="G631">
            <v>12200</v>
          </cell>
          <cell r="H631">
            <v>48800</v>
          </cell>
          <cell r="I631">
            <v>47300</v>
          </cell>
          <cell r="J631">
            <v>189200</v>
          </cell>
          <cell r="K631">
            <v>20000</v>
          </cell>
          <cell r="L631">
            <v>80000</v>
          </cell>
          <cell r="M631" t="str">
            <v>No.48</v>
          </cell>
        </row>
        <row r="632">
          <cell r="A632" t="str">
            <v>제수변접합및부설</v>
          </cell>
          <cell r="B632" t="str">
            <v>기계:Φ150mm</v>
          </cell>
          <cell r="C632" t="str">
            <v>개소</v>
          </cell>
          <cell r="D632">
            <v>4</v>
          </cell>
          <cell r="E632">
            <v>95500</v>
          </cell>
          <cell r="F632">
            <v>382000</v>
          </cell>
          <cell r="G632">
            <v>16100</v>
          </cell>
          <cell r="H632">
            <v>64400</v>
          </cell>
          <cell r="I632">
            <v>55800</v>
          </cell>
          <cell r="J632">
            <v>223200</v>
          </cell>
          <cell r="K632">
            <v>23600</v>
          </cell>
          <cell r="L632">
            <v>94400</v>
          </cell>
          <cell r="M632" t="str">
            <v>No.49</v>
          </cell>
        </row>
        <row r="633">
          <cell r="A633" t="str">
            <v>공기변접합및부설</v>
          </cell>
          <cell r="B633" t="str">
            <v>기계:Φ100mm</v>
          </cell>
          <cell r="C633" t="str">
            <v>개소</v>
          </cell>
          <cell r="D633">
            <v>4</v>
          </cell>
          <cell r="E633">
            <v>76300</v>
          </cell>
          <cell r="F633">
            <v>305200</v>
          </cell>
          <cell r="G633">
            <v>13300</v>
          </cell>
          <cell r="H633">
            <v>53200</v>
          </cell>
          <cell r="I633">
            <v>44700</v>
          </cell>
          <cell r="J633">
            <v>178800</v>
          </cell>
          <cell r="K633">
            <v>18300</v>
          </cell>
          <cell r="L633">
            <v>73200</v>
          </cell>
          <cell r="M633" t="str">
            <v>No.50</v>
          </cell>
        </row>
        <row r="635">
          <cell r="A635" t="str">
            <v>3. 구조물공</v>
          </cell>
          <cell r="F635">
            <v>14279529</v>
          </cell>
          <cell r="H635">
            <v>2959369</v>
          </cell>
          <cell r="J635">
            <v>11167946</v>
          </cell>
          <cell r="L635">
            <v>152214</v>
          </cell>
        </row>
        <row r="636">
          <cell r="A636" t="str">
            <v>레미콘타설</v>
          </cell>
          <cell r="B636" t="str">
            <v>무근구조물</v>
          </cell>
          <cell r="C636" t="str">
            <v>M3</v>
          </cell>
          <cell r="D636">
            <v>7.05</v>
          </cell>
          <cell r="E636">
            <v>16000</v>
          </cell>
          <cell r="F636">
            <v>112800</v>
          </cell>
          <cell r="G636">
            <v>0</v>
          </cell>
          <cell r="H636">
            <v>0</v>
          </cell>
          <cell r="I636">
            <v>16000</v>
          </cell>
          <cell r="J636">
            <v>112800</v>
          </cell>
          <cell r="K636">
            <v>0</v>
          </cell>
          <cell r="L636">
            <v>0</v>
          </cell>
          <cell r="M636" t="str">
            <v>No.10</v>
          </cell>
        </row>
        <row r="637">
          <cell r="A637" t="str">
            <v>레미콘타설</v>
          </cell>
          <cell r="B637" t="str">
            <v>철근구조물</v>
          </cell>
          <cell r="C637" t="str">
            <v>M3</v>
          </cell>
          <cell r="D637">
            <v>82.11</v>
          </cell>
          <cell r="E637">
            <v>21700</v>
          </cell>
          <cell r="F637">
            <v>1781787</v>
          </cell>
          <cell r="G637">
            <v>400</v>
          </cell>
          <cell r="H637">
            <v>32844</v>
          </cell>
          <cell r="I637">
            <v>21000</v>
          </cell>
          <cell r="J637">
            <v>1724310</v>
          </cell>
          <cell r="K637">
            <v>300</v>
          </cell>
          <cell r="L637">
            <v>24633</v>
          </cell>
          <cell r="M637" t="str">
            <v>No.14</v>
          </cell>
        </row>
        <row r="638">
          <cell r="A638" t="str">
            <v>합판거푸집</v>
          </cell>
          <cell r="B638" t="str">
            <v>0-7m:6회</v>
          </cell>
          <cell r="C638" t="str">
            <v>M2</v>
          </cell>
          <cell r="D638">
            <v>11.12</v>
          </cell>
          <cell r="E638">
            <v>12000</v>
          </cell>
          <cell r="F638">
            <v>133440</v>
          </cell>
          <cell r="G638">
            <v>4000</v>
          </cell>
          <cell r="H638">
            <v>44480</v>
          </cell>
          <cell r="I638">
            <v>8000</v>
          </cell>
          <cell r="J638">
            <v>88960</v>
          </cell>
          <cell r="K638">
            <v>0</v>
          </cell>
          <cell r="L638">
            <v>0</v>
          </cell>
          <cell r="M638" t="str">
            <v>No.11</v>
          </cell>
        </row>
        <row r="639">
          <cell r="A639" t="str">
            <v>합판거푸집</v>
          </cell>
          <cell r="B639" t="str">
            <v>0-7m:3회</v>
          </cell>
          <cell r="C639" t="str">
            <v>M2</v>
          </cell>
          <cell r="D639">
            <v>311.11</v>
          </cell>
          <cell r="E639">
            <v>17100</v>
          </cell>
          <cell r="F639">
            <v>5319981</v>
          </cell>
          <cell r="G639">
            <v>5300</v>
          </cell>
          <cell r="H639">
            <v>1648883</v>
          </cell>
          <cell r="I639">
            <v>11800</v>
          </cell>
          <cell r="J639">
            <v>3671098</v>
          </cell>
          <cell r="K639">
            <v>0</v>
          </cell>
          <cell r="L639">
            <v>0</v>
          </cell>
          <cell r="M639" t="str">
            <v>No.15</v>
          </cell>
        </row>
        <row r="640">
          <cell r="A640" t="str">
            <v>원형거푸집</v>
          </cell>
          <cell r="B640" t="str">
            <v>3 회</v>
          </cell>
          <cell r="C640" t="str">
            <v>M2</v>
          </cell>
          <cell r="D640">
            <v>11.5</v>
          </cell>
          <cell r="E640">
            <v>38600</v>
          </cell>
          <cell r="F640">
            <v>443900</v>
          </cell>
          <cell r="G640">
            <v>11500</v>
          </cell>
          <cell r="H640">
            <v>132250</v>
          </cell>
          <cell r="I640">
            <v>27100</v>
          </cell>
          <cell r="J640">
            <v>311650</v>
          </cell>
          <cell r="K640">
            <v>0</v>
          </cell>
          <cell r="L640">
            <v>0</v>
          </cell>
          <cell r="M640" t="str">
            <v>No.16</v>
          </cell>
        </row>
        <row r="641">
          <cell r="A641" t="str">
            <v>시공이음 설치</v>
          </cell>
          <cell r="B641" t="str">
            <v>PVC,B=150X5mm</v>
          </cell>
          <cell r="C641" t="str">
            <v>M</v>
          </cell>
          <cell r="D641">
            <v>53.32</v>
          </cell>
          <cell r="E641">
            <v>13700</v>
          </cell>
          <cell r="F641">
            <v>730484</v>
          </cell>
          <cell r="G641">
            <v>2400</v>
          </cell>
          <cell r="H641">
            <v>127968</v>
          </cell>
          <cell r="I641">
            <v>11300</v>
          </cell>
          <cell r="J641">
            <v>602516</v>
          </cell>
          <cell r="K641">
            <v>0</v>
          </cell>
          <cell r="L641">
            <v>0</v>
          </cell>
          <cell r="M641" t="str">
            <v>No.17</v>
          </cell>
        </row>
        <row r="642">
          <cell r="A642" t="str">
            <v>철근가공및조립</v>
          </cell>
          <cell r="B642" t="str">
            <v>보통</v>
          </cell>
          <cell r="C642" t="str">
            <v>TON</v>
          </cell>
          <cell r="D642">
            <v>4.6879999999999997</v>
          </cell>
          <cell r="E642">
            <v>327000</v>
          </cell>
          <cell r="F642">
            <v>1532976</v>
          </cell>
          <cell r="G642">
            <v>4000</v>
          </cell>
          <cell r="H642">
            <v>18752</v>
          </cell>
          <cell r="I642">
            <v>317000</v>
          </cell>
          <cell r="J642">
            <v>1486096</v>
          </cell>
          <cell r="K642">
            <v>6000</v>
          </cell>
          <cell r="L642">
            <v>28128</v>
          </cell>
          <cell r="M642" t="str">
            <v>No.18</v>
          </cell>
        </row>
        <row r="643">
          <cell r="A643" t="str">
            <v>자갈부설(B.H 0.7)</v>
          </cell>
          <cell r="B643" t="str">
            <v>기계90%+인력10%</v>
          </cell>
          <cell r="C643" t="str">
            <v>M3</v>
          </cell>
          <cell r="D643">
            <v>0.52</v>
          </cell>
          <cell r="E643">
            <v>3000</v>
          </cell>
          <cell r="F643">
            <v>1560</v>
          </cell>
          <cell r="G643">
            <v>200</v>
          </cell>
          <cell r="H643">
            <v>104</v>
          </cell>
          <cell r="I643">
            <v>2500</v>
          </cell>
          <cell r="J643">
            <v>1300</v>
          </cell>
          <cell r="K643">
            <v>300</v>
          </cell>
          <cell r="L643">
            <v>156</v>
          </cell>
          <cell r="M643" t="str">
            <v>#.5</v>
          </cell>
        </row>
        <row r="644">
          <cell r="A644" t="str">
            <v>사다리설치(STS)</v>
          </cell>
          <cell r="C644" t="str">
            <v>M</v>
          </cell>
          <cell r="D644">
            <v>19.739999999999998</v>
          </cell>
          <cell r="E644">
            <v>10900</v>
          </cell>
          <cell r="F644">
            <v>215166</v>
          </cell>
          <cell r="G644">
            <v>6600</v>
          </cell>
          <cell r="H644">
            <v>130284</v>
          </cell>
          <cell r="I644">
            <v>4100</v>
          </cell>
          <cell r="J644">
            <v>80934</v>
          </cell>
          <cell r="K644">
            <v>200</v>
          </cell>
          <cell r="L644">
            <v>3948</v>
          </cell>
          <cell r="M644" t="str">
            <v>No.19</v>
          </cell>
        </row>
        <row r="645">
          <cell r="A645" t="str">
            <v>맨홀뚜껑설치</v>
          </cell>
          <cell r="B645" t="str">
            <v>(주철재)</v>
          </cell>
          <cell r="C645" t="str">
            <v>조</v>
          </cell>
          <cell r="D645">
            <v>11</v>
          </cell>
          <cell r="E645">
            <v>45800</v>
          </cell>
          <cell r="F645">
            <v>503800</v>
          </cell>
          <cell r="G645">
            <v>0</v>
          </cell>
          <cell r="H645">
            <v>0</v>
          </cell>
          <cell r="I645">
            <v>45800</v>
          </cell>
          <cell r="J645">
            <v>503800</v>
          </cell>
          <cell r="K645">
            <v>0</v>
          </cell>
          <cell r="L645">
            <v>0</v>
          </cell>
          <cell r="M645" t="str">
            <v>No.20</v>
          </cell>
        </row>
        <row r="646">
          <cell r="A646" t="str">
            <v>강관비계</v>
          </cell>
          <cell r="B646" t="str">
            <v>3개월</v>
          </cell>
          <cell r="C646" t="str">
            <v>M2</v>
          </cell>
          <cell r="D646">
            <v>317.83</v>
          </cell>
          <cell r="E646">
            <v>9200</v>
          </cell>
          <cell r="F646">
            <v>2924036</v>
          </cell>
          <cell r="G646">
            <v>2300</v>
          </cell>
          <cell r="H646">
            <v>731009</v>
          </cell>
          <cell r="I646">
            <v>6600</v>
          </cell>
          <cell r="J646">
            <v>2097678</v>
          </cell>
          <cell r="K646">
            <v>300</v>
          </cell>
          <cell r="L646">
            <v>95349</v>
          </cell>
          <cell r="M646" t="str">
            <v>No.33</v>
          </cell>
        </row>
        <row r="647">
          <cell r="A647" t="str">
            <v>강관동바리(3개월)</v>
          </cell>
          <cell r="B647" t="str">
            <v>H=0-4.2M</v>
          </cell>
          <cell r="C647" t="str">
            <v>공M3</v>
          </cell>
          <cell r="D647">
            <v>31.59</v>
          </cell>
          <cell r="E647">
            <v>6300</v>
          </cell>
          <cell r="F647">
            <v>199017</v>
          </cell>
          <cell r="G647">
            <v>200</v>
          </cell>
          <cell r="H647">
            <v>6318</v>
          </cell>
          <cell r="I647">
            <v>6100</v>
          </cell>
          <cell r="J647">
            <v>192699</v>
          </cell>
          <cell r="K647">
            <v>0</v>
          </cell>
          <cell r="L647">
            <v>0</v>
          </cell>
          <cell r="M647" t="str">
            <v>No.21</v>
          </cell>
        </row>
        <row r="648">
          <cell r="A648" t="str">
            <v>양생(비닐)</v>
          </cell>
          <cell r="C648" t="str">
            <v>M2</v>
          </cell>
          <cell r="D648">
            <v>29.64</v>
          </cell>
          <cell r="E648">
            <v>900</v>
          </cell>
          <cell r="F648">
            <v>26676</v>
          </cell>
          <cell r="G648">
            <v>700</v>
          </cell>
          <cell r="H648">
            <v>20748</v>
          </cell>
          <cell r="I648">
            <v>200</v>
          </cell>
          <cell r="J648">
            <v>5928</v>
          </cell>
          <cell r="K648">
            <v>0</v>
          </cell>
          <cell r="L648">
            <v>0</v>
          </cell>
          <cell r="M648" t="str">
            <v>No.8</v>
          </cell>
        </row>
        <row r="649">
          <cell r="A649" t="str">
            <v>시공이음면정리(치핑)</v>
          </cell>
          <cell r="B649" t="str">
            <v>인력</v>
          </cell>
          <cell r="C649" t="str">
            <v>M2</v>
          </cell>
          <cell r="D649">
            <v>14.93</v>
          </cell>
          <cell r="E649">
            <v>19000</v>
          </cell>
          <cell r="F649">
            <v>283670</v>
          </cell>
          <cell r="G649">
            <v>500</v>
          </cell>
          <cell r="H649">
            <v>7465</v>
          </cell>
          <cell r="I649">
            <v>18500</v>
          </cell>
          <cell r="J649">
            <v>276205</v>
          </cell>
          <cell r="K649">
            <v>0</v>
          </cell>
          <cell r="L649">
            <v>0</v>
          </cell>
          <cell r="M649" t="str">
            <v>No.22</v>
          </cell>
        </row>
        <row r="650">
          <cell r="A650" t="str">
            <v>스페이서(T=75MM)</v>
          </cell>
          <cell r="C650" t="str">
            <v>EA</v>
          </cell>
          <cell r="D650">
            <v>44</v>
          </cell>
          <cell r="E650">
            <v>100</v>
          </cell>
          <cell r="F650">
            <v>4400</v>
          </cell>
          <cell r="G650">
            <v>100</v>
          </cell>
          <cell r="H650">
            <v>4400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수팽창고무지수판 설치</v>
          </cell>
          <cell r="B651" t="str">
            <v>20X10</v>
          </cell>
          <cell r="C651" t="str">
            <v>M</v>
          </cell>
          <cell r="D651">
            <v>14.44</v>
          </cell>
          <cell r="E651">
            <v>3900</v>
          </cell>
          <cell r="F651">
            <v>56316</v>
          </cell>
          <cell r="G651">
            <v>3100</v>
          </cell>
          <cell r="H651">
            <v>44764</v>
          </cell>
          <cell r="I651">
            <v>800</v>
          </cell>
          <cell r="J651">
            <v>11552</v>
          </cell>
          <cell r="K651">
            <v>0</v>
          </cell>
          <cell r="L651">
            <v>0</v>
          </cell>
          <cell r="M651" t="str">
            <v>No.23</v>
          </cell>
        </row>
        <row r="652">
          <cell r="A652" t="str">
            <v>P.V.C 파이프(VG1)</v>
          </cell>
          <cell r="B652" t="str">
            <v>Φ100M/M</v>
          </cell>
          <cell r="C652" t="str">
            <v>M</v>
          </cell>
          <cell r="D652">
            <v>1.4</v>
          </cell>
          <cell r="E652">
            <v>6800</v>
          </cell>
          <cell r="F652">
            <v>9520</v>
          </cell>
          <cell r="G652">
            <v>6500</v>
          </cell>
          <cell r="H652">
            <v>9100</v>
          </cell>
          <cell r="I652">
            <v>300</v>
          </cell>
          <cell r="J652">
            <v>420</v>
          </cell>
          <cell r="K652">
            <v>0</v>
          </cell>
          <cell r="L652">
            <v>0</v>
          </cell>
        </row>
        <row r="654">
          <cell r="A654" t="str">
            <v>4. 우수월류공</v>
          </cell>
          <cell r="F654">
            <v>771709</v>
          </cell>
          <cell r="H654">
            <v>163309</v>
          </cell>
          <cell r="J654">
            <v>601059</v>
          </cell>
          <cell r="L654">
            <v>7341</v>
          </cell>
        </row>
        <row r="655">
          <cell r="A655" t="str">
            <v>레미콘타설</v>
          </cell>
          <cell r="B655" t="str">
            <v>무근구조물</v>
          </cell>
          <cell r="C655" t="str">
            <v>M3</v>
          </cell>
          <cell r="D655">
            <v>0.89</v>
          </cell>
          <cell r="E655">
            <v>16000</v>
          </cell>
          <cell r="F655">
            <v>14240</v>
          </cell>
          <cell r="G655">
            <v>0</v>
          </cell>
          <cell r="H655">
            <v>0</v>
          </cell>
          <cell r="I655">
            <v>16000</v>
          </cell>
          <cell r="J655">
            <v>14240</v>
          </cell>
          <cell r="K655">
            <v>0</v>
          </cell>
          <cell r="L655">
            <v>0</v>
          </cell>
          <cell r="M655" t="str">
            <v>No.10</v>
          </cell>
        </row>
        <row r="656">
          <cell r="A656" t="str">
            <v>레미콘타설</v>
          </cell>
          <cell r="B656" t="str">
            <v>철근구조물</v>
          </cell>
          <cell r="C656" t="str">
            <v>M3</v>
          </cell>
          <cell r="D656">
            <v>3.07</v>
          </cell>
          <cell r="E656">
            <v>21700</v>
          </cell>
          <cell r="F656">
            <v>66619</v>
          </cell>
          <cell r="G656">
            <v>400</v>
          </cell>
          <cell r="H656">
            <v>1228</v>
          </cell>
          <cell r="I656">
            <v>21000</v>
          </cell>
          <cell r="J656">
            <v>64470</v>
          </cell>
          <cell r="K656">
            <v>300</v>
          </cell>
          <cell r="L656">
            <v>921</v>
          </cell>
          <cell r="M656" t="str">
            <v>No.14</v>
          </cell>
        </row>
        <row r="657">
          <cell r="A657" t="str">
            <v>합판거푸집</v>
          </cell>
          <cell r="B657" t="str">
            <v>0-7m:6회</v>
          </cell>
          <cell r="C657" t="str">
            <v>M2</v>
          </cell>
          <cell r="D657">
            <v>1.42</v>
          </cell>
          <cell r="E657">
            <v>12000</v>
          </cell>
          <cell r="F657">
            <v>17040</v>
          </cell>
          <cell r="G657">
            <v>4000</v>
          </cell>
          <cell r="H657">
            <v>5680</v>
          </cell>
          <cell r="I657">
            <v>8000</v>
          </cell>
          <cell r="J657">
            <v>11360</v>
          </cell>
          <cell r="K657">
            <v>0</v>
          </cell>
          <cell r="L657">
            <v>0</v>
          </cell>
          <cell r="M657" t="str">
            <v>No.11</v>
          </cell>
        </row>
        <row r="658">
          <cell r="A658" t="str">
            <v>합판거푸집</v>
          </cell>
          <cell r="B658" t="str">
            <v>0-7m:3회</v>
          </cell>
          <cell r="C658" t="str">
            <v>M2</v>
          </cell>
          <cell r="D658">
            <v>18.940000000000001</v>
          </cell>
          <cell r="E658">
            <v>17100</v>
          </cell>
          <cell r="F658">
            <v>323874</v>
          </cell>
          <cell r="G658">
            <v>5300</v>
          </cell>
          <cell r="H658">
            <v>100382</v>
          </cell>
          <cell r="I658">
            <v>11800</v>
          </cell>
          <cell r="J658">
            <v>223492</v>
          </cell>
          <cell r="K658">
            <v>0</v>
          </cell>
          <cell r="L658">
            <v>0</v>
          </cell>
          <cell r="M658" t="str">
            <v>No.15</v>
          </cell>
        </row>
        <row r="659">
          <cell r="A659" t="str">
            <v>원형거푸집</v>
          </cell>
          <cell r="B659" t="str">
            <v>3 회</v>
          </cell>
          <cell r="C659" t="str">
            <v>M2</v>
          </cell>
          <cell r="D659">
            <v>1.29</v>
          </cell>
          <cell r="E659">
            <v>38600</v>
          </cell>
          <cell r="F659">
            <v>49794</v>
          </cell>
          <cell r="G659">
            <v>11500</v>
          </cell>
          <cell r="H659">
            <v>14835</v>
          </cell>
          <cell r="I659">
            <v>27100</v>
          </cell>
          <cell r="J659">
            <v>34959</v>
          </cell>
          <cell r="K659">
            <v>0</v>
          </cell>
          <cell r="L659">
            <v>0</v>
          </cell>
          <cell r="M659" t="str">
            <v>No.16</v>
          </cell>
        </row>
        <row r="660">
          <cell r="A660" t="str">
            <v>시공이음 설치</v>
          </cell>
          <cell r="B660" t="str">
            <v>PVC,B=150X5mm</v>
          </cell>
          <cell r="C660" t="str">
            <v>M</v>
          </cell>
          <cell r="D660">
            <v>5</v>
          </cell>
          <cell r="E660">
            <v>13700</v>
          </cell>
          <cell r="F660">
            <v>68500</v>
          </cell>
          <cell r="G660">
            <v>2400</v>
          </cell>
          <cell r="H660">
            <v>12000</v>
          </cell>
          <cell r="I660">
            <v>11300</v>
          </cell>
          <cell r="J660">
            <v>56500</v>
          </cell>
          <cell r="K660">
            <v>0</v>
          </cell>
          <cell r="L660">
            <v>0</v>
          </cell>
          <cell r="M660" t="str">
            <v>No.17</v>
          </cell>
        </row>
        <row r="661">
          <cell r="A661" t="str">
            <v>철근가공및조립</v>
          </cell>
          <cell r="B661" t="str">
            <v>보통</v>
          </cell>
          <cell r="C661" t="str">
            <v>TON</v>
          </cell>
          <cell r="D661">
            <v>0.31900000000000001</v>
          </cell>
          <cell r="E661">
            <v>327000</v>
          </cell>
          <cell r="F661">
            <v>104313</v>
          </cell>
          <cell r="G661">
            <v>4000</v>
          </cell>
          <cell r="H661">
            <v>1276</v>
          </cell>
          <cell r="I661">
            <v>317000</v>
          </cell>
          <cell r="J661">
            <v>101123</v>
          </cell>
          <cell r="K661">
            <v>6000</v>
          </cell>
          <cell r="L661">
            <v>1914</v>
          </cell>
          <cell r="M661" t="str">
            <v>No.18</v>
          </cell>
        </row>
        <row r="662">
          <cell r="A662" t="str">
            <v>사다리설치(STS)</v>
          </cell>
          <cell r="C662" t="str">
            <v>M</v>
          </cell>
          <cell r="D662">
            <v>0.93</v>
          </cell>
          <cell r="E662">
            <v>10900</v>
          </cell>
          <cell r="F662">
            <v>10137</v>
          </cell>
          <cell r="G662">
            <v>6600</v>
          </cell>
          <cell r="H662">
            <v>6138</v>
          </cell>
          <cell r="I662">
            <v>4100</v>
          </cell>
          <cell r="J662">
            <v>3813</v>
          </cell>
          <cell r="K662">
            <v>200</v>
          </cell>
          <cell r="L662">
            <v>186</v>
          </cell>
          <cell r="M662" t="str">
            <v>No.19</v>
          </cell>
        </row>
        <row r="663">
          <cell r="A663" t="str">
            <v>맨홀뚜껑설치</v>
          </cell>
          <cell r="B663" t="str">
            <v>(주철재)</v>
          </cell>
          <cell r="C663" t="str">
            <v>조</v>
          </cell>
          <cell r="D663">
            <v>1</v>
          </cell>
          <cell r="E663">
            <v>45800</v>
          </cell>
          <cell r="F663">
            <v>45800</v>
          </cell>
          <cell r="G663">
            <v>0</v>
          </cell>
          <cell r="H663">
            <v>0</v>
          </cell>
          <cell r="I663">
            <v>45800</v>
          </cell>
          <cell r="J663">
            <v>45800</v>
          </cell>
          <cell r="K663">
            <v>0</v>
          </cell>
          <cell r="L663">
            <v>0</v>
          </cell>
          <cell r="M663" t="str">
            <v>No.20</v>
          </cell>
        </row>
        <row r="664">
          <cell r="A664" t="str">
            <v>강관동바리(3개월)</v>
          </cell>
          <cell r="B664" t="str">
            <v>H=0-4.2M</v>
          </cell>
          <cell r="C664" t="str">
            <v>공M3</v>
          </cell>
          <cell r="D664">
            <v>1.1299999999999999</v>
          </cell>
          <cell r="E664">
            <v>6300</v>
          </cell>
          <cell r="F664">
            <v>7119</v>
          </cell>
          <cell r="G664">
            <v>200</v>
          </cell>
          <cell r="H664">
            <v>226</v>
          </cell>
          <cell r="I664">
            <v>6100</v>
          </cell>
          <cell r="J664">
            <v>6893</v>
          </cell>
          <cell r="K664">
            <v>0</v>
          </cell>
          <cell r="L664">
            <v>0</v>
          </cell>
          <cell r="M664" t="str">
            <v>No.21</v>
          </cell>
        </row>
        <row r="665">
          <cell r="A665" t="str">
            <v>양생(비닐)</v>
          </cell>
          <cell r="C665" t="str">
            <v>M2</v>
          </cell>
          <cell r="D665">
            <v>1.97</v>
          </cell>
          <cell r="E665">
            <v>900</v>
          </cell>
          <cell r="F665">
            <v>1773</v>
          </cell>
          <cell r="G665">
            <v>700</v>
          </cell>
          <cell r="H665">
            <v>1379</v>
          </cell>
          <cell r="I665">
            <v>200</v>
          </cell>
          <cell r="J665">
            <v>394</v>
          </cell>
          <cell r="K665">
            <v>0</v>
          </cell>
          <cell r="L665">
            <v>0</v>
          </cell>
          <cell r="M665" t="str">
            <v>No.8</v>
          </cell>
        </row>
        <row r="666">
          <cell r="A666" t="str">
            <v>시공이음면정리(치핑)</v>
          </cell>
          <cell r="B666" t="str">
            <v>인력</v>
          </cell>
          <cell r="C666" t="str">
            <v>M2</v>
          </cell>
          <cell r="D666">
            <v>1.25</v>
          </cell>
          <cell r="E666">
            <v>19000</v>
          </cell>
          <cell r="F666">
            <v>23750</v>
          </cell>
          <cell r="G666">
            <v>500</v>
          </cell>
          <cell r="H666">
            <v>625</v>
          </cell>
          <cell r="I666">
            <v>18500</v>
          </cell>
          <cell r="J666">
            <v>23125</v>
          </cell>
          <cell r="K666">
            <v>0</v>
          </cell>
          <cell r="L666">
            <v>0</v>
          </cell>
          <cell r="M666" t="str">
            <v>No.22</v>
          </cell>
        </row>
        <row r="667">
          <cell r="A667" t="str">
            <v>스페이서(T=75MM)</v>
          </cell>
          <cell r="C667" t="str">
            <v>EA</v>
          </cell>
          <cell r="D667">
            <v>4</v>
          </cell>
          <cell r="E667">
            <v>100</v>
          </cell>
          <cell r="F667">
            <v>400</v>
          </cell>
          <cell r="G667">
            <v>100</v>
          </cell>
          <cell r="H667">
            <v>400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</row>
        <row r="668">
          <cell r="A668" t="str">
            <v>수팽창고무지수판 설치</v>
          </cell>
          <cell r="B668" t="str">
            <v>20X10</v>
          </cell>
          <cell r="C668" t="str">
            <v>M</v>
          </cell>
          <cell r="D668">
            <v>4.8</v>
          </cell>
          <cell r="E668">
            <v>3900</v>
          </cell>
          <cell r="F668">
            <v>18720</v>
          </cell>
          <cell r="G668">
            <v>3100</v>
          </cell>
          <cell r="H668">
            <v>14880</v>
          </cell>
          <cell r="I668">
            <v>800</v>
          </cell>
          <cell r="J668">
            <v>3840</v>
          </cell>
          <cell r="K668">
            <v>0</v>
          </cell>
          <cell r="L668">
            <v>0</v>
          </cell>
          <cell r="M668" t="str">
            <v>No.23</v>
          </cell>
        </row>
        <row r="669">
          <cell r="A669" t="str">
            <v>기존 흄관철거</v>
          </cell>
          <cell r="B669" t="str">
            <v>D=600mm</v>
          </cell>
          <cell r="C669" t="str">
            <v>M</v>
          </cell>
          <cell r="D669">
            <v>1</v>
          </cell>
          <cell r="E669">
            <v>14400</v>
          </cell>
          <cell r="F669">
            <v>14400</v>
          </cell>
          <cell r="G669">
            <v>3800</v>
          </cell>
          <cell r="H669">
            <v>3800</v>
          </cell>
          <cell r="I669">
            <v>6700</v>
          </cell>
          <cell r="J669">
            <v>6700</v>
          </cell>
          <cell r="K669">
            <v>3900</v>
          </cell>
          <cell r="L669">
            <v>3900</v>
          </cell>
          <cell r="M669" t="str">
            <v>No.51</v>
          </cell>
        </row>
        <row r="670">
          <cell r="A670" t="str">
            <v>폐기물운반(L=10km)</v>
          </cell>
          <cell r="B670" t="str">
            <v>B.H0.7 + D.T15</v>
          </cell>
          <cell r="C670" t="str">
            <v>M3</v>
          </cell>
          <cell r="D670">
            <v>0.1</v>
          </cell>
          <cell r="E670">
            <v>12300</v>
          </cell>
          <cell r="F670">
            <v>1230</v>
          </cell>
          <cell r="G670">
            <v>4600</v>
          </cell>
          <cell r="H670">
            <v>460</v>
          </cell>
          <cell r="I670">
            <v>3500</v>
          </cell>
          <cell r="J670">
            <v>350</v>
          </cell>
          <cell r="K670">
            <v>4200</v>
          </cell>
          <cell r="L670">
            <v>420</v>
          </cell>
          <cell r="M670" t="str">
            <v>#.12</v>
          </cell>
        </row>
        <row r="671">
          <cell r="A671" t="str">
            <v>이중벽P.E관 접합및부설</v>
          </cell>
          <cell r="B671" t="str">
            <v>Φ250M/M</v>
          </cell>
          <cell r="C671" t="str">
            <v>개소</v>
          </cell>
          <cell r="D671">
            <v>1</v>
          </cell>
          <cell r="E671">
            <v>4000</v>
          </cell>
          <cell r="F671">
            <v>4000</v>
          </cell>
          <cell r="G671">
            <v>0</v>
          </cell>
          <cell r="H671">
            <v>0</v>
          </cell>
          <cell r="I671">
            <v>4000</v>
          </cell>
          <cell r="J671">
            <v>4000</v>
          </cell>
          <cell r="K671">
            <v>0</v>
          </cell>
          <cell r="L671">
            <v>0</v>
          </cell>
          <cell r="M671" t="str">
            <v>No.24</v>
          </cell>
        </row>
        <row r="673">
          <cell r="A673" t="str">
            <v>5. 부대시설공</v>
          </cell>
          <cell r="F673">
            <v>13013438</v>
          </cell>
          <cell r="H673">
            <v>6437128</v>
          </cell>
          <cell r="J673">
            <v>6486182</v>
          </cell>
          <cell r="L673">
            <v>90128</v>
          </cell>
        </row>
        <row r="674">
          <cell r="A674" t="str">
            <v>하수관거인식테이프</v>
          </cell>
          <cell r="B674" t="str">
            <v>5cmX20m</v>
          </cell>
          <cell r="C674" t="str">
            <v>M</v>
          </cell>
          <cell r="D674">
            <v>2280</v>
          </cell>
          <cell r="E674">
            <v>1300</v>
          </cell>
          <cell r="F674">
            <v>2964000</v>
          </cell>
          <cell r="G674">
            <v>1100</v>
          </cell>
          <cell r="H674">
            <v>2508000</v>
          </cell>
          <cell r="I674">
            <v>200</v>
          </cell>
          <cell r="J674">
            <v>456000</v>
          </cell>
          <cell r="K674">
            <v>0</v>
          </cell>
          <cell r="L674">
            <v>0</v>
          </cell>
        </row>
        <row r="675">
          <cell r="A675" t="str">
            <v>하수관내 C.C.T.V조사</v>
          </cell>
          <cell r="B675" t="str">
            <v>하수관내 C.C.T.V 조사</v>
          </cell>
          <cell r="C675" t="str">
            <v>M</v>
          </cell>
          <cell r="D675">
            <v>9</v>
          </cell>
          <cell r="E675">
            <v>1700</v>
          </cell>
          <cell r="F675">
            <v>15300</v>
          </cell>
          <cell r="G675">
            <v>100</v>
          </cell>
          <cell r="H675">
            <v>900</v>
          </cell>
          <cell r="I675">
            <v>1000</v>
          </cell>
          <cell r="J675">
            <v>9000</v>
          </cell>
          <cell r="K675">
            <v>600</v>
          </cell>
          <cell r="L675">
            <v>5400</v>
          </cell>
          <cell r="M675" t="str">
            <v>No.40</v>
          </cell>
        </row>
        <row r="676">
          <cell r="A676" t="str">
            <v>주철관수압시험비</v>
          </cell>
          <cell r="B676" t="str">
            <v>Φ350:200m당1회</v>
          </cell>
          <cell r="C676" t="str">
            <v>회</v>
          </cell>
          <cell r="D676">
            <v>12</v>
          </cell>
          <cell r="E676">
            <v>629600</v>
          </cell>
          <cell r="F676">
            <v>7555200</v>
          </cell>
          <cell r="G676">
            <v>293000</v>
          </cell>
          <cell r="H676">
            <v>3516000</v>
          </cell>
          <cell r="I676">
            <v>336600</v>
          </cell>
          <cell r="J676">
            <v>4039200</v>
          </cell>
          <cell r="K676">
            <v>0</v>
          </cell>
          <cell r="L676">
            <v>0</v>
          </cell>
          <cell r="M676" t="str">
            <v>No.52</v>
          </cell>
        </row>
        <row r="677">
          <cell r="A677" t="str">
            <v>P.E관 접합 및 부설</v>
          </cell>
          <cell r="B677" t="str">
            <v>Φ500M/M</v>
          </cell>
          <cell r="C677" t="str">
            <v>개소</v>
          </cell>
          <cell r="D677">
            <v>5</v>
          </cell>
          <cell r="E677">
            <v>14400</v>
          </cell>
          <cell r="F677">
            <v>72000</v>
          </cell>
          <cell r="G677">
            <v>0</v>
          </cell>
          <cell r="H677">
            <v>0</v>
          </cell>
          <cell r="I677">
            <v>14400</v>
          </cell>
          <cell r="J677">
            <v>72000</v>
          </cell>
          <cell r="K677">
            <v>0</v>
          </cell>
          <cell r="L677">
            <v>0</v>
          </cell>
          <cell r="M677" t="str">
            <v>No.41</v>
          </cell>
        </row>
        <row r="678">
          <cell r="A678" t="str">
            <v>P.E관 접합 및 부설</v>
          </cell>
          <cell r="B678" t="str">
            <v>Φ1000M/M</v>
          </cell>
          <cell r="C678" t="str">
            <v>개소</v>
          </cell>
          <cell r="D678">
            <v>6</v>
          </cell>
          <cell r="E678">
            <v>30200</v>
          </cell>
          <cell r="F678">
            <v>181200</v>
          </cell>
          <cell r="G678">
            <v>0</v>
          </cell>
          <cell r="H678">
            <v>0</v>
          </cell>
          <cell r="I678">
            <v>30200</v>
          </cell>
          <cell r="J678">
            <v>181200</v>
          </cell>
          <cell r="K678">
            <v>0</v>
          </cell>
          <cell r="L678">
            <v>0</v>
          </cell>
          <cell r="M678" t="str">
            <v>No.53</v>
          </cell>
        </row>
        <row r="679">
          <cell r="A679" t="str">
            <v>가성토(토사,B.H0.7)</v>
          </cell>
          <cell r="B679" t="str">
            <v>현장토유용</v>
          </cell>
          <cell r="C679" t="str">
            <v>M3</v>
          </cell>
          <cell r="D679">
            <v>121.04</v>
          </cell>
          <cell r="E679">
            <v>1800</v>
          </cell>
          <cell r="F679">
            <v>217872</v>
          </cell>
          <cell r="G679">
            <v>400</v>
          </cell>
          <cell r="H679">
            <v>48416</v>
          </cell>
          <cell r="I679">
            <v>700</v>
          </cell>
          <cell r="J679">
            <v>84728</v>
          </cell>
          <cell r="K679">
            <v>700</v>
          </cell>
          <cell r="L679">
            <v>84728</v>
          </cell>
          <cell r="M679" t="str">
            <v>#.20</v>
          </cell>
        </row>
        <row r="680">
          <cell r="A680" t="str">
            <v>P.P 마대쌓기 및 헐기</v>
          </cell>
          <cell r="C680" t="str">
            <v>M2</v>
          </cell>
          <cell r="D680">
            <v>37.06</v>
          </cell>
          <cell r="E680">
            <v>53000</v>
          </cell>
          <cell r="F680">
            <v>1964180</v>
          </cell>
          <cell r="G680">
            <v>8900</v>
          </cell>
          <cell r="H680">
            <v>329834</v>
          </cell>
          <cell r="I680">
            <v>44100</v>
          </cell>
          <cell r="J680">
            <v>1634346</v>
          </cell>
          <cell r="K680">
            <v>0</v>
          </cell>
          <cell r="L680">
            <v>0</v>
          </cell>
          <cell r="M680" t="str">
            <v>#.21</v>
          </cell>
        </row>
        <row r="681">
          <cell r="A681" t="str">
            <v>양생(비닐)</v>
          </cell>
          <cell r="C681" t="str">
            <v>M2</v>
          </cell>
          <cell r="D681">
            <v>48.54</v>
          </cell>
          <cell r="E681">
            <v>900</v>
          </cell>
          <cell r="F681">
            <v>43686</v>
          </cell>
          <cell r="G681">
            <v>700</v>
          </cell>
          <cell r="H681">
            <v>33978</v>
          </cell>
          <cell r="I681">
            <v>200</v>
          </cell>
          <cell r="J681">
            <v>9708</v>
          </cell>
          <cell r="K681">
            <v>0</v>
          </cell>
          <cell r="L681">
            <v>0</v>
          </cell>
          <cell r="M681" t="str">
            <v>No.8</v>
          </cell>
        </row>
        <row r="683">
          <cell r="A683" t="str">
            <v>6. 운 반 공</v>
          </cell>
          <cell r="F683">
            <v>7801533</v>
          </cell>
          <cell r="H683">
            <v>1810600</v>
          </cell>
          <cell r="J683">
            <v>1975200</v>
          </cell>
          <cell r="L683">
            <v>4015733</v>
          </cell>
        </row>
        <row r="684">
          <cell r="A684" t="str">
            <v>철근운반</v>
          </cell>
          <cell r="C684" t="str">
            <v>TON</v>
          </cell>
          <cell r="D684">
            <v>5.157</v>
          </cell>
          <cell r="E684">
            <v>9000</v>
          </cell>
          <cell r="F684">
            <v>46413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9000</v>
          </cell>
          <cell r="L684">
            <v>46413</v>
          </cell>
          <cell r="M684" t="str">
            <v>#.15</v>
          </cell>
        </row>
        <row r="685">
          <cell r="A685" t="str">
            <v>주철관 운반</v>
          </cell>
          <cell r="B685" t="str">
            <v>Φ350M/M</v>
          </cell>
          <cell r="C685" t="str">
            <v>본</v>
          </cell>
          <cell r="D685">
            <v>379</v>
          </cell>
          <cell r="E685">
            <v>3300</v>
          </cell>
          <cell r="F685">
            <v>1250700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3300</v>
          </cell>
          <cell r="L685">
            <v>1250700</v>
          </cell>
          <cell r="M685" t="str">
            <v>#.23</v>
          </cell>
        </row>
        <row r="686">
          <cell r="A686" t="str">
            <v>주철관 운반</v>
          </cell>
          <cell r="B686" t="str">
            <v>이형관</v>
          </cell>
          <cell r="C686" t="str">
            <v>KG</v>
          </cell>
          <cell r="D686">
            <v>4965.2</v>
          </cell>
          <cell r="E686">
            <v>100</v>
          </cell>
          <cell r="F686">
            <v>496520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100</v>
          </cell>
          <cell r="L686">
            <v>496520</v>
          </cell>
          <cell r="M686" t="str">
            <v>#.17</v>
          </cell>
        </row>
        <row r="687">
          <cell r="A687" t="str">
            <v>보조기층운반</v>
          </cell>
          <cell r="C687" t="str">
            <v>M3</v>
          </cell>
          <cell r="D687">
            <v>823</v>
          </cell>
          <cell r="E687">
            <v>7300</v>
          </cell>
          <cell r="F687">
            <v>6007900</v>
          </cell>
          <cell r="G687">
            <v>2200</v>
          </cell>
          <cell r="H687">
            <v>1810600</v>
          </cell>
          <cell r="I687">
            <v>2400</v>
          </cell>
          <cell r="J687">
            <v>1975200</v>
          </cell>
          <cell r="K687">
            <v>2700</v>
          </cell>
          <cell r="L687">
            <v>2222100</v>
          </cell>
          <cell r="M687" t="str">
            <v>#.18</v>
          </cell>
        </row>
        <row r="707">
          <cell r="A707" t="str">
            <v>⊙D-LINE  사급자재비</v>
          </cell>
          <cell r="C707" t="str">
            <v>식</v>
          </cell>
          <cell r="D707">
            <v>1</v>
          </cell>
          <cell r="F707">
            <v>52413900</v>
          </cell>
          <cell r="H707">
            <v>52413900</v>
          </cell>
          <cell r="J707">
            <v>0</v>
          </cell>
          <cell r="L707">
            <v>0</v>
          </cell>
        </row>
        <row r="709">
          <cell r="A709" t="str">
            <v>모  래</v>
          </cell>
          <cell r="C709" t="str">
            <v>M3</v>
          </cell>
          <cell r="D709">
            <v>610</v>
          </cell>
          <cell r="E709">
            <v>17000</v>
          </cell>
          <cell r="F709">
            <v>10370000</v>
          </cell>
          <cell r="G709">
            <v>17000</v>
          </cell>
          <cell r="H709">
            <v>10370000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자  갈</v>
          </cell>
          <cell r="C710" t="str">
            <v>M3</v>
          </cell>
          <cell r="D710">
            <v>0.54</v>
          </cell>
          <cell r="E710">
            <v>7000</v>
          </cell>
          <cell r="F710">
            <v>3780</v>
          </cell>
          <cell r="G710">
            <v>7000</v>
          </cell>
          <cell r="H710">
            <v>3780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아스팔트유제</v>
          </cell>
          <cell r="B711" t="str">
            <v>RSC-4</v>
          </cell>
          <cell r="C711" t="str">
            <v>DRUM</v>
          </cell>
          <cell r="D711">
            <v>5.13</v>
          </cell>
          <cell r="E711">
            <v>52000</v>
          </cell>
          <cell r="F711">
            <v>266760</v>
          </cell>
          <cell r="G711">
            <v>52000</v>
          </cell>
          <cell r="H711">
            <v>266760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A712" t="str">
            <v>아스팔트유제</v>
          </cell>
          <cell r="B712" t="str">
            <v>MC-1</v>
          </cell>
          <cell r="C712" t="str">
            <v>DRUM</v>
          </cell>
          <cell r="D712">
            <v>10.27</v>
          </cell>
          <cell r="E712">
            <v>58000</v>
          </cell>
          <cell r="F712">
            <v>595660</v>
          </cell>
          <cell r="G712">
            <v>58000</v>
          </cell>
          <cell r="H712">
            <v>595660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 t="str">
            <v>주철관 이형관</v>
          </cell>
          <cell r="B713" t="str">
            <v>D300M/M이상 D600M/M이하</v>
          </cell>
          <cell r="C713" t="str">
            <v>KG</v>
          </cell>
          <cell r="D713">
            <v>4965.2</v>
          </cell>
          <cell r="E713">
            <v>2500</v>
          </cell>
          <cell r="F713">
            <v>12413000</v>
          </cell>
          <cell r="G713">
            <v>2500</v>
          </cell>
          <cell r="H713">
            <v>12413000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이중벽 P.E관</v>
          </cell>
          <cell r="B714" t="str">
            <v>Φ250M/M</v>
          </cell>
          <cell r="C714" t="str">
            <v>본</v>
          </cell>
          <cell r="D714">
            <v>1</v>
          </cell>
          <cell r="E714">
            <v>127200</v>
          </cell>
          <cell r="F714">
            <v>127200</v>
          </cell>
          <cell r="G714">
            <v>127200</v>
          </cell>
          <cell r="H714">
            <v>127200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</row>
        <row r="715">
          <cell r="A715" t="str">
            <v>이중벽 P.E관</v>
          </cell>
          <cell r="B715" t="str">
            <v>Φ350M/M</v>
          </cell>
          <cell r="C715" t="str">
            <v>본</v>
          </cell>
          <cell r="D715">
            <v>2</v>
          </cell>
          <cell r="E715">
            <v>201600</v>
          </cell>
          <cell r="F715">
            <v>403200</v>
          </cell>
          <cell r="G715">
            <v>201600</v>
          </cell>
          <cell r="H715">
            <v>403200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P.E관(5회 사용)</v>
          </cell>
          <cell r="B716" t="str">
            <v>Φ500M/M</v>
          </cell>
          <cell r="C716" t="str">
            <v>본</v>
          </cell>
          <cell r="D716">
            <v>5</v>
          </cell>
          <cell r="E716">
            <v>435000</v>
          </cell>
          <cell r="F716">
            <v>2175000</v>
          </cell>
          <cell r="G716">
            <v>435000</v>
          </cell>
          <cell r="H716">
            <v>2175000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</row>
        <row r="717">
          <cell r="A717" t="str">
            <v>P.E관(5회 사용)</v>
          </cell>
          <cell r="B717" t="str">
            <v>Φ1000M/M</v>
          </cell>
          <cell r="C717" t="str">
            <v>본</v>
          </cell>
          <cell r="D717">
            <v>6</v>
          </cell>
          <cell r="E717">
            <v>948400</v>
          </cell>
          <cell r="F717">
            <v>5690400</v>
          </cell>
          <cell r="G717">
            <v>948400</v>
          </cell>
          <cell r="H717">
            <v>5690400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 t="str">
            <v>이중벽 P.E관 지수단관</v>
          </cell>
          <cell r="B718" t="str">
            <v>Φ250M/M</v>
          </cell>
          <cell r="C718" t="str">
            <v>EA</v>
          </cell>
          <cell r="D718">
            <v>1</v>
          </cell>
          <cell r="E718">
            <v>34900</v>
          </cell>
          <cell r="F718">
            <v>34900</v>
          </cell>
          <cell r="G718">
            <v>34900</v>
          </cell>
          <cell r="H718">
            <v>34900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이중벽 P.E관 지수단관</v>
          </cell>
          <cell r="B719" t="str">
            <v>Φ350M/M</v>
          </cell>
          <cell r="C719" t="str">
            <v>EA</v>
          </cell>
          <cell r="D719">
            <v>1</v>
          </cell>
          <cell r="E719">
            <v>55500</v>
          </cell>
          <cell r="F719">
            <v>55500</v>
          </cell>
          <cell r="G719">
            <v>55500</v>
          </cell>
          <cell r="H719">
            <v>55500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</row>
        <row r="720">
          <cell r="A720" t="str">
            <v>원심력철근콘크리트관</v>
          </cell>
          <cell r="B720" t="str">
            <v>보통관 600*50(MM)</v>
          </cell>
          <cell r="C720" t="str">
            <v>본</v>
          </cell>
          <cell r="D720">
            <v>60</v>
          </cell>
          <cell r="E720">
            <v>66900</v>
          </cell>
          <cell r="F720">
            <v>4014000</v>
          </cell>
          <cell r="G720">
            <v>66900</v>
          </cell>
          <cell r="H720">
            <v>4014000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보조기층제</v>
          </cell>
          <cell r="C721" t="str">
            <v>M3</v>
          </cell>
          <cell r="D721">
            <v>823</v>
          </cell>
          <cell r="E721">
            <v>6300</v>
          </cell>
          <cell r="F721">
            <v>5184900</v>
          </cell>
          <cell r="G721">
            <v>6300</v>
          </cell>
          <cell r="H721">
            <v>5184900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</row>
        <row r="722">
          <cell r="A722" t="str">
            <v>주철관 접합부품(K.P메카니칼접합)</v>
          </cell>
          <cell r="B722" t="str">
            <v>D=150MM</v>
          </cell>
          <cell r="C722" t="str">
            <v>SET</v>
          </cell>
          <cell r="D722">
            <v>8</v>
          </cell>
          <cell r="E722">
            <v>9400</v>
          </cell>
          <cell r="F722">
            <v>75200</v>
          </cell>
          <cell r="G722">
            <v>9400</v>
          </cell>
          <cell r="H722">
            <v>75200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주철관 접합부품(K.P메카니칼접합)</v>
          </cell>
          <cell r="B723" t="str">
            <v>D=350MM</v>
          </cell>
          <cell r="C723" t="str">
            <v>SET</v>
          </cell>
          <cell r="D723">
            <v>457</v>
          </cell>
          <cell r="E723">
            <v>24000</v>
          </cell>
          <cell r="F723">
            <v>10968000</v>
          </cell>
          <cell r="G723">
            <v>24000</v>
          </cell>
          <cell r="H723">
            <v>10968000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A724" t="str">
            <v>주철관 접합부품(플랜지접합)</v>
          </cell>
          <cell r="B724" t="str">
            <v>D=100MM</v>
          </cell>
          <cell r="C724" t="str">
            <v>SET</v>
          </cell>
          <cell r="D724">
            <v>8</v>
          </cell>
          <cell r="E724">
            <v>1400</v>
          </cell>
          <cell r="F724">
            <v>11200</v>
          </cell>
          <cell r="G724">
            <v>1400</v>
          </cell>
          <cell r="H724">
            <v>11200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주철관 접합부품(플랜지접합)</v>
          </cell>
          <cell r="B725" t="str">
            <v>D=150MM</v>
          </cell>
          <cell r="C725" t="str">
            <v>SET</v>
          </cell>
          <cell r="D725">
            <v>12</v>
          </cell>
          <cell r="E725">
            <v>2100</v>
          </cell>
          <cell r="F725">
            <v>25200</v>
          </cell>
          <cell r="G725">
            <v>2100</v>
          </cell>
          <cell r="H725">
            <v>25200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9">
          <cell r="A729" t="str">
            <v>Ⅴ.E-LINE차집관로(하원→월평P/S)</v>
          </cell>
          <cell r="C729" t="str">
            <v>식</v>
          </cell>
          <cell r="D729">
            <v>1</v>
          </cell>
          <cell r="F729">
            <v>199308290</v>
          </cell>
          <cell r="H729">
            <v>103246109</v>
          </cell>
          <cell r="J729">
            <v>66128312</v>
          </cell>
          <cell r="L729">
            <v>29933869</v>
          </cell>
        </row>
        <row r="731">
          <cell r="A731" t="str">
            <v>1. 토    공</v>
          </cell>
          <cell r="F731">
            <v>172058015</v>
          </cell>
          <cell r="H731">
            <v>96550217</v>
          </cell>
          <cell r="J731">
            <v>48248683</v>
          </cell>
          <cell r="L731">
            <v>27259115</v>
          </cell>
        </row>
        <row r="732">
          <cell r="A732" t="str">
            <v>터파기:보조기층</v>
          </cell>
          <cell r="B732" t="str">
            <v>B.H 0.7㎥</v>
          </cell>
          <cell r="C732" t="str">
            <v>M3</v>
          </cell>
          <cell r="D732">
            <v>664.55</v>
          </cell>
          <cell r="E732">
            <v>1100</v>
          </cell>
          <cell r="F732">
            <v>731005</v>
          </cell>
          <cell r="G732">
            <v>300</v>
          </cell>
          <cell r="H732">
            <v>199365</v>
          </cell>
          <cell r="I732">
            <v>400</v>
          </cell>
          <cell r="J732">
            <v>265820</v>
          </cell>
          <cell r="K732">
            <v>400</v>
          </cell>
          <cell r="L732">
            <v>265820</v>
          </cell>
          <cell r="M732" t="str">
            <v>#.1</v>
          </cell>
        </row>
        <row r="733">
          <cell r="A733" t="str">
            <v>터파기:토사(육상),기계80+인력20</v>
          </cell>
          <cell r="B733" t="str">
            <v>B.H 0.7㎥</v>
          </cell>
          <cell r="C733" t="str">
            <v>M3</v>
          </cell>
          <cell r="D733">
            <v>1469.83</v>
          </cell>
          <cell r="E733">
            <v>2000</v>
          </cell>
          <cell r="F733">
            <v>2939660</v>
          </cell>
          <cell r="G733">
            <v>100</v>
          </cell>
          <cell r="H733">
            <v>146983</v>
          </cell>
          <cell r="I733">
            <v>1600</v>
          </cell>
          <cell r="J733">
            <v>2351728</v>
          </cell>
          <cell r="K733">
            <v>300</v>
          </cell>
          <cell r="L733">
            <v>440949</v>
          </cell>
          <cell r="M733" t="str">
            <v>#.2</v>
          </cell>
        </row>
        <row r="734">
          <cell r="A734" t="str">
            <v>기계터파기(연암)</v>
          </cell>
          <cell r="B734" t="str">
            <v>B.H0.7+브레이커</v>
          </cell>
          <cell r="C734" t="str">
            <v>M3</v>
          </cell>
          <cell r="D734">
            <v>1558.56</v>
          </cell>
          <cell r="E734">
            <v>18400</v>
          </cell>
          <cell r="F734">
            <v>28677504</v>
          </cell>
          <cell r="G734">
            <v>2800</v>
          </cell>
          <cell r="H734">
            <v>4363968</v>
          </cell>
          <cell r="I734">
            <v>7300</v>
          </cell>
          <cell r="J734">
            <v>11377488</v>
          </cell>
          <cell r="K734">
            <v>8300</v>
          </cell>
          <cell r="L734">
            <v>12936048</v>
          </cell>
          <cell r="M734" t="str">
            <v>#.3</v>
          </cell>
        </row>
        <row r="735">
          <cell r="A735" t="str">
            <v>터파기(인력)</v>
          </cell>
          <cell r="B735" t="str">
            <v>토사,0-1m</v>
          </cell>
          <cell r="C735" t="str">
            <v>M3</v>
          </cell>
          <cell r="D735">
            <v>4.68</v>
          </cell>
          <cell r="E735">
            <v>8800</v>
          </cell>
          <cell r="F735">
            <v>41184</v>
          </cell>
          <cell r="G735">
            <v>0</v>
          </cell>
          <cell r="H735">
            <v>0</v>
          </cell>
          <cell r="I735">
            <v>8800</v>
          </cell>
          <cell r="J735">
            <v>41184</v>
          </cell>
          <cell r="K735">
            <v>0</v>
          </cell>
          <cell r="L735">
            <v>0</v>
          </cell>
          <cell r="M735" t="str">
            <v>No.54</v>
          </cell>
        </row>
        <row r="736">
          <cell r="A736" t="str">
            <v>되메우기 및 다짐</v>
          </cell>
          <cell r="B736" t="str">
            <v>B.H 0.7+플래이트 콤펙터</v>
          </cell>
          <cell r="C736" t="str">
            <v>M3</v>
          </cell>
          <cell r="D736">
            <v>2576.91</v>
          </cell>
          <cell r="E736">
            <v>3500</v>
          </cell>
          <cell r="F736">
            <v>9019185</v>
          </cell>
          <cell r="G736">
            <v>400</v>
          </cell>
          <cell r="H736">
            <v>1030764</v>
          </cell>
          <cell r="I736">
            <v>2600</v>
          </cell>
          <cell r="J736">
            <v>6699966</v>
          </cell>
          <cell r="K736">
            <v>500</v>
          </cell>
          <cell r="L736">
            <v>1288455</v>
          </cell>
          <cell r="M736" t="str">
            <v>#.4</v>
          </cell>
        </row>
        <row r="737">
          <cell r="A737" t="str">
            <v>사토운반:내부운반</v>
          </cell>
          <cell r="B737" t="str">
            <v>B.H0.7 + D.T15</v>
          </cell>
          <cell r="C737" t="str">
            <v>M3</v>
          </cell>
          <cell r="D737">
            <v>437.75</v>
          </cell>
          <cell r="E737">
            <v>2500</v>
          </cell>
          <cell r="F737">
            <v>1094375</v>
          </cell>
          <cell r="G737">
            <v>900</v>
          </cell>
          <cell r="H737">
            <v>393975</v>
          </cell>
          <cell r="I737">
            <v>700</v>
          </cell>
          <cell r="J737">
            <v>306425</v>
          </cell>
          <cell r="K737">
            <v>900</v>
          </cell>
          <cell r="L737">
            <v>393975</v>
          </cell>
          <cell r="M737" t="str">
            <v>#.24</v>
          </cell>
        </row>
        <row r="738">
          <cell r="A738" t="str">
            <v>사토운반:연암</v>
          </cell>
          <cell r="B738" t="str">
            <v>B.H0.7 + D.T15</v>
          </cell>
          <cell r="C738" t="str">
            <v>M3</v>
          </cell>
          <cell r="D738">
            <v>1558.56</v>
          </cell>
          <cell r="E738">
            <v>12000</v>
          </cell>
          <cell r="F738">
            <v>18702720</v>
          </cell>
          <cell r="G738">
            <v>4500</v>
          </cell>
          <cell r="H738">
            <v>7013520</v>
          </cell>
          <cell r="I738">
            <v>3500</v>
          </cell>
          <cell r="J738">
            <v>5454960</v>
          </cell>
          <cell r="K738">
            <v>4000</v>
          </cell>
          <cell r="L738">
            <v>6234240</v>
          </cell>
          <cell r="M738" t="str">
            <v>#.7</v>
          </cell>
        </row>
        <row r="739">
          <cell r="A739" t="str">
            <v>모래부설 및 다짐(B.H 0.7M3,관로기초)</v>
          </cell>
          <cell r="B739" t="str">
            <v>기계90%+인력10%</v>
          </cell>
          <cell r="C739" t="str">
            <v>M3</v>
          </cell>
          <cell r="D739">
            <v>245.53</v>
          </cell>
          <cell r="E739">
            <v>2300</v>
          </cell>
          <cell r="F739">
            <v>564719</v>
          </cell>
          <cell r="G739">
            <v>200</v>
          </cell>
          <cell r="H739">
            <v>49106</v>
          </cell>
          <cell r="I739">
            <v>1600</v>
          </cell>
          <cell r="J739">
            <v>392848</v>
          </cell>
          <cell r="K739">
            <v>500</v>
          </cell>
          <cell r="L739">
            <v>122765</v>
          </cell>
          <cell r="M739" t="str">
            <v>#.8</v>
          </cell>
        </row>
        <row r="740">
          <cell r="A740" t="str">
            <v>바닥면 고르기</v>
          </cell>
          <cell r="B740" t="str">
            <v>연암</v>
          </cell>
          <cell r="C740" t="str">
            <v>M2</v>
          </cell>
          <cell r="D740">
            <v>1066.17</v>
          </cell>
          <cell r="E740">
            <v>5400</v>
          </cell>
          <cell r="F740">
            <v>5757318</v>
          </cell>
          <cell r="G740">
            <v>500</v>
          </cell>
          <cell r="H740">
            <v>533085</v>
          </cell>
          <cell r="I740">
            <v>4600</v>
          </cell>
          <cell r="J740">
            <v>4904382</v>
          </cell>
          <cell r="K740">
            <v>300</v>
          </cell>
          <cell r="L740">
            <v>319851</v>
          </cell>
          <cell r="M740" t="str">
            <v>No.2</v>
          </cell>
        </row>
        <row r="741">
          <cell r="A741" t="str">
            <v>아스팔트포장 절단</v>
          </cell>
          <cell r="C741" t="str">
            <v>M</v>
          </cell>
          <cell r="D741">
            <v>2499.4</v>
          </cell>
          <cell r="E741">
            <v>1800</v>
          </cell>
          <cell r="F741">
            <v>4498920</v>
          </cell>
          <cell r="G741">
            <v>900</v>
          </cell>
          <cell r="H741">
            <v>2249460</v>
          </cell>
          <cell r="I741">
            <v>800</v>
          </cell>
          <cell r="J741">
            <v>1999520</v>
          </cell>
          <cell r="K741">
            <v>100</v>
          </cell>
          <cell r="L741">
            <v>249940</v>
          </cell>
          <cell r="M741" t="str">
            <v>No.3</v>
          </cell>
        </row>
        <row r="742">
          <cell r="A742" t="str">
            <v>아스팔트포장 파취</v>
          </cell>
          <cell r="B742" t="str">
            <v>기계</v>
          </cell>
          <cell r="C742" t="str">
            <v>M3</v>
          </cell>
          <cell r="D742">
            <v>343.73</v>
          </cell>
          <cell r="E742">
            <v>15300</v>
          </cell>
          <cell r="F742">
            <v>5259069</v>
          </cell>
          <cell r="G742">
            <v>2300</v>
          </cell>
          <cell r="H742">
            <v>790579</v>
          </cell>
          <cell r="I742">
            <v>6300</v>
          </cell>
          <cell r="J742">
            <v>2165499</v>
          </cell>
          <cell r="K742">
            <v>6700</v>
          </cell>
          <cell r="L742">
            <v>2302991</v>
          </cell>
          <cell r="M742" t="str">
            <v>#.10</v>
          </cell>
        </row>
        <row r="743">
          <cell r="A743" t="str">
            <v>아스팔트 포장포설</v>
          </cell>
          <cell r="B743" t="str">
            <v>기층10cm+표층5cm</v>
          </cell>
          <cell r="C743" t="str">
            <v>a</v>
          </cell>
          <cell r="D743">
            <v>22.92</v>
          </cell>
          <cell r="E743">
            <v>3812100</v>
          </cell>
          <cell r="F743">
            <v>87373332</v>
          </cell>
          <cell r="G743">
            <v>3372300</v>
          </cell>
          <cell r="H743">
            <v>77293116</v>
          </cell>
          <cell r="I743">
            <v>409100</v>
          </cell>
          <cell r="J743">
            <v>9376572</v>
          </cell>
          <cell r="K743">
            <v>30700</v>
          </cell>
          <cell r="L743">
            <v>703644</v>
          </cell>
          <cell r="M743" t="str">
            <v>No.4</v>
          </cell>
        </row>
        <row r="744">
          <cell r="A744" t="str">
            <v>보조기층포설 및 다짐</v>
          </cell>
          <cell r="B744" t="str">
            <v>T=30cm</v>
          </cell>
          <cell r="C744" t="str">
            <v>M3</v>
          </cell>
          <cell r="D744">
            <v>652.70000000000005</v>
          </cell>
          <cell r="E744">
            <v>2800</v>
          </cell>
          <cell r="F744">
            <v>1827560</v>
          </cell>
          <cell r="G744">
            <v>400</v>
          </cell>
          <cell r="H744">
            <v>261080</v>
          </cell>
          <cell r="I744">
            <v>1700</v>
          </cell>
          <cell r="J744">
            <v>1109590</v>
          </cell>
          <cell r="K744">
            <v>700</v>
          </cell>
          <cell r="L744">
            <v>456890</v>
          </cell>
          <cell r="M744" t="str">
            <v>#.11</v>
          </cell>
        </row>
        <row r="745">
          <cell r="A745" t="str">
            <v>폐기물운반</v>
          </cell>
          <cell r="B745" t="str">
            <v>B.H0.7 + D.T15</v>
          </cell>
          <cell r="C745" t="str">
            <v>M3</v>
          </cell>
          <cell r="D745">
            <v>351.63</v>
          </cell>
          <cell r="E745">
            <v>12300</v>
          </cell>
          <cell r="F745">
            <v>4325049</v>
          </cell>
          <cell r="G745">
            <v>4600</v>
          </cell>
          <cell r="H745">
            <v>1617498</v>
          </cell>
          <cell r="I745">
            <v>3500</v>
          </cell>
          <cell r="J745">
            <v>1230705</v>
          </cell>
          <cell r="K745">
            <v>4200</v>
          </cell>
          <cell r="L745">
            <v>1476846</v>
          </cell>
          <cell r="M745" t="str">
            <v>#.12</v>
          </cell>
        </row>
        <row r="746">
          <cell r="A746" t="str">
            <v>콘크리트포장 절단</v>
          </cell>
          <cell r="C746" t="str">
            <v>M</v>
          </cell>
          <cell r="D746">
            <v>50</v>
          </cell>
          <cell r="E746">
            <v>2000</v>
          </cell>
          <cell r="F746">
            <v>100000</v>
          </cell>
          <cell r="G746">
            <v>900</v>
          </cell>
          <cell r="H746">
            <v>45000</v>
          </cell>
          <cell r="I746">
            <v>1000</v>
          </cell>
          <cell r="J746">
            <v>50000</v>
          </cell>
          <cell r="K746">
            <v>100</v>
          </cell>
          <cell r="L746">
            <v>5000</v>
          </cell>
          <cell r="M746" t="str">
            <v>No.5</v>
          </cell>
        </row>
        <row r="747">
          <cell r="A747" t="str">
            <v>콘크리트포장 깨기</v>
          </cell>
          <cell r="B747" t="str">
            <v>T=30cm미만</v>
          </cell>
          <cell r="C747" t="str">
            <v>M3</v>
          </cell>
          <cell r="D747">
            <v>7.9</v>
          </cell>
          <cell r="E747">
            <v>15200</v>
          </cell>
          <cell r="F747">
            <v>120080</v>
          </cell>
          <cell r="G747">
            <v>2200</v>
          </cell>
          <cell r="H747">
            <v>17380</v>
          </cell>
          <cell r="I747">
            <v>6300</v>
          </cell>
          <cell r="J747">
            <v>49770</v>
          </cell>
          <cell r="K747">
            <v>6700</v>
          </cell>
          <cell r="L747">
            <v>52930</v>
          </cell>
          <cell r="M747" t="str">
            <v>#.13</v>
          </cell>
        </row>
        <row r="748">
          <cell r="A748" t="str">
            <v>콘크리트포장 포설</v>
          </cell>
          <cell r="B748" t="str">
            <v>T=20cm</v>
          </cell>
          <cell r="C748" t="str">
            <v>M3</v>
          </cell>
          <cell r="D748">
            <v>7.9</v>
          </cell>
          <cell r="E748">
            <v>103500</v>
          </cell>
          <cell r="F748">
            <v>817650</v>
          </cell>
          <cell r="G748">
            <v>52500</v>
          </cell>
          <cell r="H748">
            <v>414750</v>
          </cell>
          <cell r="I748">
            <v>51000</v>
          </cell>
          <cell r="J748">
            <v>402900</v>
          </cell>
          <cell r="K748">
            <v>0</v>
          </cell>
          <cell r="L748">
            <v>0</v>
          </cell>
          <cell r="M748" t="str">
            <v>No.6</v>
          </cell>
        </row>
        <row r="749">
          <cell r="A749" t="str">
            <v>모래부설(B.H 0.7M3)</v>
          </cell>
          <cell r="B749" t="str">
            <v>기계90%+인력10%</v>
          </cell>
          <cell r="C749" t="str">
            <v>M3</v>
          </cell>
          <cell r="D749">
            <v>1.19</v>
          </cell>
          <cell r="E749">
            <v>1300</v>
          </cell>
          <cell r="F749">
            <v>1547</v>
          </cell>
          <cell r="G749">
            <v>200</v>
          </cell>
          <cell r="H749">
            <v>238</v>
          </cell>
          <cell r="I749">
            <v>700</v>
          </cell>
          <cell r="J749">
            <v>833</v>
          </cell>
          <cell r="K749">
            <v>400</v>
          </cell>
          <cell r="L749">
            <v>476</v>
          </cell>
          <cell r="M749" t="str">
            <v>#.14</v>
          </cell>
        </row>
        <row r="750">
          <cell r="A750" t="str">
            <v>와이어메쉬깔기</v>
          </cell>
          <cell r="B750" t="str">
            <v>#8X100X100</v>
          </cell>
          <cell r="C750" t="str">
            <v>M2</v>
          </cell>
          <cell r="D750">
            <v>39.5</v>
          </cell>
          <cell r="E750">
            <v>3000</v>
          </cell>
          <cell r="F750">
            <v>118500</v>
          </cell>
          <cell r="G750">
            <v>2000</v>
          </cell>
          <cell r="H750">
            <v>79000</v>
          </cell>
          <cell r="I750">
            <v>1000</v>
          </cell>
          <cell r="J750">
            <v>39500</v>
          </cell>
          <cell r="K750">
            <v>0</v>
          </cell>
          <cell r="L750">
            <v>0</v>
          </cell>
          <cell r="M750" t="str">
            <v>No.7</v>
          </cell>
        </row>
        <row r="751">
          <cell r="A751" t="str">
            <v>보조기층포설 및 다짐</v>
          </cell>
          <cell r="B751" t="str">
            <v>T=30cm</v>
          </cell>
          <cell r="C751" t="str">
            <v>M3</v>
          </cell>
          <cell r="D751">
            <v>11.85</v>
          </cell>
          <cell r="E751">
            <v>2800</v>
          </cell>
          <cell r="F751">
            <v>33180</v>
          </cell>
          <cell r="G751">
            <v>400</v>
          </cell>
          <cell r="H751">
            <v>4740</v>
          </cell>
          <cell r="I751">
            <v>1700</v>
          </cell>
          <cell r="J751">
            <v>20145</v>
          </cell>
          <cell r="K751">
            <v>700</v>
          </cell>
          <cell r="L751">
            <v>8295</v>
          </cell>
          <cell r="M751" t="str">
            <v>#.11</v>
          </cell>
        </row>
        <row r="752">
          <cell r="A752" t="str">
            <v>신축재</v>
          </cell>
          <cell r="B752" t="str">
            <v>T=1.5cm</v>
          </cell>
          <cell r="C752" t="str">
            <v>M2</v>
          </cell>
          <cell r="D752">
            <v>1.58</v>
          </cell>
          <cell r="E752">
            <v>12600</v>
          </cell>
          <cell r="F752">
            <v>19908</v>
          </cell>
          <cell r="G752">
            <v>12000</v>
          </cell>
          <cell r="H752">
            <v>18960</v>
          </cell>
          <cell r="I752">
            <v>600</v>
          </cell>
          <cell r="J752">
            <v>948</v>
          </cell>
          <cell r="K752">
            <v>0</v>
          </cell>
          <cell r="L752">
            <v>0</v>
          </cell>
        </row>
        <row r="753">
          <cell r="A753" t="str">
            <v>양생(비닐)</v>
          </cell>
          <cell r="C753" t="str">
            <v>M2</v>
          </cell>
          <cell r="D753">
            <v>39.5</v>
          </cell>
          <cell r="E753">
            <v>900</v>
          </cell>
          <cell r="F753">
            <v>35550</v>
          </cell>
          <cell r="G753">
            <v>700</v>
          </cell>
          <cell r="H753">
            <v>27650</v>
          </cell>
          <cell r="I753">
            <v>200</v>
          </cell>
          <cell r="J753">
            <v>7900</v>
          </cell>
          <cell r="K753">
            <v>0</v>
          </cell>
          <cell r="L753">
            <v>0</v>
          </cell>
          <cell r="M753" t="str">
            <v>No.8</v>
          </cell>
        </row>
        <row r="755">
          <cell r="A755" t="str">
            <v>2. 관 로 공</v>
          </cell>
          <cell r="F755">
            <v>1170000</v>
          </cell>
          <cell r="H755">
            <v>0</v>
          </cell>
          <cell r="J755">
            <v>1170000</v>
          </cell>
          <cell r="L755">
            <v>0</v>
          </cell>
        </row>
        <row r="756">
          <cell r="A756" t="str">
            <v>이중벽P.E관 접합및부설</v>
          </cell>
          <cell r="B756" t="str">
            <v>Φ300M/M</v>
          </cell>
          <cell r="C756" t="str">
            <v>개소</v>
          </cell>
          <cell r="D756">
            <v>195</v>
          </cell>
          <cell r="E756">
            <v>6000</v>
          </cell>
          <cell r="F756">
            <v>1170000</v>
          </cell>
          <cell r="G756">
            <v>0</v>
          </cell>
          <cell r="H756">
            <v>0</v>
          </cell>
          <cell r="I756">
            <v>6000</v>
          </cell>
          <cell r="J756">
            <v>1170000</v>
          </cell>
          <cell r="K756">
            <v>0</v>
          </cell>
          <cell r="L756">
            <v>0</v>
          </cell>
          <cell r="M756" t="str">
            <v>No.25</v>
          </cell>
        </row>
        <row r="758">
          <cell r="A758" t="str">
            <v>3. 맨 홀 공</v>
          </cell>
          <cell r="F758">
            <v>17141989</v>
          </cell>
          <cell r="H758">
            <v>3700417</v>
          </cell>
          <cell r="J758">
            <v>13390562</v>
          </cell>
          <cell r="L758">
            <v>51010</v>
          </cell>
        </row>
        <row r="759">
          <cell r="A759" t="str">
            <v>레미콘타설</v>
          </cell>
          <cell r="B759" t="str">
            <v>무근구조물</v>
          </cell>
          <cell r="C759" t="str">
            <v>M3</v>
          </cell>
          <cell r="D759">
            <v>17.37</v>
          </cell>
          <cell r="E759">
            <v>16000</v>
          </cell>
          <cell r="F759">
            <v>277920</v>
          </cell>
          <cell r="G759">
            <v>0</v>
          </cell>
          <cell r="H759">
            <v>0</v>
          </cell>
          <cell r="I759">
            <v>16000</v>
          </cell>
          <cell r="J759">
            <v>277920</v>
          </cell>
          <cell r="K759">
            <v>0</v>
          </cell>
          <cell r="L759">
            <v>0</v>
          </cell>
          <cell r="M759" t="str">
            <v>No.10</v>
          </cell>
        </row>
        <row r="760">
          <cell r="A760" t="str">
            <v>레미콘타설</v>
          </cell>
          <cell r="B760" t="str">
            <v>철근구조물</v>
          </cell>
          <cell r="C760" t="str">
            <v>M3</v>
          </cell>
          <cell r="D760">
            <v>63.6</v>
          </cell>
          <cell r="E760">
            <v>21700</v>
          </cell>
          <cell r="F760">
            <v>1380120</v>
          </cell>
          <cell r="G760">
            <v>400</v>
          </cell>
          <cell r="H760">
            <v>25440</v>
          </cell>
          <cell r="I760">
            <v>21000</v>
          </cell>
          <cell r="J760">
            <v>1335600</v>
          </cell>
          <cell r="K760">
            <v>300</v>
          </cell>
          <cell r="L760">
            <v>19080</v>
          </cell>
          <cell r="M760" t="str">
            <v>No.14</v>
          </cell>
        </row>
        <row r="761">
          <cell r="A761" t="str">
            <v>합판거푸집</v>
          </cell>
          <cell r="B761" t="str">
            <v>0-7m:6회</v>
          </cell>
          <cell r="C761" t="str">
            <v>M2</v>
          </cell>
          <cell r="D761">
            <v>18.600000000000001</v>
          </cell>
          <cell r="E761">
            <v>12000</v>
          </cell>
          <cell r="F761">
            <v>223200</v>
          </cell>
          <cell r="G761">
            <v>4000</v>
          </cell>
          <cell r="H761">
            <v>74400</v>
          </cell>
          <cell r="I761">
            <v>8000</v>
          </cell>
          <cell r="J761">
            <v>148800</v>
          </cell>
          <cell r="K761">
            <v>0</v>
          </cell>
          <cell r="L761">
            <v>0</v>
          </cell>
          <cell r="M761" t="str">
            <v>No.11</v>
          </cell>
        </row>
        <row r="762">
          <cell r="A762" t="str">
            <v>합판거푸집</v>
          </cell>
          <cell r="B762" t="str">
            <v>0-7m:3회</v>
          </cell>
          <cell r="C762" t="str">
            <v>M2</v>
          </cell>
          <cell r="D762">
            <v>465.54</v>
          </cell>
          <cell r="E762">
            <v>17100</v>
          </cell>
          <cell r="F762">
            <v>7960734</v>
          </cell>
          <cell r="G762">
            <v>5300</v>
          </cell>
          <cell r="H762">
            <v>2467362</v>
          </cell>
          <cell r="I762">
            <v>11800</v>
          </cell>
          <cell r="J762">
            <v>5493372</v>
          </cell>
          <cell r="K762">
            <v>0</v>
          </cell>
          <cell r="L762">
            <v>0</v>
          </cell>
          <cell r="M762" t="str">
            <v>No.15</v>
          </cell>
        </row>
        <row r="763">
          <cell r="A763" t="str">
            <v>원형 거푸집</v>
          </cell>
          <cell r="B763" t="str">
            <v>3 회</v>
          </cell>
          <cell r="C763" t="str">
            <v>M2</v>
          </cell>
          <cell r="D763">
            <v>38.130000000000003</v>
          </cell>
          <cell r="E763">
            <v>38600</v>
          </cell>
          <cell r="F763">
            <v>1471818</v>
          </cell>
          <cell r="G763">
            <v>11500</v>
          </cell>
          <cell r="H763">
            <v>438495</v>
          </cell>
          <cell r="I763">
            <v>27100</v>
          </cell>
          <cell r="J763">
            <v>1033323</v>
          </cell>
          <cell r="K763">
            <v>0</v>
          </cell>
          <cell r="L763">
            <v>0</v>
          </cell>
          <cell r="M763" t="str">
            <v>No.16</v>
          </cell>
        </row>
        <row r="764">
          <cell r="A764" t="str">
            <v>목재거푸집</v>
          </cell>
          <cell r="B764" t="str">
            <v>0-7m:4회</v>
          </cell>
          <cell r="C764" t="str">
            <v>M2</v>
          </cell>
          <cell r="D764">
            <v>14.34</v>
          </cell>
          <cell r="E764">
            <v>26100</v>
          </cell>
          <cell r="F764">
            <v>374274</v>
          </cell>
          <cell r="G764">
            <v>7100</v>
          </cell>
          <cell r="H764">
            <v>101814</v>
          </cell>
          <cell r="I764">
            <v>19000</v>
          </cell>
          <cell r="J764">
            <v>272460</v>
          </cell>
          <cell r="K764">
            <v>0</v>
          </cell>
          <cell r="L764">
            <v>0</v>
          </cell>
          <cell r="M764" t="str">
            <v>No.32</v>
          </cell>
        </row>
        <row r="765">
          <cell r="A765" t="str">
            <v>시공이음 설치</v>
          </cell>
          <cell r="B765" t="str">
            <v>PVC,B=150X5mm</v>
          </cell>
          <cell r="C765" t="str">
            <v>M</v>
          </cell>
          <cell r="D765">
            <v>136.4</v>
          </cell>
          <cell r="E765">
            <v>13700</v>
          </cell>
          <cell r="F765">
            <v>1868680</v>
          </cell>
          <cell r="G765">
            <v>2400</v>
          </cell>
          <cell r="H765">
            <v>327360</v>
          </cell>
          <cell r="I765">
            <v>11300</v>
          </cell>
          <cell r="J765">
            <v>1541320</v>
          </cell>
          <cell r="K765">
            <v>0</v>
          </cell>
          <cell r="L765">
            <v>0</v>
          </cell>
          <cell r="M765" t="str">
            <v>No.17</v>
          </cell>
        </row>
        <row r="766">
          <cell r="A766" t="str">
            <v>철근가공및조립</v>
          </cell>
          <cell r="B766" t="str">
            <v>보통</v>
          </cell>
          <cell r="C766" t="str">
            <v>TON</v>
          </cell>
          <cell r="D766">
            <v>3.7509999999999999</v>
          </cell>
          <cell r="E766">
            <v>327000</v>
          </cell>
          <cell r="F766">
            <v>1226577</v>
          </cell>
          <cell r="G766">
            <v>4000</v>
          </cell>
          <cell r="H766">
            <v>15004</v>
          </cell>
          <cell r="I766">
            <v>317000</v>
          </cell>
          <cell r="J766">
            <v>1189067</v>
          </cell>
          <cell r="K766">
            <v>6000</v>
          </cell>
          <cell r="L766">
            <v>22506</v>
          </cell>
          <cell r="M766" t="str">
            <v>No.18</v>
          </cell>
        </row>
        <row r="767">
          <cell r="A767" t="str">
            <v>사다리설치(STS)</v>
          </cell>
          <cell r="C767" t="str">
            <v>M</v>
          </cell>
          <cell r="D767">
            <v>30.38</v>
          </cell>
          <cell r="E767">
            <v>10900</v>
          </cell>
          <cell r="F767">
            <v>331142</v>
          </cell>
          <cell r="G767">
            <v>6600</v>
          </cell>
          <cell r="H767">
            <v>200508</v>
          </cell>
          <cell r="I767">
            <v>4100</v>
          </cell>
          <cell r="J767">
            <v>124558</v>
          </cell>
          <cell r="K767">
            <v>200</v>
          </cell>
          <cell r="L767">
            <v>6076</v>
          </cell>
          <cell r="M767" t="str">
            <v>No.19</v>
          </cell>
        </row>
        <row r="768">
          <cell r="A768" t="str">
            <v>맨홀뚜껑설치</v>
          </cell>
          <cell r="B768" t="str">
            <v>(주철재)</v>
          </cell>
          <cell r="C768" t="str">
            <v>조</v>
          </cell>
          <cell r="D768">
            <v>31</v>
          </cell>
          <cell r="E768">
            <v>45800</v>
          </cell>
          <cell r="F768">
            <v>1419800</v>
          </cell>
          <cell r="G768">
            <v>0</v>
          </cell>
          <cell r="H768">
            <v>0</v>
          </cell>
          <cell r="I768">
            <v>45800</v>
          </cell>
          <cell r="J768">
            <v>1419800</v>
          </cell>
          <cell r="K768">
            <v>0</v>
          </cell>
          <cell r="L768">
            <v>0</v>
          </cell>
          <cell r="M768" t="str">
            <v>No.20</v>
          </cell>
        </row>
        <row r="769">
          <cell r="A769" t="str">
            <v>강관동바리(3개월)</v>
          </cell>
          <cell r="B769" t="str">
            <v>H=0-4.2M</v>
          </cell>
          <cell r="C769" t="str">
            <v>공M3</v>
          </cell>
          <cell r="D769">
            <v>14.26</v>
          </cell>
          <cell r="E769">
            <v>6300</v>
          </cell>
          <cell r="F769">
            <v>89838</v>
          </cell>
          <cell r="G769">
            <v>200</v>
          </cell>
          <cell r="H769">
            <v>2852</v>
          </cell>
          <cell r="I769">
            <v>6100</v>
          </cell>
          <cell r="J769">
            <v>86986</v>
          </cell>
          <cell r="K769">
            <v>0</v>
          </cell>
          <cell r="L769">
            <v>0</v>
          </cell>
          <cell r="M769" t="str">
            <v>No.21</v>
          </cell>
        </row>
        <row r="770">
          <cell r="A770" t="str">
            <v>양생(비닐)</v>
          </cell>
          <cell r="C770" t="str">
            <v>M2</v>
          </cell>
          <cell r="D770">
            <v>31.62</v>
          </cell>
          <cell r="E770">
            <v>900</v>
          </cell>
          <cell r="F770">
            <v>28458</v>
          </cell>
          <cell r="G770">
            <v>700</v>
          </cell>
          <cell r="H770">
            <v>22134</v>
          </cell>
          <cell r="I770">
            <v>200</v>
          </cell>
          <cell r="J770">
            <v>6324</v>
          </cell>
          <cell r="K770">
            <v>0</v>
          </cell>
          <cell r="L770">
            <v>0</v>
          </cell>
          <cell r="M770" t="str">
            <v>No.8</v>
          </cell>
        </row>
        <row r="771">
          <cell r="A771" t="str">
            <v>시공이음면정리(치핑)</v>
          </cell>
          <cell r="B771" t="str">
            <v>인력</v>
          </cell>
          <cell r="C771" t="str">
            <v>M2</v>
          </cell>
          <cell r="D771">
            <v>24.8</v>
          </cell>
          <cell r="E771">
            <v>19000</v>
          </cell>
          <cell r="F771">
            <v>471200</v>
          </cell>
          <cell r="G771">
            <v>500</v>
          </cell>
          <cell r="H771">
            <v>12400</v>
          </cell>
          <cell r="I771">
            <v>18500</v>
          </cell>
          <cell r="J771">
            <v>458800</v>
          </cell>
          <cell r="K771">
            <v>0</v>
          </cell>
          <cell r="L771">
            <v>0</v>
          </cell>
          <cell r="M771" t="str">
            <v>No.22</v>
          </cell>
        </row>
        <row r="772">
          <cell r="A772" t="str">
            <v>스페이서(T=75MM)</v>
          </cell>
          <cell r="C772" t="str">
            <v>EA</v>
          </cell>
          <cell r="D772">
            <v>93</v>
          </cell>
          <cell r="E772">
            <v>100</v>
          </cell>
          <cell r="F772">
            <v>9300</v>
          </cell>
          <cell r="G772">
            <v>100</v>
          </cell>
          <cell r="H772">
            <v>9300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쇠흙손 마감</v>
          </cell>
          <cell r="C773" t="str">
            <v>M2</v>
          </cell>
          <cell r="D773">
            <v>11.16</v>
          </cell>
          <cell r="E773">
            <v>800</v>
          </cell>
          <cell r="F773">
            <v>8928</v>
          </cell>
          <cell r="G773">
            <v>300</v>
          </cell>
          <cell r="H773">
            <v>3348</v>
          </cell>
          <cell r="I773">
            <v>200</v>
          </cell>
          <cell r="J773">
            <v>2232</v>
          </cell>
          <cell r="K773">
            <v>300</v>
          </cell>
          <cell r="L773">
            <v>3348</v>
          </cell>
          <cell r="M773" t="str">
            <v>No.27</v>
          </cell>
        </row>
        <row r="775">
          <cell r="A775" t="str">
            <v>4. 우수월류공</v>
          </cell>
          <cell r="F775">
            <v>89573</v>
          </cell>
          <cell r="H775">
            <v>39639</v>
          </cell>
          <cell r="J775">
            <v>49934</v>
          </cell>
          <cell r="L775">
            <v>0</v>
          </cell>
        </row>
        <row r="776">
          <cell r="A776" t="str">
            <v>레미콘타설</v>
          </cell>
          <cell r="B776" t="str">
            <v>무근구조물</v>
          </cell>
          <cell r="C776" t="str">
            <v>M3</v>
          </cell>
          <cell r="D776">
            <v>0.75</v>
          </cell>
          <cell r="E776">
            <v>16000</v>
          </cell>
          <cell r="F776">
            <v>12000</v>
          </cell>
          <cell r="G776">
            <v>0</v>
          </cell>
          <cell r="H776">
            <v>0</v>
          </cell>
          <cell r="I776">
            <v>16000</v>
          </cell>
          <cell r="J776">
            <v>12000</v>
          </cell>
          <cell r="K776">
            <v>0</v>
          </cell>
          <cell r="L776">
            <v>0</v>
          </cell>
          <cell r="M776" t="str">
            <v>No.10</v>
          </cell>
        </row>
        <row r="777">
          <cell r="A777" t="str">
            <v>합판거푸집</v>
          </cell>
          <cell r="B777" t="str">
            <v>0-7m:6회</v>
          </cell>
          <cell r="C777" t="str">
            <v>M2</v>
          </cell>
          <cell r="D777">
            <v>3.57</v>
          </cell>
          <cell r="E777">
            <v>12000</v>
          </cell>
          <cell r="F777">
            <v>42840</v>
          </cell>
          <cell r="G777">
            <v>4000</v>
          </cell>
          <cell r="H777">
            <v>14280</v>
          </cell>
          <cell r="I777">
            <v>8000</v>
          </cell>
          <cell r="J777">
            <v>28560</v>
          </cell>
          <cell r="K777">
            <v>0</v>
          </cell>
          <cell r="L777">
            <v>0</v>
          </cell>
          <cell r="M777" t="str">
            <v>No.11</v>
          </cell>
        </row>
        <row r="778">
          <cell r="A778" t="str">
            <v>양생(비닐)</v>
          </cell>
          <cell r="C778" t="str">
            <v>M2</v>
          </cell>
          <cell r="D778">
            <v>0.37</v>
          </cell>
          <cell r="E778">
            <v>900</v>
          </cell>
          <cell r="F778">
            <v>333</v>
          </cell>
          <cell r="G778">
            <v>700</v>
          </cell>
          <cell r="H778">
            <v>259</v>
          </cell>
          <cell r="I778">
            <v>200</v>
          </cell>
          <cell r="J778">
            <v>74</v>
          </cell>
          <cell r="K778">
            <v>0</v>
          </cell>
          <cell r="L778">
            <v>0</v>
          </cell>
          <cell r="M778" t="str">
            <v>No.8</v>
          </cell>
        </row>
        <row r="779">
          <cell r="A779" t="str">
            <v>이중벽P.E관 접합및부설</v>
          </cell>
          <cell r="B779" t="str">
            <v>Φ250M/M</v>
          </cell>
          <cell r="C779" t="str">
            <v>개소</v>
          </cell>
          <cell r="D779">
            <v>2</v>
          </cell>
          <cell r="E779">
            <v>4000</v>
          </cell>
          <cell r="F779">
            <v>8000</v>
          </cell>
          <cell r="G779">
            <v>0</v>
          </cell>
          <cell r="H779">
            <v>0</v>
          </cell>
          <cell r="I779">
            <v>4000</v>
          </cell>
          <cell r="J779">
            <v>8000</v>
          </cell>
          <cell r="K779">
            <v>0</v>
          </cell>
          <cell r="L779">
            <v>0</v>
          </cell>
          <cell r="M779" t="str">
            <v>No.24</v>
          </cell>
        </row>
        <row r="780">
          <cell r="A780" t="str">
            <v>그레이팅 뚜껑설치</v>
          </cell>
          <cell r="B780" t="str">
            <v>650X650mm</v>
          </cell>
          <cell r="C780" t="str">
            <v>개소</v>
          </cell>
          <cell r="D780">
            <v>1</v>
          </cell>
          <cell r="E780">
            <v>26400</v>
          </cell>
          <cell r="F780">
            <v>26400</v>
          </cell>
          <cell r="G780">
            <v>25100</v>
          </cell>
          <cell r="H780">
            <v>25100</v>
          </cell>
          <cell r="I780">
            <v>1300</v>
          </cell>
          <cell r="J780">
            <v>1300</v>
          </cell>
          <cell r="K780">
            <v>0</v>
          </cell>
          <cell r="L780">
            <v>0</v>
          </cell>
          <cell r="M780" t="str">
            <v>No.55</v>
          </cell>
        </row>
        <row r="782">
          <cell r="A782" t="str">
            <v>5. 환 기 구</v>
          </cell>
          <cell r="F782">
            <v>208072</v>
          </cell>
          <cell r="H782">
            <v>19968</v>
          </cell>
          <cell r="J782">
            <v>179432</v>
          </cell>
          <cell r="L782">
            <v>8672</v>
          </cell>
        </row>
        <row r="783">
          <cell r="A783" t="str">
            <v>레미콘타설</v>
          </cell>
          <cell r="B783" t="str">
            <v>무근구조물</v>
          </cell>
          <cell r="C783" t="str">
            <v>M3</v>
          </cell>
          <cell r="D783">
            <v>1.04</v>
          </cell>
          <cell r="E783">
            <v>16000</v>
          </cell>
          <cell r="F783">
            <v>16640</v>
          </cell>
          <cell r="G783">
            <v>0</v>
          </cell>
          <cell r="H783">
            <v>0</v>
          </cell>
          <cell r="I783">
            <v>16000</v>
          </cell>
          <cell r="J783">
            <v>16640</v>
          </cell>
          <cell r="K783">
            <v>0</v>
          </cell>
          <cell r="L783">
            <v>0</v>
          </cell>
          <cell r="M783" t="str">
            <v>No.10</v>
          </cell>
        </row>
        <row r="784">
          <cell r="A784" t="str">
            <v>합판거푸집</v>
          </cell>
          <cell r="B784" t="str">
            <v>0-7m:6회</v>
          </cell>
          <cell r="C784" t="str">
            <v>M2</v>
          </cell>
          <cell r="D784">
            <v>4.83</v>
          </cell>
          <cell r="E784">
            <v>12000</v>
          </cell>
          <cell r="F784">
            <v>57960</v>
          </cell>
          <cell r="G784">
            <v>4000</v>
          </cell>
          <cell r="H784">
            <v>19320</v>
          </cell>
          <cell r="I784">
            <v>8000</v>
          </cell>
          <cell r="J784">
            <v>38640</v>
          </cell>
          <cell r="K784">
            <v>0</v>
          </cell>
          <cell r="L784">
            <v>0</v>
          </cell>
          <cell r="M784" t="str">
            <v>No.11</v>
          </cell>
        </row>
        <row r="785">
          <cell r="A785" t="str">
            <v>잡석부설(B.H 0.7)</v>
          </cell>
          <cell r="B785" t="str">
            <v>기계90%+인력10%</v>
          </cell>
          <cell r="C785" t="str">
            <v>M3</v>
          </cell>
          <cell r="D785">
            <v>0.24</v>
          </cell>
          <cell r="E785">
            <v>3000</v>
          </cell>
          <cell r="F785">
            <v>720</v>
          </cell>
          <cell r="G785">
            <v>200</v>
          </cell>
          <cell r="H785">
            <v>48</v>
          </cell>
          <cell r="I785">
            <v>2500</v>
          </cell>
          <cell r="J785">
            <v>600</v>
          </cell>
          <cell r="K785">
            <v>300</v>
          </cell>
          <cell r="L785">
            <v>72</v>
          </cell>
          <cell r="M785" t="str">
            <v>#.5</v>
          </cell>
        </row>
        <row r="786">
          <cell r="A786" t="str">
            <v>적벽돌쌓기</v>
          </cell>
          <cell r="B786" t="str">
            <v>1.0B,표준형</v>
          </cell>
          <cell r="C786" t="str">
            <v>M2</v>
          </cell>
          <cell r="D786">
            <v>2.08</v>
          </cell>
          <cell r="E786">
            <v>21900</v>
          </cell>
          <cell r="F786">
            <v>45552</v>
          </cell>
          <cell r="G786">
            <v>0</v>
          </cell>
          <cell r="H786">
            <v>0</v>
          </cell>
          <cell r="I786">
            <v>21900</v>
          </cell>
          <cell r="J786">
            <v>45552</v>
          </cell>
          <cell r="K786">
            <v>0</v>
          </cell>
          <cell r="L786">
            <v>0</v>
          </cell>
          <cell r="M786" t="str">
            <v>No.36</v>
          </cell>
        </row>
        <row r="787">
          <cell r="A787" t="str">
            <v>모르터</v>
          </cell>
          <cell r="B787" t="str">
            <v>1 : 3</v>
          </cell>
          <cell r="C787" t="str">
            <v>M3</v>
          </cell>
          <cell r="D787">
            <v>0.33</v>
          </cell>
          <cell r="E787">
            <v>40000</v>
          </cell>
          <cell r="F787">
            <v>13200</v>
          </cell>
          <cell r="G787">
            <v>0</v>
          </cell>
          <cell r="H787">
            <v>0</v>
          </cell>
          <cell r="I787">
            <v>40000</v>
          </cell>
          <cell r="J787">
            <v>13200</v>
          </cell>
          <cell r="K787">
            <v>0</v>
          </cell>
          <cell r="L787">
            <v>0</v>
          </cell>
          <cell r="M787" t="str">
            <v>No.37</v>
          </cell>
        </row>
        <row r="788">
          <cell r="A788" t="str">
            <v>K.P메카니칼접합및부설(기계)</v>
          </cell>
          <cell r="B788" t="str">
            <v>ø200M/M(이형관)</v>
          </cell>
          <cell r="C788" t="str">
            <v>개소</v>
          </cell>
          <cell r="D788">
            <v>2</v>
          </cell>
          <cell r="E788">
            <v>14300</v>
          </cell>
          <cell r="F788">
            <v>28600</v>
          </cell>
          <cell r="G788">
            <v>0</v>
          </cell>
          <cell r="H788">
            <v>0</v>
          </cell>
          <cell r="I788">
            <v>10000</v>
          </cell>
          <cell r="J788">
            <v>20000</v>
          </cell>
          <cell r="K788">
            <v>4300</v>
          </cell>
          <cell r="L788">
            <v>8600</v>
          </cell>
          <cell r="M788" t="str">
            <v>No.38</v>
          </cell>
        </row>
        <row r="789">
          <cell r="A789" t="str">
            <v>플랜지관 접합및부설</v>
          </cell>
          <cell r="B789" t="str">
            <v>ø200M/M(이형관)</v>
          </cell>
          <cell r="C789" t="str">
            <v>개소</v>
          </cell>
          <cell r="D789">
            <v>1</v>
          </cell>
          <cell r="E789">
            <v>45400</v>
          </cell>
          <cell r="F789">
            <v>45400</v>
          </cell>
          <cell r="G789">
            <v>600</v>
          </cell>
          <cell r="H789">
            <v>600</v>
          </cell>
          <cell r="I789">
            <v>44800</v>
          </cell>
          <cell r="J789">
            <v>44800</v>
          </cell>
          <cell r="K789">
            <v>0</v>
          </cell>
          <cell r="L789">
            <v>0</v>
          </cell>
          <cell r="M789" t="str">
            <v>No.39</v>
          </cell>
        </row>
        <row r="791">
          <cell r="A791" t="str">
            <v>6. 부대시설공</v>
          </cell>
          <cell r="F791">
            <v>3548035</v>
          </cell>
          <cell r="H791">
            <v>1415668</v>
          </cell>
          <cell r="J791">
            <v>1431301</v>
          </cell>
          <cell r="L791">
            <v>701066</v>
          </cell>
        </row>
        <row r="792">
          <cell r="A792" t="str">
            <v>하수관거인식테이프</v>
          </cell>
          <cell r="B792" t="str">
            <v>5cmX20m</v>
          </cell>
          <cell r="C792" t="str">
            <v>M</v>
          </cell>
          <cell r="D792">
            <v>1164.7</v>
          </cell>
          <cell r="E792">
            <v>1300</v>
          </cell>
          <cell r="F792">
            <v>1514110</v>
          </cell>
          <cell r="G792">
            <v>1100</v>
          </cell>
          <cell r="H792">
            <v>1281170</v>
          </cell>
          <cell r="I792">
            <v>200</v>
          </cell>
          <cell r="J792">
            <v>232940</v>
          </cell>
          <cell r="K792">
            <v>0</v>
          </cell>
          <cell r="L792">
            <v>0</v>
          </cell>
        </row>
        <row r="793">
          <cell r="A793" t="str">
            <v>하수관내 C.C.T.V조사</v>
          </cell>
          <cell r="B793" t="str">
            <v>하수관내 C.C.T.V 조사</v>
          </cell>
          <cell r="C793" t="str">
            <v>M</v>
          </cell>
          <cell r="D793">
            <v>1164.7</v>
          </cell>
          <cell r="E793">
            <v>1700</v>
          </cell>
          <cell r="F793">
            <v>1979990</v>
          </cell>
          <cell r="G793">
            <v>100</v>
          </cell>
          <cell r="H793">
            <v>116470</v>
          </cell>
          <cell r="I793">
            <v>1000</v>
          </cell>
          <cell r="J793">
            <v>1164700</v>
          </cell>
          <cell r="K793">
            <v>600</v>
          </cell>
          <cell r="L793">
            <v>698820</v>
          </cell>
          <cell r="M793" t="str">
            <v>No.40</v>
          </cell>
        </row>
        <row r="794">
          <cell r="A794" t="str">
            <v>콘크리트 절단</v>
          </cell>
          <cell r="C794" t="str">
            <v>M</v>
          </cell>
          <cell r="D794">
            <v>2.8</v>
          </cell>
          <cell r="E794">
            <v>2000</v>
          </cell>
          <cell r="F794">
            <v>5600</v>
          </cell>
          <cell r="G794">
            <v>900</v>
          </cell>
          <cell r="H794">
            <v>2520</v>
          </cell>
          <cell r="I794">
            <v>1000</v>
          </cell>
          <cell r="J794">
            <v>2800</v>
          </cell>
          <cell r="K794">
            <v>100</v>
          </cell>
          <cell r="L794">
            <v>280</v>
          </cell>
          <cell r="M794" t="str">
            <v>No.5</v>
          </cell>
        </row>
        <row r="795">
          <cell r="A795" t="str">
            <v>철근 구조물헐기</v>
          </cell>
          <cell r="B795" t="str">
            <v>소형브레커+공기압축기</v>
          </cell>
          <cell r="C795" t="str">
            <v>M3</v>
          </cell>
          <cell r="D795">
            <v>0.12</v>
          </cell>
          <cell r="E795">
            <v>35800</v>
          </cell>
          <cell r="F795">
            <v>4296</v>
          </cell>
          <cell r="G795">
            <v>6400</v>
          </cell>
          <cell r="H795">
            <v>768</v>
          </cell>
          <cell r="I795">
            <v>17800</v>
          </cell>
          <cell r="J795">
            <v>2136</v>
          </cell>
          <cell r="K795">
            <v>11600</v>
          </cell>
          <cell r="L795">
            <v>1392</v>
          </cell>
          <cell r="M795" t="str">
            <v>No.29</v>
          </cell>
        </row>
        <row r="796">
          <cell r="A796" t="str">
            <v>콘크리트 복구</v>
          </cell>
          <cell r="B796" t="str">
            <v>철근구조물</v>
          </cell>
          <cell r="C796" t="str">
            <v>M3</v>
          </cell>
          <cell r="D796">
            <v>0.11</v>
          </cell>
          <cell r="E796">
            <v>49700</v>
          </cell>
          <cell r="F796">
            <v>5467</v>
          </cell>
          <cell r="G796">
            <v>43800</v>
          </cell>
          <cell r="H796">
            <v>4818</v>
          </cell>
          <cell r="I796">
            <v>5900</v>
          </cell>
          <cell r="J796">
            <v>649</v>
          </cell>
          <cell r="K796">
            <v>0</v>
          </cell>
          <cell r="L796">
            <v>0</v>
          </cell>
          <cell r="M796" t="str">
            <v>No.14</v>
          </cell>
        </row>
        <row r="797">
          <cell r="A797" t="str">
            <v>합판거푸집</v>
          </cell>
          <cell r="B797" t="str">
            <v>0-7m:3회</v>
          </cell>
          <cell r="C797" t="str">
            <v>M2</v>
          </cell>
          <cell r="D797">
            <v>0.84</v>
          </cell>
          <cell r="E797">
            <v>17100</v>
          </cell>
          <cell r="F797">
            <v>14364</v>
          </cell>
          <cell r="G797">
            <v>5300</v>
          </cell>
          <cell r="H797">
            <v>4452</v>
          </cell>
          <cell r="I797">
            <v>11800</v>
          </cell>
          <cell r="J797">
            <v>9912</v>
          </cell>
          <cell r="K797">
            <v>0</v>
          </cell>
          <cell r="L797">
            <v>0</v>
          </cell>
          <cell r="M797" t="str">
            <v>No.15</v>
          </cell>
        </row>
        <row r="798">
          <cell r="A798" t="str">
            <v>수팽창고무지수판 설치</v>
          </cell>
          <cell r="B798" t="str">
            <v>20X10</v>
          </cell>
          <cell r="C798" t="str">
            <v>M</v>
          </cell>
          <cell r="D798">
            <v>0.48</v>
          </cell>
          <cell r="E798">
            <v>3900</v>
          </cell>
          <cell r="F798">
            <v>1872</v>
          </cell>
          <cell r="G798">
            <v>3100</v>
          </cell>
          <cell r="H798">
            <v>1488</v>
          </cell>
          <cell r="I798">
            <v>800</v>
          </cell>
          <cell r="J798">
            <v>384</v>
          </cell>
          <cell r="K798">
            <v>0</v>
          </cell>
          <cell r="L798">
            <v>0</v>
          </cell>
          <cell r="M798" t="str">
            <v>No.23</v>
          </cell>
        </row>
        <row r="799">
          <cell r="A799" t="str">
            <v>시공이음면정리(치핑)</v>
          </cell>
          <cell r="B799" t="str">
            <v>인력</v>
          </cell>
          <cell r="C799" t="str">
            <v>M2</v>
          </cell>
          <cell r="D799">
            <v>0.7</v>
          </cell>
          <cell r="E799">
            <v>19000</v>
          </cell>
          <cell r="F799">
            <v>13300</v>
          </cell>
          <cell r="G799">
            <v>500</v>
          </cell>
          <cell r="H799">
            <v>350</v>
          </cell>
          <cell r="I799">
            <v>18500</v>
          </cell>
          <cell r="J799">
            <v>12950</v>
          </cell>
          <cell r="K799">
            <v>0</v>
          </cell>
          <cell r="L799">
            <v>0</v>
          </cell>
          <cell r="M799" t="str">
            <v>No.22</v>
          </cell>
        </row>
        <row r="800">
          <cell r="A800" t="str">
            <v>신·구 콘크리트 접착제바르기</v>
          </cell>
          <cell r="C800" t="str">
            <v>M2</v>
          </cell>
          <cell r="D800">
            <v>0.7</v>
          </cell>
          <cell r="E800">
            <v>10800</v>
          </cell>
          <cell r="F800">
            <v>7560</v>
          </cell>
          <cell r="G800">
            <v>4400</v>
          </cell>
          <cell r="H800">
            <v>3080</v>
          </cell>
          <cell r="I800">
            <v>6300</v>
          </cell>
          <cell r="J800">
            <v>4410</v>
          </cell>
          <cell r="K800">
            <v>100</v>
          </cell>
          <cell r="L800">
            <v>70</v>
          </cell>
          <cell r="M800" t="str">
            <v>No.30</v>
          </cell>
        </row>
        <row r="801">
          <cell r="A801" t="str">
            <v>폐기물운반</v>
          </cell>
          <cell r="B801" t="str">
            <v>B.H0.7 + D.T15</v>
          </cell>
          <cell r="C801" t="str">
            <v>M3</v>
          </cell>
          <cell r="D801">
            <v>0.12</v>
          </cell>
          <cell r="E801">
            <v>12300</v>
          </cell>
          <cell r="F801">
            <v>1476</v>
          </cell>
          <cell r="G801">
            <v>4600</v>
          </cell>
          <cell r="H801">
            <v>552</v>
          </cell>
          <cell r="I801">
            <v>3500</v>
          </cell>
          <cell r="J801">
            <v>420</v>
          </cell>
          <cell r="K801">
            <v>4200</v>
          </cell>
          <cell r="L801">
            <v>504</v>
          </cell>
          <cell r="M801" t="str">
            <v>#.12</v>
          </cell>
        </row>
        <row r="803">
          <cell r="A803" t="str">
            <v>7. 운 반 공</v>
          </cell>
          <cell r="F803">
            <v>5092606</v>
          </cell>
          <cell r="H803">
            <v>1520200</v>
          </cell>
          <cell r="J803">
            <v>1658400</v>
          </cell>
          <cell r="L803">
            <v>1914006</v>
          </cell>
        </row>
        <row r="804">
          <cell r="A804" t="str">
            <v>철근운반</v>
          </cell>
          <cell r="C804" t="str">
            <v>TON</v>
          </cell>
          <cell r="D804">
            <v>3.8639999999999999</v>
          </cell>
          <cell r="E804">
            <v>9000</v>
          </cell>
          <cell r="F804">
            <v>34776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9000</v>
          </cell>
          <cell r="L804">
            <v>34776</v>
          </cell>
          <cell r="M804" t="str">
            <v>#.15</v>
          </cell>
        </row>
        <row r="805">
          <cell r="A805" t="str">
            <v>주철관 운반</v>
          </cell>
          <cell r="B805" t="str">
            <v>이형관</v>
          </cell>
          <cell r="C805" t="str">
            <v>KG</v>
          </cell>
          <cell r="D805">
            <v>127.3</v>
          </cell>
          <cell r="E805">
            <v>100</v>
          </cell>
          <cell r="F805">
            <v>12730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100</v>
          </cell>
          <cell r="L805">
            <v>12730</v>
          </cell>
          <cell r="M805" t="str">
            <v>#.17</v>
          </cell>
        </row>
        <row r="806">
          <cell r="A806" t="str">
            <v>보조기층운반</v>
          </cell>
          <cell r="C806" t="str">
            <v>M3</v>
          </cell>
          <cell r="D806">
            <v>691</v>
          </cell>
          <cell r="E806">
            <v>7300</v>
          </cell>
          <cell r="F806">
            <v>5044300</v>
          </cell>
          <cell r="G806">
            <v>2200</v>
          </cell>
          <cell r="H806">
            <v>1520200</v>
          </cell>
          <cell r="I806">
            <v>2400</v>
          </cell>
          <cell r="J806">
            <v>1658400</v>
          </cell>
          <cell r="K806">
            <v>2700</v>
          </cell>
          <cell r="L806">
            <v>1865700</v>
          </cell>
          <cell r="M806" t="str">
            <v>#.18</v>
          </cell>
        </row>
        <row r="807">
          <cell r="A807" t="str">
            <v>시멘트운반(40kg/대)</v>
          </cell>
          <cell r="C807" t="str">
            <v>대</v>
          </cell>
          <cell r="D807">
            <v>2</v>
          </cell>
          <cell r="E807">
            <v>400</v>
          </cell>
          <cell r="F807">
            <v>800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400</v>
          </cell>
          <cell r="L807">
            <v>800</v>
          </cell>
          <cell r="M807" t="str">
            <v>#.19</v>
          </cell>
        </row>
        <row r="817">
          <cell r="A817" t="str">
            <v>⊙E-LINE  사급자재비</v>
          </cell>
          <cell r="C817" t="str">
            <v>식</v>
          </cell>
          <cell r="D817">
            <v>1</v>
          </cell>
          <cell r="F817">
            <v>44470300</v>
          </cell>
          <cell r="H817">
            <v>44470300</v>
          </cell>
          <cell r="J817">
            <v>0</v>
          </cell>
          <cell r="L817">
            <v>0</v>
          </cell>
        </row>
        <row r="819">
          <cell r="A819" t="str">
            <v>모  래</v>
          </cell>
          <cell r="C819" t="str">
            <v>M3</v>
          </cell>
          <cell r="D819">
            <v>262</v>
          </cell>
          <cell r="E819">
            <v>17000</v>
          </cell>
          <cell r="F819">
            <v>4454000</v>
          </cell>
          <cell r="G819">
            <v>17000</v>
          </cell>
          <cell r="H819">
            <v>4454000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잡  석</v>
          </cell>
          <cell r="C820" t="str">
            <v>M3</v>
          </cell>
          <cell r="D820">
            <v>0.25</v>
          </cell>
          <cell r="E820">
            <v>7000</v>
          </cell>
          <cell r="F820">
            <v>1750</v>
          </cell>
          <cell r="G820">
            <v>7000</v>
          </cell>
          <cell r="H820">
            <v>1750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아스팔트유제</v>
          </cell>
          <cell r="B821" t="str">
            <v>RSC-4</v>
          </cell>
          <cell r="C821" t="str">
            <v>DRUM</v>
          </cell>
          <cell r="D821">
            <v>4.7</v>
          </cell>
          <cell r="E821">
            <v>52000</v>
          </cell>
          <cell r="F821">
            <v>244400</v>
          </cell>
          <cell r="G821">
            <v>52000</v>
          </cell>
          <cell r="H821">
            <v>244400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 t="str">
            <v>아스팔트유제</v>
          </cell>
          <cell r="B822" t="str">
            <v>MC-1</v>
          </cell>
          <cell r="C822" t="str">
            <v>DRUM</v>
          </cell>
          <cell r="D822">
            <v>9.4</v>
          </cell>
          <cell r="E822">
            <v>58000</v>
          </cell>
          <cell r="F822">
            <v>545200</v>
          </cell>
          <cell r="G822">
            <v>58000</v>
          </cell>
          <cell r="H822">
            <v>545200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 t="str">
            <v>주철관 이형관</v>
          </cell>
          <cell r="B823" t="str">
            <v>D300M/M이상 D600M/M이하</v>
          </cell>
          <cell r="C823" t="str">
            <v>KG</v>
          </cell>
          <cell r="D823">
            <v>127.3</v>
          </cell>
          <cell r="E823">
            <v>2500</v>
          </cell>
          <cell r="F823">
            <v>318250</v>
          </cell>
          <cell r="G823">
            <v>2500</v>
          </cell>
          <cell r="H823">
            <v>318250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 t="str">
            <v>이중벽 P.E관</v>
          </cell>
          <cell r="B824" t="str">
            <v>Φ250M/M</v>
          </cell>
          <cell r="C824" t="str">
            <v>본</v>
          </cell>
          <cell r="D824">
            <v>2</v>
          </cell>
          <cell r="E824">
            <v>127200</v>
          </cell>
          <cell r="F824">
            <v>254400</v>
          </cell>
          <cell r="G824">
            <v>127200</v>
          </cell>
          <cell r="H824">
            <v>254400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 t="str">
            <v>이중벽 P.E관</v>
          </cell>
          <cell r="B825" t="str">
            <v>Φ300M/M</v>
          </cell>
          <cell r="C825" t="str">
            <v>본</v>
          </cell>
          <cell r="D825">
            <v>195</v>
          </cell>
          <cell r="E825">
            <v>160200</v>
          </cell>
          <cell r="F825">
            <v>31239000</v>
          </cell>
          <cell r="G825">
            <v>160200</v>
          </cell>
          <cell r="H825">
            <v>31239000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이중벽 P.E관 지수단관</v>
          </cell>
          <cell r="B826" t="str">
            <v>Φ250M/M</v>
          </cell>
          <cell r="C826" t="str">
            <v>EA</v>
          </cell>
          <cell r="D826">
            <v>1</v>
          </cell>
          <cell r="E826">
            <v>34900</v>
          </cell>
          <cell r="F826">
            <v>34900</v>
          </cell>
          <cell r="G826">
            <v>34900</v>
          </cell>
          <cell r="H826">
            <v>34900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이중벽 P.E관 지수단관</v>
          </cell>
          <cell r="B827" t="str">
            <v>Φ300M/M</v>
          </cell>
          <cell r="C827" t="str">
            <v>EA</v>
          </cell>
          <cell r="D827">
            <v>62</v>
          </cell>
          <cell r="E827">
            <v>44100</v>
          </cell>
          <cell r="F827">
            <v>2734200</v>
          </cell>
          <cell r="G827">
            <v>44100</v>
          </cell>
          <cell r="H827">
            <v>2734200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적벽돌</v>
          </cell>
          <cell r="B828" t="str">
            <v>190*90*57</v>
          </cell>
          <cell r="C828" t="str">
            <v>매</v>
          </cell>
          <cell r="D828">
            <v>319</v>
          </cell>
          <cell r="E828">
            <v>200</v>
          </cell>
          <cell r="F828">
            <v>63800</v>
          </cell>
          <cell r="G828">
            <v>200</v>
          </cell>
          <cell r="H828">
            <v>63800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흡출기(D200)</v>
          </cell>
          <cell r="C829" t="str">
            <v>개</v>
          </cell>
          <cell r="D829">
            <v>1</v>
          </cell>
          <cell r="E829">
            <v>200000</v>
          </cell>
          <cell r="F829">
            <v>200000</v>
          </cell>
          <cell r="G829">
            <v>200000</v>
          </cell>
          <cell r="H829">
            <v>200000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보조기층제</v>
          </cell>
          <cell r="C830" t="str">
            <v>M3</v>
          </cell>
          <cell r="D830">
            <v>691</v>
          </cell>
          <cell r="E830">
            <v>6300</v>
          </cell>
          <cell r="F830">
            <v>4353300</v>
          </cell>
          <cell r="G830">
            <v>6300</v>
          </cell>
          <cell r="H830">
            <v>4353300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 t="str">
            <v>주철관 접합부품(K.P메카니칼접합)</v>
          </cell>
          <cell r="B831" t="str">
            <v>D=200MM</v>
          </cell>
          <cell r="C831" t="str">
            <v>SET</v>
          </cell>
          <cell r="D831">
            <v>2</v>
          </cell>
          <cell r="E831">
            <v>12400</v>
          </cell>
          <cell r="F831">
            <v>24800</v>
          </cell>
          <cell r="G831">
            <v>12400</v>
          </cell>
          <cell r="H831">
            <v>24800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주철관 접합부품(플랜지접합)</v>
          </cell>
          <cell r="B832" t="str">
            <v>D=200MM</v>
          </cell>
          <cell r="C832" t="str">
            <v>SET</v>
          </cell>
          <cell r="D832">
            <v>1</v>
          </cell>
          <cell r="E832">
            <v>2300</v>
          </cell>
          <cell r="F832">
            <v>2300</v>
          </cell>
          <cell r="G832">
            <v>2300</v>
          </cell>
          <cell r="H832">
            <v>2300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9">
          <cell r="A839" t="str">
            <v>Ⅵ.F-LINE차집관로(월평P/S→중문동부P/S)</v>
          </cell>
          <cell r="C839" t="str">
            <v>식</v>
          </cell>
          <cell r="D839">
            <v>1</v>
          </cell>
          <cell r="F839">
            <v>286036263</v>
          </cell>
          <cell r="H839">
            <v>84806305</v>
          </cell>
          <cell r="J839">
            <v>152418888</v>
          </cell>
          <cell r="L839">
            <v>48811070</v>
          </cell>
        </row>
        <row r="841">
          <cell r="A841" t="str">
            <v>1. 토    공</v>
          </cell>
          <cell r="F841">
            <v>181561152</v>
          </cell>
          <cell r="H841">
            <v>67104186</v>
          </cell>
          <cell r="J841">
            <v>82071832</v>
          </cell>
          <cell r="L841">
            <v>32385134</v>
          </cell>
        </row>
        <row r="842">
          <cell r="A842" t="str">
            <v>터파기:보조기층</v>
          </cell>
          <cell r="B842" t="str">
            <v>B.H 0.7㎥</v>
          </cell>
          <cell r="C842" t="str">
            <v>M3</v>
          </cell>
          <cell r="D842">
            <v>529.6</v>
          </cell>
          <cell r="E842">
            <v>1100</v>
          </cell>
          <cell r="F842">
            <v>582560</v>
          </cell>
          <cell r="G842">
            <v>300</v>
          </cell>
          <cell r="H842">
            <v>158880</v>
          </cell>
          <cell r="I842">
            <v>400</v>
          </cell>
          <cell r="J842">
            <v>211840</v>
          </cell>
          <cell r="K842">
            <v>400</v>
          </cell>
          <cell r="L842">
            <v>211840</v>
          </cell>
          <cell r="M842" t="str">
            <v>#.1</v>
          </cell>
        </row>
        <row r="843">
          <cell r="A843" t="str">
            <v>터파기:토사(육상),기계80+인력20</v>
          </cell>
          <cell r="B843" t="str">
            <v>B.H 0.7㎥</v>
          </cell>
          <cell r="C843" t="str">
            <v>M3</v>
          </cell>
          <cell r="D843">
            <v>6312.9</v>
          </cell>
          <cell r="E843">
            <v>2000</v>
          </cell>
          <cell r="F843">
            <v>12625800</v>
          </cell>
          <cell r="G843">
            <v>100</v>
          </cell>
          <cell r="H843">
            <v>631290</v>
          </cell>
          <cell r="I843">
            <v>1600</v>
          </cell>
          <cell r="J843">
            <v>10100640</v>
          </cell>
          <cell r="K843">
            <v>300</v>
          </cell>
          <cell r="L843">
            <v>1893870</v>
          </cell>
          <cell r="M843" t="str">
            <v>#.2</v>
          </cell>
        </row>
        <row r="844">
          <cell r="A844" t="str">
            <v>기계터파기(연암)</v>
          </cell>
          <cell r="B844" t="str">
            <v>B.H0.7+브레이커</v>
          </cell>
          <cell r="C844" t="str">
            <v>M3</v>
          </cell>
          <cell r="D844">
            <v>1700.93</v>
          </cell>
          <cell r="E844">
            <v>18400</v>
          </cell>
          <cell r="F844">
            <v>31297112</v>
          </cell>
          <cell r="G844">
            <v>2800</v>
          </cell>
          <cell r="H844">
            <v>4762604</v>
          </cell>
          <cell r="I844">
            <v>7300</v>
          </cell>
          <cell r="J844">
            <v>12416789</v>
          </cell>
          <cell r="K844">
            <v>8300</v>
          </cell>
          <cell r="L844">
            <v>14117719</v>
          </cell>
          <cell r="M844" t="str">
            <v>#.3</v>
          </cell>
        </row>
        <row r="845">
          <cell r="A845" t="str">
            <v>되메우기 및 다짐</v>
          </cell>
          <cell r="B845" t="str">
            <v>B.H 0.7+플래이트 콤펙터</v>
          </cell>
          <cell r="C845" t="str">
            <v>M3</v>
          </cell>
          <cell r="D845">
            <v>6539.18</v>
          </cell>
          <cell r="E845">
            <v>3500</v>
          </cell>
          <cell r="F845">
            <v>22887130</v>
          </cell>
          <cell r="G845">
            <v>400</v>
          </cell>
          <cell r="H845">
            <v>2615672</v>
          </cell>
          <cell r="I845">
            <v>2600</v>
          </cell>
          <cell r="J845">
            <v>17001868</v>
          </cell>
          <cell r="K845">
            <v>500</v>
          </cell>
          <cell r="L845">
            <v>3269590</v>
          </cell>
          <cell r="M845" t="str">
            <v>#.4</v>
          </cell>
        </row>
        <row r="846">
          <cell r="A846" t="str">
            <v>사토운반:내부운반</v>
          </cell>
          <cell r="B846" t="str">
            <v>B.H0.7 + D.T15</v>
          </cell>
          <cell r="C846" t="str">
            <v>M3</v>
          </cell>
          <cell r="D846">
            <v>226.28</v>
          </cell>
          <cell r="E846">
            <v>2500</v>
          </cell>
          <cell r="F846">
            <v>565700</v>
          </cell>
          <cell r="G846">
            <v>900</v>
          </cell>
          <cell r="H846">
            <v>203652</v>
          </cell>
          <cell r="I846">
            <v>700</v>
          </cell>
          <cell r="J846">
            <v>158396</v>
          </cell>
          <cell r="K846">
            <v>900</v>
          </cell>
          <cell r="L846">
            <v>203652</v>
          </cell>
          <cell r="M846" t="str">
            <v>#.24</v>
          </cell>
        </row>
        <row r="847">
          <cell r="A847" t="str">
            <v>사토운반:연암</v>
          </cell>
          <cell r="B847" t="str">
            <v>B.H0.7 + D.T15</v>
          </cell>
          <cell r="C847" t="str">
            <v>M3</v>
          </cell>
          <cell r="D847">
            <v>1700.93</v>
          </cell>
          <cell r="E847">
            <v>12000</v>
          </cell>
          <cell r="F847">
            <v>20411160</v>
          </cell>
          <cell r="G847">
            <v>4500</v>
          </cell>
          <cell r="H847">
            <v>7654185</v>
          </cell>
          <cell r="I847">
            <v>3500</v>
          </cell>
          <cell r="J847">
            <v>5953255</v>
          </cell>
          <cell r="K847">
            <v>4000</v>
          </cell>
          <cell r="L847">
            <v>6803720</v>
          </cell>
          <cell r="M847" t="str">
            <v>#.7</v>
          </cell>
        </row>
        <row r="848">
          <cell r="A848" t="str">
            <v>모래부설 및 다짐(B.H 0.7M3,관로기초)</v>
          </cell>
          <cell r="B848" t="str">
            <v>기계90%+인력10%</v>
          </cell>
          <cell r="C848" t="str">
            <v>M3</v>
          </cell>
          <cell r="D848">
            <v>916.48</v>
          </cell>
          <cell r="E848">
            <v>2300</v>
          </cell>
          <cell r="F848">
            <v>2107904</v>
          </cell>
          <cell r="G848">
            <v>200</v>
          </cell>
          <cell r="H848">
            <v>183296</v>
          </cell>
          <cell r="I848">
            <v>1600</v>
          </cell>
          <cell r="J848">
            <v>1466368</v>
          </cell>
          <cell r="K848">
            <v>500</v>
          </cell>
          <cell r="L848">
            <v>458240</v>
          </cell>
          <cell r="M848" t="str">
            <v>#.8</v>
          </cell>
        </row>
        <row r="849">
          <cell r="A849" t="str">
            <v>바닥면 고르기</v>
          </cell>
          <cell r="B849" t="str">
            <v>연암</v>
          </cell>
          <cell r="C849" t="str">
            <v>M2</v>
          </cell>
          <cell r="D849">
            <v>2952.29</v>
          </cell>
          <cell r="E849">
            <v>5400</v>
          </cell>
          <cell r="F849">
            <v>15942366</v>
          </cell>
          <cell r="G849">
            <v>500</v>
          </cell>
          <cell r="H849">
            <v>1476145</v>
          </cell>
          <cell r="I849">
            <v>4600</v>
          </cell>
          <cell r="J849">
            <v>13580534</v>
          </cell>
          <cell r="K849">
            <v>300</v>
          </cell>
          <cell r="L849">
            <v>885687</v>
          </cell>
          <cell r="M849" t="str">
            <v>No.2</v>
          </cell>
        </row>
        <row r="850">
          <cell r="A850" t="str">
            <v>아스팔트포장 절단</v>
          </cell>
          <cell r="C850" t="str">
            <v>M</v>
          </cell>
          <cell r="D850">
            <v>1192.56</v>
          </cell>
          <cell r="E850">
            <v>1800</v>
          </cell>
          <cell r="F850">
            <v>2146608</v>
          </cell>
          <cell r="G850">
            <v>900</v>
          </cell>
          <cell r="H850">
            <v>1073304</v>
          </cell>
          <cell r="I850">
            <v>800</v>
          </cell>
          <cell r="J850">
            <v>954048</v>
          </cell>
          <cell r="K850">
            <v>100</v>
          </cell>
          <cell r="L850">
            <v>119256</v>
          </cell>
          <cell r="M850" t="str">
            <v>No.3</v>
          </cell>
        </row>
        <row r="851">
          <cell r="A851" t="str">
            <v>아스팔트포장 파취</v>
          </cell>
          <cell r="B851" t="str">
            <v>기계</v>
          </cell>
          <cell r="C851" t="str">
            <v>M3</v>
          </cell>
          <cell r="D851">
            <v>140.54</v>
          </cell>
          <cell r="E851">
            <v>15300</v>
          </cell>
          <cell r="F851">
            <v>2150262</v>
          </cell>
          <cell r="G851">
            <v>2300</v>
          </cell>
          <cell r="H851">
            <v>323242</v>
          </cell>
          <cell r="I851">
            <v>6300</v>
          </cell>
          <cell r="J851">
            <v>885402</v>
          </cell>
          <cell r="K851">
            <v>6700</v>
          </cell>
          <cell r="L851">
            <v>941618</v>
          </cell>
          <cell r="M851" t="str">
            <v>#.10</v>
          </cell>
        </row>
        <row r="852">
          <cell r="A852" t="str">
            <v>아스팔트 포장포설</v>
          </cell>
          <cell r="B852" t="str">
            <v>기층10cm+표층5cm</v>
          </cell>
          <cell r="C852" t="str">
            <v>a</v>
          </cell>
          <cell r="D852">
            <v>9.3699999999999992</v>
          </cell>
          <cell r="E852">
            <v>3812100</v>
          </cell>
          <cell r="F852">
            <v>35719377</v>
          </cell>
          <cell r="G852">
            <v>3372300</v>
          </cell>
          <cell r="H852">
            <v>31598451</v>
          </cell>
          <cell r="I852">
            <v>409100</v>
          </cell>
          <cell r="J852">
            <v>3833267</v>
          </cell>
          <cell r="K852">
            <v>30700</v>
          </cell>
          <cell r="L852">
            <v>287659</v>
          </cell>
          <cell r="M852" t="str">
            <v>No.4</v>
          </cell>
        </row>
        <row r="853">
          <cell r="A853" t="str">
            <v>보조기층포설 및 다짐</v>
          </cell>
          <cell r="B853" t="str">
            <v>T=30cm</v>
          </cell>
          <cell r="C853" t="str">
            <v>M3</v>
          </cell>
          <cell r="D853">
            <v>240.85</v>
          </cell>
          <cell r="E853">
            <v>2800</v>
          </cell>
          <cell r="F853">
            <v>674380</v>
          </cell>
          <cell r="G853">
            <v>400</v>
          </cell>
          <cell r="H853">
            <v>96340</v>
          </cell>
          <cell r="I853">
            <v>1700</v>
          </cell>
          <cell r="J853">
            <v>409445</v>
          </cell>
          <cell r="K853">
            <v>700</v>
          </cell>
          <cell r="L853">
            <v>168595</v>
          </cell>
          <cell r="M853" t="str">
            <v>#.11</v>
          </cell>
        </row>
        <row r="854">
          <cell r="A854" t="str">
            <v>폐기물운반</v>
          </cell>
          <cell r="B854" t="str">
            <v>B.H0.7 + D.T15</v>
          </cell>
          <cell r="C854" t="str">
            <v>M3</v>
          </cell>
          <cell r="D854">
            <v>333.03</v>
          </cell>
          <cell r="E854">
            <v>12300</v>
          </cell>
          <cell r="F854">
            <v>4096269</v>
          </cell>
          <cell r="G854">
            <v>4600</v>
          </cell>
          <cell r="H854">
            <v>1531938</v>
          </cell>
          <cell r="I854">
            <v>3500</v>
          </cell>
          <cell r="J854">
            <v>1165605</v>
          </cell>
          <cell r="K854">
            <v>4200</v>
          </cell>
          <cell r="L854">
            <v>1398726</v>
          </cell>
          <cell r="M854" t="str">
            <v>#.12</v>
          </cell>
        </row>
        <row r="855">
          <cell r="A855" t="str">
            <v>콘크리트포장 절단</v>
          </cell>
          <cell r="C855" t="str">
            <v>M</v>
          </cell>
          <cell r="D855">
            <v>1216.06</v>
          </cell>
          <cell r="E855">
            <v>2000</v>
          </cell>
          <cell r="F855">
            <v>2432120</v>
          </cell>
          <cell r="G855">
            <v>900</v>
          </cell>
          <cell r="H855">
            <v>1094454</v>
          </cell>
          <cell r="I855">
            <v>1000</v>
          </cell>
          <cell r="J855">
            <v>1216060</v>
          </cell>
          <cell r="K855">
            <v>100</v>
          </cell>
          <cell r="L855">
            <v>121606</v>
          </cell>
          <cell r="M855" t="str">
            <v>No.5</v>
          </cell>
        </row>
        <row r="856">
          <cell r="A856" t="str">
            <v>콘크리트포장 깨기</v>
          </cell>
          <cell r="B856" t="str">
            <v>T=30cm미만</v>
          </cell>
          <cell r="C856" t="str">
            <v>M3</v>
          </cell>
          <cell r="D856">
            <v>192.49</v>
          </cell>
          <cell r="E856">
            <v>15200</v>
          </cell>
          <cell r="F856">
            <v>2925848</v>
          </cell>
          <cell r="G856">
            <v>2200</v>
          </cell>
          <cell r="H856">
            <v>423478</v>
          </cell>
          <cell r="I856">
            <v>6300</v>
          </cell>
          <cell r="J856">
            <v>1212687</v>
          </cell>
          <cell r="K856">
            <v>6700</v>
          </cell>
          <cell r="L856">
            <v>1289683</v>
          </cell>
          <cell r="M856" t="str">
            <v>#.13</v>
          </cell>
        </row>
        <row r="857">
          <cell r="A857" t="str">
            <v>콘크리트포장 포설</v>
          </cell>
          <cell r="B857" t="str">
            <v>T=20cm</v>
          </cell>
          <cell r="C857" t="str">
            <v>M3</v>
          </cell>
          <cell r="D857">
            <v>192.49</v>
          </cell>
          <cell r="E857">
            <v>103500</v>
          </cell>
          <cell r="F857">
            <v>19922715</v>
          </cell>
          <cell r="G857">
            <v>52500</v>
          </cell>
          <cell r="H857">
            <v>10105725</v>
          </cell>
          <cell r="I857">
            <v>51000</v>
          </cell>
          <cell r="J857">
            <v>9816990</v>
          </cell>
          <cell r="K857">
            <v>0</v>
          </cell>
          <cell r="L857">
            <v>0</v>
          </cell>
          <cell r="M857" t="str">
            <v>No.6</v>
          </cell>
        </row>
        <row r="858">
          <cell r="A858" t="str">
            <v>모래부설(B.H 0.7M3)</v>
          </cell>
          <cell r="B858" t="str">
            <v>기계90%+인력10%</v>
          </cell>
          <cell r="C858" t="str">
            <v>M3</v>
          </cell>
          <cell r="D858">
            <v>28.87</v>
          </cell>
          <cell r="E858">
            <v>1300</v>
          </cell>
          <cell r="F858">
            <v>37531</v>
          </cell>
          <cell r="G858">
            <v>200</v>
          </cell>
          <cell r="H858">
            <v>5774</v>
          </cell>
          <cell r="I858">
            <v>700</v>
          </cell>
          <cell r="J858">
            <v>20209</v>
          </cell>
          <cell r="K858">
            <v>400</v>
          </cell>
          <cell r="L858">
            <v>11548</v>
          </cell>
          <cell r="M858" t="str">
            <v>#.14</v>
          </cell>
        </row>
        <row r="859">
          <cell r="A859" t="str">
            <v>와이어메쉬깔기</v>
          </cell>
          <cell r="B859" t="str">
            <v>#8X100X100</v>
          </cell>
          <cell r="C859" t="str">
            <v>M2</v>
          </cell>
          <cell r="D859">
            <v>962.48</v>
          </cell>
          <cell r="E859">
            <v>3000</v>
          </cell>
          <cell r="F859">
            <v>2887440</v>
          </cell>
          <cell r="G859">
            <v>2000</v>
          </cell>
          <cell r="H859">
            <v>1924960</v>
          </cell>
          <cell r="I859">
            <v>1000</v>
          </cell>
          <cell r="J859">
            <v>962480</v>
          </cell>
          <cell r="K859">
            <v>0</v>
          </cell>
          <cell r="L859">
            <v>0</v>
          </cell>
          <cell r="M859" t="str">
            <v>No.7</v>
          </cell>
        </row>
        <row r="860">
          <cell r="A860" t="str">
            <v>보조기층포설 및 다짐</v>
          </cell>
          <cell r="B860" t="str">
            <v>T=30cm</v>
          </cell>
          <cell r="C860" t="str">
            <v>M3</v>
          </cell>
          <cell r="D860">
            <v>288.75</v>
          </cell>
          <cell r="E860">
            <v>2800</v>
          </cell>
          <cell r="F860">
            <v>808500</v>
          </cell>
          <cell r="G860">
            <v>400</v>
          </cell>
          <cell r="H860">
            <v>115500</v>
          </cell>
          <cell r="I860">
            <v>1700</v>
          </cell>
          <cell r="J860">
            <v>490875</v>
          </cell>
          <cell r="K860">
            <v>700</v>
          </cell>
          <cell r="L860">
            <v>202125</v>
          </cell>
          <cell r="M860" t="str">
            <v>#.11</v>
          </cell>
        </row>
        <row r="861">
          <cell r="A861" t="str">
            <v>신축재</v>
          </cell>
          <cell r="B861" t="str">
            <v>T=1.5cm</v>
          </cell>
          <cell r="C861" t="str">
            <v>M2</v>
          </cell>
          <cell r="D861">
            <v>37.630000000000003</v>
          </cell>
          <cell r="E861">
            <v>12600</v>
          </cell>
          <cell r="F861">
            <v>474138</v>
          </cell>
          <cell r="G861">
            <v>12000</v>
          </cell>
          <cell r="H861">
            <v>451560</v>
          </cell>
          <cell r="I861">
            <v>600</v>
          </cell>
          <cell r="J861">
            <v>22578</v>
          </cell>
          <cell r="K861">
            <v>0</v>
          </cell>
          <cell r="L861">
            <v>0</v>
          </cell>
        </row>
        <row r="862">
          <cell r="A862" t="str">
            <v>양생(비닐)</v>
          </cell>
          <cell r="C862" t="str">
            <v>M2</v>
          </cell>
          <cell r="D862">
            <v>962.48</v>
          </cell>
          <cell r="E862">
            <v>900</v>
          </cell>
          <cell r="F862">
            <v>866232</v>
          </cell>
          <cell r="G862">
            <v>700</v>
          </cell>
          <cell r="H862">
            <v>673736</v>
          </cell>
          <cell r="I862">
            <v>200</v>
          </cell>
          <cell r="J862">
            <v>192496</v>
          </cell>
          <cell r="K862">
            <v>0</v>
          </cell>
          <cell r="L862">
            <v>0</v>
          </cell>
          <cell r="M862" t="str">
            <v>No.8</v>
          </cell>
        </row>
        <row r="864">
          <cell r="A864" t="str">
            <v>2. 관 로 공</v>
          </cell>
          <cell r="F864">
            <v>49081440</v>
          </cell>
          <cell r="H864">
            <v>804820</v>
          </cell>
          <cell r="J864">
            <v>37057520</v>
          </cell>
          <cell r="L864">
            <v>11219100</v>
          </cell>
        </row>
        <row r="865">
          <cell r="A865" t="str">
            <v>K.P메카니칼접합및부설(기계)</v>
          </cell>
          <cell r="B865" t="str">
            <v>ø350M/M</v>
          </cell>
          <cell r="C865" t="str">
            <v>개소</v>
          </cell>
          <cell r="D865">
            <v>559</v>
          </cell>
          <cell r="E865">
            <v>71500</v>
          </cell>
          <cell r="F865">
            <v>39968500</v>
          </cell>
          <cell r="G865">
            <v>0</v>
          </cell>
          <cell r="H865">
            <v>0</v>
          </cell>
          <cell r="I865">
            <v>53400</v>
          </cell>
          <cell r="J865">
            <v>29850600</v>
          </cell>
          <cell r="K865">
            <v>18100</v>
          </cell>
          <cell r="L865">
            <v>10117900</v>
          </cell>
          <cell r="M865" t="str">
            <v>No.42</v>
          </cell>
        </row>
        <row r="866">
          <cell r="A866" t="str">
            <v>이중벽P.E관 접합및부설</v>
          </cell>
          <cell r="B866" t="str">
            <v>Φ350M/M</v>
          </cell>
          <cell r="C866" t="str">
            <v>개소</v>
          </cell>
          <cell r="D866">
            <v>142</v>
          </cell>
          <cell r="E866">
            <v>5700</v>
          </cell>
          <cell r="F866">
            <v>809400</v>
          </cell>
          <cell r="G866">
            <v>0</v>
          </cell>
          <cell r="H866">
            <v>0</v>
          </cell>
          <cell r="I866">
            <v>5700</v>
          </cell>
          <cell r="J866">
            <v>809400</v>
          </cell>
          <cell r="K866">
            <v>0</v>
          </cell>
          <cell r="L866">
            <v>0</v>
          </cell>
          <cell r="M866" t="str">
            <v>No.43</v>
          </cell>
        </row>
        <row r="867">
          <cell r="A867" t="str">
            <v>레미콘타설</v>
          </cell>
          <cell r="B867" t="str">
            <v>무근구조물</v>
          </cell>
          <cell r="C867" t="str">
            <v>M3</v>
          </cell>
          <cell r="D867">
            <v>24.13</v>
          </cell>
          <cell r="E867">
            <v>16000</v>
          </cell>
          <cell r="F867">
            <v>386080</v>
          </cell>
          <cell r="G867">
            <v>0</v>
          </cell>
          <cell r="H867">
            <v>0</v>
          </cell>
          <cell r="I867">
            <v>16000</v>
          </cell>
          <cell r="J867">
            <v>386080</v>
          </cell>
          <cell r="K867">
            <v>0</v>
          </cell>
          <cell r="L867">
            <v>0</v>
          </cell>
          <cell r="M867" t="str">
            <v>No.10</v>
          </cell>
        </row>
        <row r="868">
          <cell r="A868" t="str">
            <v>합판거푸집</v>
          </cell>
          <cell r="B868" t="str">
            <v>0-7m:6회</v>
          </cell>
          <cell r="C868" t="str">
            <v>M2</v>
          </cell>
          <cell r="D868">
            <v>112.93</v>
          </cell>
          <cell r="E868">
            <v>12000</v>
          </cell>
          <cell r="F868">
            <v>1355160</v>
          </cell>
          <cell r="G868">
            <v>4000</v>
          </cell>
          <cell r="H868">
            <v>451720</v>
          </cell>
          <cell r="I868">
            <v>8000</v>
          </cell>
          <cell r="J868">
            <v>903440</v>
          </cell>
          <cell r="K868">
            <v>0</v>
          </cell>
          <cell r="L868">
            <v>0</v>
          </cell>
          <cell r="M868" t="str">
            <v>No.11</v>
          </cell>
        </row>
        <row r="869">
          <cell r="A869" t="str">
            <v>주철관 절단</v>
          </cell>
          <cell r="B869" t="str">
            <v>ø350M/M</v>
          </cell>
          <cell r="C869" t="str">
            <v>개소</v>
          </cell>
          <cell r="D869">
            <v>75</v>
          </cell>
          <cell r="E869">
            <v>26900</v>
          </cell>
          <cell r="F869">
            <v>2017500</v>
          </cell>
          <cell r="G869">
            <v>1300</v>
          </cell>
          <cell r="H869">
            <v>97500</v>
          </cell>
          <cell r="I869">
            <v>25400</v>
          </cell>
          <cell r="J869">
            <v>1905000</v>
          </cell>
          <cell r="K869">
            <v>200</v>
          </cell>
          <cell r="L869">
            <v>15000</v>
          </cell>
          <cell r="M869" t="str">
            <v>No.44</v>
          </cell>
        </row>
        <row r="870">
          <cell r="A870" t="str">
            <v>K.P메카니칼접합및부설(인력)</v>
          </cell>
          <cell r="B870" t="str">
            <v>ø150M/M(이형관)</v>
          </cell>
          <cell r="C870" t="str">
            <v>개소</v>
          </cell>
          <cell r="D870">
            <v>8</v>
          </cell>
          <cell r="E870">
            <v>14300</v>
          </cell>
          <cell r="F870">
            <v>114400</v>
          </cell>
          <cell r="G870">
            <v>0</v>
          </cell>
          <cell r="H870">
            <v>0</v>
          </cell>
          <cell r="I870">
            <v>10000</v>
          </cell>
          <cell r="J870">
            <v>80000</v>
          </cell>
          <cell r="K870">
            <v>4300</v>
          </cell>
          <cell r="L870">
            <v>34400</v>
          </cell>
          <cell r="M870" t="str">
            <v>No.45</v>
          </cell>
        </row>
        <row r="871">
          <cell r="A871" t="str">
            <v>K.P메카니칼접합및부설(기계)</v>
          </cell>
          <cell r="B871" t="str">
            <v>ø350M/M(이형관)</v>
          </cell>
          <cell r="C871" t="str">
            <v>개소</v>
          </cell>
          <cell r="D871">
            <v>126</v>
          </cell>
          <cell r="E871">
            <v>19900</v>
          </cell>
          <cell r="F871">
            <v>2507400</v>
          </cell>
          <cell r="G871">
            <v>0</v>
          </cell>
          <cell r="H871">
            <v>0</v>
          </cell>
          <cell r="I871">
            <v>14500</v>
          </cell>
          <cell r="J871">
            <v>1827000</v>
          </cell>
          <cell r="K871">
            <v>5400</v>
          </cell>
          <cell r="L871">
            <v>680400</v>
          </cell>
          <cell r="M871" t="str">
            <v>No.46</v>
          </cell>
        </row>
        <row r="872">
          <cell r="A872" t="str">
            <v>플랜지관 접합및부설</v>
          </cell>
          <cell r="B872" t="str">
            <v>ø150M/M(이형관)</v>
          </cell>
          <cell r="C872" t="str">
            <v>개소</v>
          </cell>
          <cell r="D872">
            <v>12</v>
          </cell>
          <cell r="E872">
            <v>34600</v>
          </cell>
          <cell r="F872">
            <v>415200</v>
          </cell>
          <cell r="G872">
            <v>500</v>
          </cell>
          <cell r="H872">
            <v>6000</v>
          </cell>
          <cell r="I872">
            <v>34100</v>
          </cell>
          <cell r="J872">
            <v>409200</v>
          </cell>
          <cell r="K872">
            <v>0</v>
          </cell>
          <cell r="L872">
            <v>0</v>
          </cell>
          <cell r="M872" t="str">
            <v>No.47</v>
          </cell>
        </row>
        <row r="873">
          <cell r="A873" t="str">
            <v>제수변접합및부설</v>
          </cell>
          <cell r="B873" t="str">
            <v>기계:Φ100mm</v>
          </cell>
          <cell r="C873" t="str">
            <v>개소</v>
          </cell>
          <cell r="D873">
            <v>6</v>
          </cell>
          <cell r="E873">
            <v>79500</v>
          </cell>
          <cell r="F873">
            <v>477000</v>
          </cell>
          <cell r="G873">
            <v>12200</v>
          </cell>
          <cell r="H873">
            <v>73200</v>
          </cell>
          <cell r="I873">
            <v>47300</v>
          </cell>
          <cell r="J873">
            <v>283800</v>
          </cell>
          <cell r="K873">
            <v>20000</v>
          </cell>
          <cell r="L873">
            <v>120000</v>
          </cell>
          <cell r="M873" t="str">
            <v>No.48</v>
          </cell>
        </row>
        <row r="874">
          <cell r="A874" t="str">
            <v>제수변접합및부설</v>
          </cell>
          <cell r="B874" t="str">
            <v>기계:Φ150mm</v>
          </cell>
          <cell r="C874" t="str">
            <v>개소</v>
          </cell>
          <cell r="D874">
            <v>6</v>
          </cell>
          <cell r="E874">
            <v>95500</v>
          </cell>
          <cell r="F874">
            <v>573000</v>
          </cell>
          <cell r="G874">
            <v>16100</v>
          </cell>
          <cell r="H874">
            <v>96600</v>
          </cell>
          <cell r="I874">
            <v>55800</v>
          </cell>
          <cell r="J874">
            <v>334800</v>
          </cell>
          <cell r="K874">
            <v>23600</v>
          </cell>
          <cell r="L874">
            <v>141600</v>
          </cell>
          <cell r="M874" t="str">
            <v>No.49</v>
          </cell>
        </row>
        <row r="875">
          <cell r="A875" t="str">
            <v>공기변접합및부설</v>
          </cell>
          <cell r="B875" t="str">
            <v>기계:Φ100mm</v>
          </cell>
          <cell r="C875" t="str">
            <v>개소</v>
          </cell>
          <cell r="D875">
            <v>6</v>
          </cell>
          <cell r="E875">
            <v>76300</v>
          </cell>
          <cell r="F875">
            <v>457800</v>
          </cell>
          <cell r="G875">
            <v>13300</v>
          </cell>
          <cell r="H875">
            <v>79800</v>
          </cell>
          <cell r="I875">
            <v>44700</v>
          </cell>
          <cell r="J875">
            <v>268200</v>
          </cell>
          <cell r="K875">
            <v>18300</v>
          </cell>
          <cell r="L875">
            <v>109800</v>
          </cell>
          <cell r="M875" t="str">
            <v>No.50</v>
          </cell>
        </row>
        <row r="877">
          <cell r="A877" t="str">
            <v>3. 구조물공</v>
          </cell>
          <cell r="F877">
            <v>19936601</v>
          </cell>
          <cell r="H877">
            <v>4029994</v>
          </cell>
          <cell r="J877">
            <v>15714849</v>
          </cell>
          <cell r="L877">
            <v>191758</v>
          </cell>
        </row>
        <row r="878">
          <cell r="A878" t="str">
            <v>레미콘타설</v>
          </cell>
          <cell r="B878" t="str">
            <v>무근구조물</v>
          </cell>
          <cell r="C878" t="str">
            <v>M3</v>
          </cell>
          <cell r="D878">
            <v>11.85</v>
          </cell>
          <cell r="E878">
            <v>16000</v>
          </cell>
          <cell r="F878">
            <v>189600</v>
          </cell>
          <cell r="G878">
            <v>0</v>
          </cell>
          <cell r="H878">
            <v>0</v>
          </cell>
          <cell r="I878">
            <v>16000</v>
          </cell>
          <cell r="J878">
            <v>189600</v>
          </cell>
          <cell r="K878">
            <v>0</v>
          </cell>
          <cell r="L878">
            <v>0</v>
          </cell>
          <cell r="M878" t="str">
            <v>No.10</v>
          </cell>
        </row>
        <row r="879">
          <cell r="A879" t="str">
            <v>레미콘타설</v>
          </cell>
          <cell r="B879" t="str">
            <v>철근구조물</v>
          </cell>
          <cell r="C879" t="str">
            <v>M3</v>
          </cell>
          <cell r="D879">
            <v>125.14</v>
          </cell>
          <cell r="E879">
            <v>21700</v>
          </cell>
          <cell r="F879">
            <v>2715538</v>
          </cell>
          <cell r="G879">
            <v>400</v>
          </cell>
          <cell r="H879">
            <v>50056</v>
          </cell>
          <cell r="I879">
            <v>21000</v>
          </cell>
          <cell r="J879">
            <v>2627940</v>
          </cell>
          <cell r="K879">
            <v>300</v>
          </cell>
          <cell r="L879">
            <v>37542</v>
          </cell>
          <cell r="M879" t="str">
            <v>No.14</v>
          </cell>
        </row>
        <row r="880">
          <cell r="A880" t="str">
            <v>합판거푸집</v>
          </cell>
          <cell r="B880" t="str">
            <v>0-7m:6회</v>
          </cell>
          <cell r="C880" t="str">
            <v>M2</v>
          </cell>
          <cell r="D880">
            <v>19.84</v>
          </cell>
          <cell r="E880">
            <v>12000</v>
          </cell>
          <cell r="F880">
            <v>238080</v>
          </cell>
          <cell r="G880">
            <v>4000</v>
          </cell>
          <cell r="H880">
            <v>79360</v>
          </cell>
          <cell r="I880">
            <v>8000</v>
          </cell>
          <cell r="J880">
            <v>158720</v>
          </cell>
          <cell r="K880">
            <v>0</v>
          </cell>
          <cell r="L880">
            <v>0</v>
          </cell>
          <cell r="M880" t="str">
            <v>No.11</v>
          </cell>
        </row>
        <row r="881">
          <cell r="A881" t="str">
            <v>합판거푸집</v>
          </cell>
          <cell r="B881" t="str">
            <v>0-7m:3회</v>
          </cell>
          <cell r="C881" t="str">
            <v>M2</v>
          </cell>
          <cell r="D881">
            <v>428.33</v>
          </cell>
          <cell r="E881">
            <v>17100</v>
          </cell>
          <cell r="F881">
            <v>7324443</v>
          </cell>
          <cell r="G881">
            <v>5300</v>
          </cell>
          <cell r="H881">
            <v>2270149</v>
          </cell>
          <cell r="I881">
            <v>11800</v>
          </cell>
          <cell r="J881">
            <v>5054294</v>
          </cell>
          <cell r="K881">
            <v>0</v>
          </cell>
          <cell r="L881">
            <v>0</v>
          </cell>
          <cell r="M881" t="str">
            <v>No.15</v>
          </cell>
        </row>
        <row r="882">
          <cell r="A882" t="str">
            <v>원형거푸집</v>
          </cell>
          <cell r="B882" t="str">
            <v>3 회</v>
          </cell>
          <cell r="C882" t="str">
            <v>M2</v>
          </cell>
          <cell r="D882">
            <v>21.12</v>
          </cell>
          <cell r="E882">
            <v>38600</v>
          </cell>
          <cell r="F882">
            <v>815232</v>
          </cell>
          <cell r="G882">
            <v>11500</v>
          </cell>
          <cell r="H882">
            <v>242880</v>
          </cell>
          <cell r="I882">
            <v>27100</v>
          </cell>
          <cell r="J882">
            <v>572352</v>
          </cell>
          <cell r="K882">
            <v>0</v>
          </cell>
          <cell r="L882">
            <v>0</v>
          </cell>
          <cell r="M882" t="str">
            <v>No.16</v>
          </cell>
        </row>
        <row r="883">
          <cell r="A883" t="str">
            <v>시공이음 설치</v>
          </cell>
          <cell r="B883" t="str">
            <v>PVC,B=150X5mm</v>
          </cell>
          <cell r="C883" t="str">
            <v>M</v>
          </cell>
          <cell r="D883">
            <v>89.28</v>
          </cell>
          <cell r="E883">
            <v>13700</v>
          </cell>
          <cell r="F883">
            <v>1223136</v>
          </cell>
          <cell r="G883">
            <v>2400</v>
          </cell>
          <cell r="H883">
            <v>214272</v>
          </cell>
          <cell r="I883">
            <v>11300</v>
          </cell>
          <cell r="J883">
            <v>1008864</v>
          </cell>
          <cell r="K883">
            <v>0</v>
          </cell>
          <cell r="L883">
            <v>0</v>
          </cell>
          <cell r="M883" t="str">
            <v>No.17</v>
          </cell>
        </row>
        <row r="884">
          <cell r="A884" t="str">
            <v>철근가공및조립</v>
          </cell>
          <cell r="B884" t="str">
            <v>보통</v>
          </cell>
          <cell r="C884" t="str">
            <v>TON</v>
          </cell>
          <cell r="D884">
            <v>6.72</v>
          </cell>
          <cell r="E884">
            <v>327000</v>
          </cell>
          <cell r="F884">
            <v>2197440</v>
          </cell>
          <cell r="G884">
            <v>4000</v>
          </cell>
          <cell r="H884">
            <v>26880</v>
          </cell>
          <cell r="I884">
            <v>317000</v>
          </cell>
          <cell r="J884">
            <v>2130240</v>
          </cell>
          <cell r="K884">
            <v>6000</v>
          </cell>
          <cell r="L884">
            <v>40320</v>
          </cell>
          <cell r="M884" t="str">
            <v>No.18</v>
          </cell>
        </row>
        <row r="885">
          <cell r="A885" t="str">
            <v>자갈부설(B.H 0.7)</v>
          </cell>
          <cell r="B885" t="str">
            <v>기계90%+인력10%</v>
          </cell>
          <cell r="C885" t="str">
            <v>M3</v>
          </cell>
          <cell r="D885">
            <v>0.78</v>
          </cell>
          <cell r="E885">
            <v>3000</v>
          </cell>
          <cell r="F885">
            <v>2340</v>
          </cell>
          <cell r="G885">
            <v>200</v>
          </cell>
          <cell r="H885">
            <v>156</v>
          </cell>
          <cell r="I885">
            <v>2500</v>
          </cell>
          <cell r="J885">
            <v>1950</v>
          </cell>
          <cell r="K885">
            <v>300</v>
          </cell>
          <cell r="L885">
            <v>234</v>
          </cell>
          <cell r="M885" t="str">
            <v>#.5</v>
          </cell>
        </row>
        <row r="886">
          <cell r="A886" t="str">
            <v>사다리설치(STS)</v>
          </cell>
          <cell r="C886" t="str">
            <v>M</v>
          </cell>
          <cell r="D886">
            <v>22.82</v>
          </cell>
          <cell r="E886">
            <v>10900</v>
          </cell>
          <cell r="F886">
            <v>248738</v>
          </cell>
          <cell r="G886">
            <v>6600</v>
          </cell>
          <cell r="H886">
            <v>150612</v>
          </cell>
          <cell r="I886">
            <v>4100</v>
          </cell>
          <cell r="J886">
            <v>93562</v>
          </cell>
          <cell r="K886">
            <v>200</v>
          </cell>
          <cell r="L886">
            <v>4564</v>
          </cell>
          <cell r="M886" t="str">
            <v>No.19</v>
          </cell>
        </row>
        <row r="887">
          <cell r="A887" t="str">
            <v>맨홀뚜껑설치</v>
          </cell>
          <cell r="B887" t="str">
            <v>(주철재)</v>
          </cell>
          <cell r="C887" t="str">
            <v>조</v>
          </cell>
          <cell r="D887">
            <v>16</v>
          </cell>
          <cell r="E887">
            <v>45800</v>
          </cell>
          <cell r="F887">
            <v>732800</v>
          </cell>
          <cell r="G887">
            <v>0</v>
          </cell>
          <cell r="H887">
            <v>0</v>
          </cell>
          <cell r="I887">
            <v>45800</v>
          </cell>
          <cell r="J887">
            <v>732800</v>
          </cell>
          <cell r="K887">
            <v>0</v>
          </cell>
          <cell r="L887">
            <v>0</v>
          </cell>
          <cell r="M887" t="str">
            <v>No.20</v>
          </cell>
        </row>
        <row r="888">
          <cell r="A888" t="str">
            <v>강관비계</v>
          </cell>
          <cell r="B888" t="str">
            <v>3개월</v>
          </cell>
          <cell r="C888" t="str">
            <v>M2</v>
          </cell>
          <cell r="D888">
            <v>363.66</v>
          </cell>
          <cell r="E888">
            <v>9200</v>
          </cell>
          <cell r="F888">
            <v>3345672</v>
          </cell>
          <cell r="G888">
            <v>2300</v>
          </cell>
          <cell r="H888">
            <v>836418</v>
          </cell>
          <cell r="I888">
            <v>6600</v>
          </cell>
          <cell r="J888">
            <v>2400156</v>
          </cell>
          <cell r="K888">
            <v>300</v>
          </cell>
          <cell r="L888">
            <v>109098</v>
          </cell>
          <cell r="M888" t="str">
            <v>No.33</v>
          </cell>
        </row>
        <row r="889">
          <cell r="A889" t="str">
            <v>강관동바리(3개월)</v>
          </cell>
          <cell r="B889" t="str">
            <v>H=0-4.2M</v>
          </cell>
          <cell r="C889" t="str">
            <v>공M3</v>
          </cell>
          <cell r="D889">
            <v>41.8</v>
          </cell>
          <cell r="E889">
            <v>6300</v>
          </cell>
          <cell r="F889">
            <v>263340</v>
          </cell>
          <cell r="G889">
            <v>200</v>
          </cell>
          <cell r="H889">
            <v>8360</v>
          </cell>
          <cell r="I889">
            <v>6100</v>
          </cell>
          <cell r="J889">
            <v>254980</v>
          </cell>
          <cell r="K889">
            <v>0</v>
          </cell>
          <cell r="L889">
            <v>0</v>
          </cell>
          <cell r="M889" t="str">
            <v>No.21</v>
          </cell>
        </row>
        <row r="890">
          <cell r="A890" t="str">
            <v>양생(비닐)</v>
          </cell>
          <cell r="C890" t="str">
            <v>M2</v>
          </cell>
          <cell r="D890">
            <v>49.08</v>
          </cell>
          <cell r="E890">
            <v>900</v>
          </cell>
          <cell r="F890">
            <v>44172</v>
          </cell>
          <cell r="G890">
            <v>700</v>
          </cell>
          <cell r="H890">
            <v>34356</v>
          </cell>
          <cell r="I890">
            <v>200</v>
          </cell>
          <cell r="J890">
            <v>9816</v>
          </cell>
          <cell r="K890">
            <v>0</v>
          </cell>
          <cell r="L890">
            <v>0</v>
          </cell>
          <cell r="M890" t="str">
            <v>No.8</v>
          </cell>
        </row>
        <row r="891">
          <cell r="A891" t="str">
            <v>시공이음면정리(치핑)</v>
          </cell>
          <cell r="B891" t="str">
            <v>인력</v>
          </cell>
          <cell r="C891" t="str">
            <v>M2</v>
          </cell>
          <cell r="D891">
            <v>24.73</v>
          </cell>
          <cell r="E891">
            <v>19000</v>
          </cell>
          <cell r="F891">
            <v>469870</v>
          </cell>
          <cell r="G891">
            <v>500</v>
          </cell>
          <cell r="H891">
            <v>12365</v>
          </cell>
          <cell r="I891">
            <v>18500</v>
          </cell>
          <cell r="J891">
            <v>457505</v>
          </cell>
          <cell r="K891">
            <v>0</v>
          </cell>
          <cell r="L891">
            <v>0</v>
          </cell>
          <cell r="M891" t="str">
            <v>No.22</v>
          </cell>
        </row>
        <row r="892">
          <cell r="A892" t="str">
            <v>스페이서(T=75MM)</v>
          </cell>
          <cell r="C892" t="str">
            <v>EA</v>
          </cell>
          <cell r="D892">
            <v>74</v>
          </cell>
          <cell r="E892">
            <v>100</v>
          </cell>
          <cell r="F892">
            <v>7400</v>
          </cell>
          <cell r="G892">
            <v>100</v>
          </cell>
          <cell r="H892">
            <v>7400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수팽창고무지수판 설치</v>
          </cell>
          <cell r="B893" t="str">
            <v>20X10</v>
          </cell>
          <cell r="C893" t="str">
            <v>M</v>
          </cell>
          <cell r="D893">
            <v>26.8</v>
          </cell>
          <cell r="E893">
            <v>3900</v>
          </cell>
          <cell r="F893">
            <v>104520</v>
          </cell>
          <cell r="G893">
            <v>3100</v>
          </cell>
          <cell r="H893">
            <v>83080</v>
          </cell>
          <cell r="I893">
            <v>800</v>
          </cell>
          <cell r="J893">
            <v>21440</v>
          </cell>
          <cell r="K893">
            <v>0</v>
          </cell>
          <cell r="L893">
            <v>0</v>
          </cell>
          <cell r="M893" t="str">
            <v>No.23</v>
          </cell>
        </row>
        <row r="894">
          <cell r="A894" t="str">
            <v>P.V.C 파이프(VG1)</v>
          </cell>
          <cell r="B894" t="str">
            <v>Φ100M/M</v>
          </cell>
          <cell r="C894" t="str">
            <v>M</v>
          </cell>
          <cell r="D894">
            <v>2.1</v>
          </cell>
          <cell r="E894">
            <v>6800</v>
          </cell>
          <cell r="F894">
            <v>14280</v>
          </cell>
          <cell r="G894">
            <v>6500</v>
          </cell>
          <cell r="H894">
            <v>13650</v>
          </cell>
          <cell r="I894">
            <v>300</v>
          </cell>
          <cell r="J894">
            <v>630</v>
          </cell>
          <cell r="K894">
            <v>0</v>
          </cell>
          <cell r="L894">
            <v>0</v>
          </cell>
        </row>
        <row r="896">
          <cell r="A896" t="str">
            <v>4. 부대시설공</v>
          </cell>
          <cell r="F896">
            <v>28733912</v>
          </cell>
          <cell r="H896">
            <v>11655105</v>
          </cell>
          <cell r="J896">
            <v>16252287</v>
          </cell>
          <cell r="L896">
            <v>826520</v>
          </cell>
        </row>
        <row r="897">
          <cell r="A897" t="str">
            <v>하수관거인식테이프</v>
          </cell>
          <cell r="B897" t="str">
            <v>5cmX20m</v>
          </cell>
          <cell r="C897" t="str">
            <v>M</v>
          </cell>
          <cell r="D897">
            <v>4156.5</v>
          </cell>
          <cell r="E897">
            <v>1300</v>
          </cell>
          <cell r="F897">
            <v>5403450</v>
          </cell>
          <cell r="G897">
            <v>1100</v>
          </cell>
          <cell r="H897">
            <v>4572150</v>
          </cell>
          <cell r="I897">
            <v>200</v>
          </cell>
          <cell r="J897">
            <v>831300</v>
          </cell>
          <cell r="K897">
            <v>0</v>
          </cell>
          <cell r="L897">
            <v>0</v>
          </cell>
        </row>
        <row r="898">
          <cell r="A898" t="str">
            <v>하수관내 C.C.T.V조사</v>
          </cell>
          <cell r="B898" t="str">
            <v>하수관내 C.C.T.V 조사</v>
          </cell>
          <cell r="C898" t="str">
            <v>M</v>
          </cell>
          <cell r="D898">
            <v>832</v>
          </cell>
          <cell r="E898">
            <v>1700</v>
          </cell>
          <cell r="F898">
            <v>1414400</v>
          </cell>
          <cell r="G898">
            <v>100</v>
          </cell>
          <cell r="H898">
            <v>83200</v>
          </cell>
          <cell r="I898">
            <v>1000</v>
          </cell>
          <cell r="J898">
            <v>832000</v>
          </cell>
          <cell r="K898">
            <v>600</v>
          </cell>
          <cell r="L898">
            <v>499200</v>
          </cell>
          <cell r="M898" t="str">
            <v>No.40</v>
          </cell>
        </row>
        <row r="899">
          <cell r="A899" t="str">
            <v>주철관수압시험비</v>
          </cell>
          <cell r="B899" t="str">
            <v>Φ350:200m당1회</v>
          </cell>
          <cell r="C899" t="str">
            <v>회</v>
          </cell>
          <cell r="D899">
            <v>17</v>
          </cell>
          <cell r="E899">
            <v>629600</v>
          </cell>
          <cell r="F899">
            <v>10703200</v>
          </cell>
          <cell r="G899">
            <v>293000</v>
          </cell>
          <cell r="H899">
            <v>4981000</v>
          </cell>
          <cell r="I899">
            <v>336600</v>
          </cell>
          <cell r="J899">
            <v>5722200</v>
          </cell>
          <cell r="K899">
            <v>0</v>
          </cell>
          <cell r="L899">
            <v>0</v>
          </cell>
          <cell r="M899" t="str">
            <v>No.52</v>
          </cell>
        </row>
        <row r="900">
          <cell r="A900" t="str">
            <v>전석헐기</v>
          </cell>
          <cell r="C900" t="str">
            <v>M2</v>
          </cell>
          <cell r="D900">
            <v>18.899999999999999</v>
          </cell>
          <cell r="E900">
            <v>20900</v>
          </cell>
          <cell r="F900">
            <v>395010</v>
          </cell>
          <cell r="G900">
            <v>1000</v>
          </cell>
          <cell r="H900">
            <v>18900</v>
          </cell>
          <cell r="I900">
            <v>19900</v>
          </cell>
          <cell r="J900">
            <v>376110</v>
          </cell>
          <cell r="K900">
            <v>0</v>
          </cell>
          <cell r="L900">
            <v>0</v>
          </cell>
          <cell r="M900" t="str">
            <v>No.56</v>
          </cell>
        </row>
        <row r="901">
          <cell r="A901" t="str">
            <v>전석쌓기</v>
          </cell>
          <cell r="C901" t="str">
            <v>M2</v>
          </cell>
          <cell r="D901">
            <v>18.899999999999999</v>
          </cell>
          <cell r="E901">
            <v>38300</v>
          </cell>
          <cell r="F901">
            <v>723870</v>
          </cell>
          <cell r="G901">
            <v>3000</v>
          </cell>
          <cell r="H901">
            <v>56700</v>
          </cell>
          <cell r="I901">
            <v>29700</v>
          </cell>
          <cell r="J901">
            <v>561330</v>
          </cell>
          <cell r="K901">
            <v>5600</v>
          </cell>
          <cell r="L901">
            <v>105840</v>
          </cell>
          <cell r="M901" t="str">
            <v>No.57</v>
          </cell>
        </row>
        <row r="902">
          <cell r="A902" t="str">
            <v>레미콘타설</v>
          </cell>
          <cell r="B902" t="str">
            <v>무근구조물</v>
          </cell>
          <cell r="C902" t="str">
            <v>M3</v>
          </cell>
          <cell r="D902">
            <v>5.73</v>
          </cell>
          <cell r="E902">
            <v>16000</v>
          </cell>
          <cell r="F902">
            <v>91680</v>
          </cell>
          <cell r="G902">
            <v>0</v>
          </cell>
          <cell r="H902">
            <v>0</v>
          </cell>
          <cell r="I902">
            <v>16000</v>
          </cell>
          <cell r="J902">
            <v>91680</v>
          </cell>
          <cell r="K902">
            <v>0</v>
          </cell>
          <cell r="L902">
            <v>0</v>
          </cell>
          <cell r="M902" t="str">
            <v>No.10</v>
          </cell>
        </row>
        <row r="903">
          <cell r="A903" t="str">
            <v>P.E관 접합 및 부설</v>
          </cell>
          <cell r="B903" t="str">
            <v>Φ1000M/M</v>
          </cell>
          <cell r="C903" t="str">
            <v>개소</v>
          </cell>
          <cell r="D903">
            <v>14</v>
          </cell>
          <cell r="E903">
            <v>30200</v>
          </cell>
          <cell r="F903">
            <v>422800</v>
          </cell>
          <cell r="G903">
            <v>0</v>
          </cell>
          <cell r="H903">
            <v>0</v>
          </cell>
          <cell r="I903">
            <v>30200</v>
          </cell>
          <cell r="J903">
            <v>422800</v>
          </cell>
          <cell r="K903">
            <v>0</v>
          </cell>
          <cell r="L903">
            <v>0</v>
          </cell>
          <cell r="M903" t="str">
            <v>No.53</v>
          </cell>
        </row>
        <row r="904">
          <cell r="A904" t="str">
            <v>가성토(토사,B.H0.7)</v>
          </cell>
          <cell r="B904" t="str">
            <v>현장토유용</v>
          </cell>
          <cell r="C904" t="str">
            <v>M3</v>
          </cell>
          <cell r="D904">
            <v>316.39999999999998</v>
          </cell>
          <cell r="E904">
            <v>1800</v>
          </cell>
          <cell r="F904">
            <v>569520</v>
          </cell>
          <cell r="G904">
            <v>400</v>
          </cell>
          <cell r="H904">
            <v>126560</v>
          </cell>
          <cell r="I904">
            <v>700</v>
          </cell>
          <cell r="J904">
            <v>221480</v>
          </cell>
          <cell r="K904">
            <v>700</v>
          </cell>
          <cell r="L904">
            <v>221480</v>
          </cell>
          <cell r="M904" t="str">
            <v>#.20</v>
          </cell>
        </row>
        <row r="905">
          <cell r="A905" t="str">
            <v>P.P 마대쌓기 및 헐기</v>
          </cell>
          <cell r="C905" t="str">
            <v>M2</v>
          </cell>
          <cell r="D905">
            <v>70.989999999999995</v>
          </cell>
          <cell r="E905">
            <v>53000</v>
          </cell>
          <cell r="F905">
            <v>3762470</v>
          </cell>
          <cell r="G905">
            <v>8900</v>
          </cell>
          <cell r="H905">
            <v>631811</v>
          </cell>
          <cell r="I905">
            <v>44100</v>
          </cell>
          <cell r="J905">
            <v>3130659</v>
          </cell>
          <cell r="K905">
            <v>0</v>
          </cell>
          <cell r="L905">
            <v>0</v>
          </cell>
          <cell r="M905" t="str">
            <v>#.21</v>
          </cell>
        </row>
        <row r="906">
          <cell r="A906" t="str">
            <v>비닐깔기</v>
          </cell>
          <cell r="C906" t="str">
            <v>M2</v>
          </cell>
          <cell r="D906">
            <v>127.84</v>
          </cell>
          <cell r="E906">
            <v>800</v>
          </cell>
          <cell r="F906">
            <v>102272</v>
          </cell>
          <cell r="G906">
            <v>600</v>
          </cell>
          <cell r="H906">
            <v>76704</v>
          </cell>
          <cell r="I906">
            <v>200</v>
          </cell>
          <cell r="J906">
            <v>25568</v>
          </cell>
          <cell r="K906">
            <v>0</v>
          </cell>
          <cell r="L906">
            <v>0</v>
          </cell>
          <cell r="M906" t="str">
            <v>No.8</v>
          </cell>
        </row>
        <row r="907">
          <cell r="A907" t="str">
            <v>가로수 굴취</v>
          </cell>
          <cell r="B907" t="str">
            <v>H=2.0M</v>
          </cell>
          <cell r="C907" t="str">
            <v>주</v>
          </cell>
          <cell r="D907">
            <v>120</v>
          </cell>
          <cell r="E907">
            <v>12500</v>
          </cell>
          <cell r="F907">
            <v>1500000</v>
          </cell>
          <cell r="G907">
            <v>0</v>
          </cell>
          <cell r="H907">
            <v>0</v>
          </cell>
          <cell r="I907">
            <v>12500</v>
          </cell>
          <cell r="J907">
            <v>1500000</v>
          </cell>
          <cell r="K907">
            <v>0</v>
          </cell>
          <cell r="L907">
            <v>0</v>
          </cell>
          <cell r="M907" t="str">
            <v>No.58</v>
          </cell>
        </row>
        <row r="908">
          <cell r="A908" t="str">
            <v>가로수 식재</v>
          </cell>
          <cell r="B908" t="str">
            <v>H=2.0M</v>
          </cell>
          <cell r="C908" t="str">
            <v>주</v>
          </cell>
          <cell r="D908">
            <v>120</v>
          </cell>
          <cell r="E908">
            <v>13000</v>
          </cell>
          <cell r="F908">
            <v>1560000</v>
          </cell>
          <cell r="G908">
            <v>0</v>
          </cell>
          <cell r="H908">
            <v>0</v>
          </cell>
          <cell r="I908">
            <v>13000</v>
          </cell>
          <cell r="J908">
            <v>1560000</v>
          </cell>
          <cell r="K908">
            <v>0</v>
          </cell>
          <cell r="L908">
            <v>0</v>
          </cell>
          <cell r="M908" t="str">
            <v>No.59</v>
          </cell>
        </row>
        <row r="909">
          <cell r="A909" t="str">
            <v>제수변접합및부설</v>
          </cell>
          <cell r="B909" t="str">
            <v>기계:Φ400mm</v>
          </cell>
          <cell r="C909" t="str">
            <v>개소</v>
          </cell>
          <cell r="D909">
            <v>2</v>
          </cell>
          <cell r="E909">
            <v>706000</v>
          </cell>
          <cell r="F909">
            <v>1412000</v>
          </cell>
          <cell r="G909">
            <v>542200</v>
          </cell>
          <cell r="H909">
            <v>1084400</v>
          </cell>
          <cell r="I909">
            <v>163800</v>
          </cell>
          <cell r="J909">
            <v>327600</v>
          </cell>
          <cell r="K909">
            <v>0</v>
          </cell>
          <cell r="L909">
            <v>0</v>
          </cell>
          <cell r="M909" t="str">
            <v>No.60</v>
          </cell>
        </row>
        <row r="910">
          <cell r="A910" t="str">
            <v>이경티이 접합</v>
          </cell>
          <cell r="B910" t="str">
            <v>ø400M/M</v>
          </cell>
          <cell r="C910" t="str">
            <v>개소</v>
          </cell>
          <cell r="D910">
            <v>1</v>
          </cell>
          <cell r="E910">
            <v>100000</v>
          </cell>
          <cell r="F910">
            <v>100000</v>
          </cell>
          <cell r="G910">
            <v>0</v>
          </cell>
          <cell r="H910">
            <v>0</v>
          </cell>
          <cell r="I910">
            <v>100000</v>
          </cell>
          <cell r="J910">
            <v>100000</v>
          </cell>
          <cell r="K910">
            <v>0</v>
          </cell>
          <cell r="L910">
            <v>0</v>
          </cell>
          <cell r="M910" t="str">
            <v>No.61</v>
          </cell>
        </row>
        <row r="911">
          <cell r="A911" t="str">
            <v>플랜지관 접합</v>
          </cell>
          <cell r="B911" t="str">
            <v>ø400M/M</v>
          </cell>
          <cell r="C911" t="str">
            <v>개소</v>
          </cell>
          <cell r="D911">
            <v>4</v>
          </cell>
          <cell r="E911">
            <v>119900</v>
          </cell>
          <cell r="F911">
            <v>479600</v>
          </cell>
          <cell r="G911">
            <v>0</v>
          </cell>
          <cell r="H911">
            <v>0</v>
          </cell>
          <cell r="I911">
            <v>119900</v>
          </cell>
          <cell r="J911">
            <v>479600</v>
          </cell>
          <cell r="K911">
            <v>0</v>
          </cell>
          <cell r="L911">
            <v>0</v>
          </cell>
          <cell r="M911" t="str">
            <v>No.61</v>
          </cell>
        </row>
        <row r="912">
          <cell r="A912" t="str">
            <v>이중벽P.E관 접합 및 부설</v>
          </cell>
          <cell r="B912" t="str">
            <v>Φ400M/M</v>
          </cell>
          <cell r="C912" t="str">
            <v>개소</v>
          </cell>
          <cell r="D912">
            <v>2</v>
          </cell>
          <cell r="E912">
            <v>11300</v>
          </cell>
          <cell r="F912">
            <v>22600</v>
          </cell>
          <cell r="G912">
            <v>0</v>
          </cell>
          <cell r="H912">
            <v>0</v>
          </cell>
          <cell r="I912">
            <v>11300</v>
          </cell>
          <cell r="J912">
            <v>22600</v>
          </cell>
          <cell r="K912">
            <v>0</v>
          </cell>
          <cell r="L912">
            <v>0</v>
          </cell>
          <cell r="M912" t="str">
            <v>No.62</v>
          </cell>
        </row>
        <row r="913">
          <cell r="A913" t="str">
            <v>합판거푸집</v>
          </cell>
          <cell r="B913" t="str">
            <v>0-7m:6회</v>
          </cell>
          <cell r="C913" t="str">
            <v>M2</v>
          </cell>
          <cell r="D913">
            <v>5.92</v>
          </cell>
          <cell r="E913">
            <v>12000</v>
          </cell>
          <cell r="F913">
            <v>71040</v>
          </cell>
          <cell r="G913">
            <v>4000</v>
          </cell>
          <cell r="H913">
            <v>23680</v>
          </cell>
          <cell r="I913">
            <v>8000</v>
          </cell>
          <cell r="J913">
            <v>47360</v>
          </cell>
          <cell r="K913">
            <v>0</v>
          </cell>
          <cell r="L913">
            <v>0</v>
          </cell>
          <cell r="M913" t="str">
            <v>No.11</v>
          </cell>
        </row>
        <row r="915">
          <cell r="A915" t="str">
            <v>5. 운 반 공</v>
          </cell>
          <cell r="F915">
            <v>6723158</v>
          </cell>
          <cell r="H915">
            <v>1212200</v>
          </cell>
          <cell r="J915">
            <v>1322400</v>
          </cell>
          <cell r="L915">
            <v>4188558</v>
          </cell>
        </row>
        <row r="916">
          <cell r="A916" t="str">
            <v>철근운반</v>
          </cell>
          <cell r="C916" t="str">
            <v>TON</v>
          </cell>
          <cell r="D916">
            <v>6.9219999999999997</v>
          </cell>
          <cell r="E916">
            <v>9000</v>
          </cell>
          <cell r="F916">
            <v>62298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9000</v>
          </cell>
          <cell r="L916">
            <v>62298</v>
          </cell>
          <cell r="M916" t="str">
            <v>#.15</v>
          </cell>
        </row>
        <row r="917">
          <cell r="A917" t="str">
            <v>주철관 운반</v>
          </cell>
          <cell r="B917" t="str">
            <v>Φ350M/M</v>
          </cell>
          <cell r="C917" t="str">
            <v>본</v>
          </cell>
          <cell r="D917">
            <v>559</v>
          </cell>
          <cell r="E917">
            <v>3300</v>
          </cell>
          <cell r="F917">
            <v>1844700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3300</v>
          </cell>
          <cell r="L917">
            <v>1844700</v>
          </cell>
          <cell r="M917" t="str">
            <v>#.23</v>
          </cell>
        </row>
        <row r="918">
          <cell r="A918" t="str">
            <v>주철관 운반</v>
          </cell>
          <cell r="B918" t="str">
            <v>이형관</v>
          </cell>
          <cell r="C918" t="str">
            <v>KG</v>
          </cell>
          <cell r="D918">
            <v>7938.6</v>
          </cell>
          <cell r="E918">
            <v>100</v>
          </cell>
          <cell r="F918">
            <v>793860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100</v>
          </cell>
          <cell r="L918">
            <v>793860</v>
          </cell>
          <cell r="M918" t="str">
            <v>#.17</v>
          </cell>
        </row>
        <row r="919">
          <cell r="A919" t="str">
            <v>보조기층운반</v>
          </cell>
          <cell r="C919" t="str">
            <v>M3</v>
          </cell>
          <cell r="D919">
            <v>551</v>
          </cell>
          <cell r="E919">
            <v>7300</v>
          </cell>
          <cell r="F919">
            <v>4022300</v>
          </cell>
          <cell r="G919">
            <v>2200</v>
          </cell>
          <cell r="H919">
            <v>1212200</v>
          </cell>
          <cell r="I919">
            <v>2400</v>
          </cell>
          <cell r="J919">
            <v>1322400</v>
          </cell>
          <cell r="K919">
            <v>2700</v>
          </cell>
          <cell r="L919">
            <v>1487700</v>
          </cell>
          <cell r="M919" t="str">
            <v>#.18</v>
          </cell>
        </row>
        <row r="927">
          <cell r="A927" t="str">
            <v>⊙F-LINE  사급자재비</v>
          </cell>
          <cell r="C927" t="str">
            <v>식</v>
          </cell>
          <cell r="D927">
            <v>1</v>
          </cell>
          <cell r="F927">
            <v>98715320</v>
          </cell>
          <cell r="H927">
            <v>98715320</v>
          </cell>
          <cell r="J927">
            <v>0</v>
          </cell>
          <cell r="L927">
            <v>0</v>
          </cell>
        </row>
        <row r="929">
          <cell r="A929" t="str">
            <v>모  래</v>
          </cell>
          <cell r="C929" t="str">
            <v>M3</v>
          </cell>
          <cell r="D929">
            <v>1002</v>
          </cell>
          <cell r="E929">
            <v>17000</v>
          </cell>
          <cell r="F929">
            <v>17034000</v>
          </cell>
          <cell r="G929">
            <v>17000</v>
          </cell>
          <cell r="H929">
            <v>17034000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0">
          <cell r="A930" t="str">
            <v>자  갈</v>
          </cell>
          <cell r="C930" t="str">
            <v>M3</v>
          </cell>
          <cell r="D930">
            <v>0.81</v>
          </cell>
          <cell r="E930">
            <v>7000</v>
          </cell>
          <cell r="F930">
            <v>5670</v>
          </cell>
          <cell r="G930">
            <v>7000</v>
          </cell>
          <cell r="H930">
            <v>5670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아스팔트유제</v>
          </cell>
          <cell r="B931" t="str">
            <v>RSC-4</v>
          </cell>
          <cell r="C931" t="str">
            <v>DRUM</v>
          </cell>
          <cell r="D931">
            <v>1.93</v>
          </cell>
          <cell r="E931">
            <v>52000</v>
          </cell>
          <cell r="F931">
            <v>100360</v>
          </cell>
          <cell r="G931">
            <v>52000</v>
          </cell>
          <cell r="H931">
            <v>100360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2">
          <cell r="A932" t="str">
            <v>아스팔트유제</v>
          </cell>
          <cell r="B932" t="str">
            <v>MC-1</v>
          </cell>
          <cell r="C932" t="str">
            <v>DRUM</v>
          </cell>
          <cell r="D932">
            <v>3.86</v>
          </cell>
          <cell r="E932">
            <v>58000</v>
          </cell>
          <cell r="F932">
            <v>223880</v>
          </cell>
          <cell r="G932">
            <v>58000</v>
          </cell>
          <cell r="H932">
            <v>223880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</row>
        <row r="933">
          <cell r="A933" t="str">
            <v>주철관 이형관</v>
          </cell>
          <cell r="B933" t="str">
            <v>D300M/M이상 D600M/M이하</v>
          </cell>
          <cell r="C933" t="str">
            <v>KG</v>
          </cell>
          <cell r="D933">
            <v>7938.6</v>
          </cell>
          <cell r="E933">
            <v>2500</v>
          </cell>
          <cell r="F933">
            <v>19846500</v>
          </cell>
          <cell r="G933">
            <v>2500</v>
          </cell>
          <cell r="H933">
            <v>19846500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</row>
        <row r="934">
          <cell r="A934" t="str">
            <v>이중벽 P.E관</v>
          </cell>
          <cell r="B934" t="str">
            <v>Φ350M/M</v>
          </cell>
          <cell r="C934" t="str">
            <v>본</v>
          </cell>
          <cell r="D934">
            <v>139</v>
          </cell>
          <cell r="E934">
            <v>201600</v>
          </cell>
          <cell r="F934">
            <v>28022400</v>
          </cell>
          <cell r="G934">
            <v>201600</v>
          </cell>
          <cell r="H934">
            <v>28022400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5">
          <cell r="A935" t="str">
            <v>이중벽 P.E관 이경티</v>
          </cell>
          <cell r="B935" t="str">
            <v>Φ400X350M/M</v>
          </cell>
          <cell r="C935" t="str">
            <v>본</v>
          </cell>
          <cell r="D935">
            <v>1</v>
          </cell>
          <cell r="E935">
            <v>86390</v>
          </cell>
          <cell r="F935">
            <v>86390</v>
          </cell>
          <cell r="G935">
            <v>86390</v>
          </cell>
          <cell r="H935">
            <v>86390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</row>
        <row r="936">
          <cell r="A936" t="str">
            <v>P.E관(5회 사용)</v>
          </cell>
          <cell r="B936" t="str">
            <v>Φ1000M/M</v>
          </cell>
          <cell r="C936" t="str">
            <v>본</v>
          </cell>
          <cell r="D936">
            <v>14</v>
          </cell>
          <cell r="E936">
            <v>948400</v>
          </cell>
          <cell r="F936">
            <v>13277600</v>
          </cell>
          <cell r="G936">
            <v>948400</v>
          </cell>
          <cell r="H936">
            <v>13277600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A937" t="str">
            <v>이중벽 P.E관 지수단관</v>
          </cell>
          <cell r="B937" t="str">
            <v>Φ350M/M</v>
          </cell>
          <cell r="C937" t="str">
            <v>EA</v>
          </cell>
          <cell r="D937">
            <v>1</v>
          </cell>
          <cell r="E937">
            <v>55500</v>
          </cell>
          <cell r="F937">
            <v>55500</v>
          </cell>
          <cell r="G937">
            <v>55500</v>
          </cell>
          <cell r="H937">
            <v>55500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38">
          <cell r="A938" t="str">
            <v>보조기층제</v>
          </cell>
          <cell r="C938" t="str">
            <v>M3</v>
          </cell>
          <cell r="D938">
            <v>551</v>
          </cell>
          <cell r="E938">
            <v>6300</v>
          </cell>
          <cell r="F938">
            <v>3471300</v>
          </cell>
          <cell r="G938">
            <v>6300</v>
          </cell>
          <cell r="H938">
            <v>3471300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</row>
        <row r="939">
          <cell r="A939" t="str">
            <v>주철관 접합부품(K.P메카니칼접합)</v>
          </cell>
          <cell r="B939" t="str">
            <v>D=150MM</v>
          </cell>
          <cell r="C939" t="str">
            <v>SET</v>
          </cell>
          <cell r="D939">
            <v>8</v>
          </cell>
          <cell r="E939">
            <v>9400</v>
          </cell>
          <cell r="F939">
            <v>75200</v>
          </cell>
          <cell r="G939">
            <v>9400</v>
          </cell>
          <cell r="H939">
            <v>75200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</row>
        <row r="940">
          <cell r="A940" t="str">
            <v>주철관 접합부품(K.P메카니칼접합)</v>
          </cell>
          <cell r="B940" t="str">
            <v>D=350MM</v>
          </cell>
          <cell r="C940" t="str">
            <v>SET</v>
          </cell>
          <cell r="D940">
            <v>685</v>
          </cell>
          <cell r="E940">
            <v>24000</v>
          </cell>
          <cell r="F940">
            <v>16440000</v>
          </cell>
          <cell r="G940">
            <v>24000</v>
          </cell>
          <cell r="H940">
            <v>16440000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</row>
        <row r="941">
          <cell r="A941" t="str">
            <v>주철관 접합부품(플랜지접합)</v>
          </cell>
          <cell r="B941" t="str">
            <v>D=100MM</v>
          </cell>
          <cell r="C941" t="str">
            <v>SET</v>
          </cell>
          <cell r="D941">
            <v>12</v>
          </cell>
          <cell r="E941">
            <v>1400</v>
          </cell>
          <cell r="F941">
            <v>16800</v>
          </cell>
          <cell r="G941">
            <v>1400</v>
          </cell>
          <cell r="H941">
            <v>16800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A942" t="str">
            <v>주철관 접합부품(플랜지접합)</v>
          </cell>
          <cell r="B942" t="str">
            <v>D=150MM</v>
          </cell>
          <cell r="C942" t="str">
            <v>SET</v>
          </cell>
          <cell r="D942">
            <v>18</v>
          </cell>
          <cell r="E942">
            <v>2100</v>
          </cell>
          <cell r="F942">
            <v>37800</v>
          </cell>
          <cell r="G942">
            <v>2100</v>
          </cell>
          <cell r="H942">
            <v>37800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A943" t="str">
            <v>주철관 접합부품(플랜지접합)</v>
          </cell>
          <cell r="B943" t="str">
            <v>D=400MM</v>
          </cell>
          <cell r="C943" t="str">
            <v>SET</v>
          </cell>
          <cell r="D943">
            <v>4</v>
          </cell>
          <cell r="E943">
            <v>5480</v>
          </cell>
          <cell r="F943">
            <v>21920</v>
          </cell>
          <cell r="G943">
            <v>5480</v>
          </cell>
          <cell r="H943">
            <v>21920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9">
          <cell r="A949" t="str">
            <v>Ⅶ.G-LINE차집관로(중문동부P/S→접합정)</v>
          </cell>
          <cell r="C949" t="str">
            <v>식</v>
          </cell>
          <cell r="D949">
            <v>1</v>
          </cell>
          <cell r="F949">
            <v>166627323</v>
          </cell>
          <cell r="H949">
            <v>81581393</v>
          </cell>
          <cell r="J949">
            <v>68351946</v>
          </cell>
          <cell r="L949">
            <v>16693984</v>
          </cell>
        </row>
        <row r="951">
          <cell r="A951" t="str">
            <v>1. 토    공</v>
          </cell>
          <cell r="F951">
            <v>92178405</v>
          </cell>
          <cell r="H951">
            <v>59813985</v>
          </cell>
          <cell r="J951">
            <v>24138303</v>
          </cell>
          <cell r="L951">
            <v>8226117</v>
          </cell>
        </row>
        <row r="952">
          <cell r="A952" t="str">
            <v>터파기:보조기층</v>
          </cell>
          <cell r="B952" t="str">
            <v>B.H 0.7㎥</v>
          </cell>
          <cell r="C952" t="str">
            <v>M3</v>
          </cell>
          <cell r="D952">
            <v>448.89</v>
          </cell>
          <cell r="E952">
            <v>1100</v>
          </cell>
          <cell r="F952">
            <v>493779</v>
          </cell>
          <cell r="G952">
            <v>300</v>
          </cell>
          <cell r="H952">
            <v>134667</v>
          </cell>
          <cell r="I952">
            <v>400</v>
          </cell>
          <cell r="J952">
            <v>179556</v>
          </cell>
          <cell r="K952">
            <v>400</v>
          </cell>
          <cell r="L952">
            <v>179556</v>
          </cell>
          <cell r="M952" t="str">
            <v>#.1</v>
          </cell>
        </row>
        <row r="953">
          <cell r="A953" t="str">
            <v>터파기:토사(육상),기계80+인력20</v>
          </cell>
          <cell r="B953" t="str">
            <v>B.H 0.7㎥</v>
          </cell>
          <cell r="C953" t="str">
            <v>M3</v>
          </cell>
          <cell r="D953">
            <v>2778.3</v>
          </cell>
          <cell r="E953">
            <v>2000</v>
          </cell>
          <cell r="F953">
            <v>5556600</v>
          </cell>
          <cell r="G953">
            <v>100</v>
          </cell>
          <cell r="H953">
            <v>277830</v>
          </cell>
          <cell r="I953">
            <v>1600</v>
          </cell>
          <cell r="J953">
            <v>4445280</v>
          </cell>
          <cell r="K953">
            <v>300</v>
          </cell>
          <cell r="L953">
            <v>833490</v>
          </cell>
          <cell r="M953" t="str">
            <v>#.2</v>
          </cell>
        </row>
        <row r="954">
          <cell r="A954" t="str">
            <v>기계터파기(연암)</v>
          </cell>
          <cell r="B954" t="str">
            <v>B.H0.7+브레이커</v>
          </cell>
          <cell r="C954" t="str">
            <v>M3</v>
          </cell>
          <cell r="D954">
            <v>101.85</v>
          </cell>
          <cell r="E954">
            <v>18400</v>
          </cell>
          <cell r="F954">
            <v>1874040</v>
          </cell>
          <cell r="G954">
            <v>2800</v>
          </cell>
          <cell r="H954">
            <v>285180</v>
          </cell>
          <cell r="I954">
            <v>7300</v>
          </cell>
          <cell r="J954">
            <v>743505</v>
          </cell>
          <cell r="K954">
            <v>8300</v>
          </cell>
          <cell r="L954">
            <v>845355</v>
          </cell>
          <cell r="M954" t="str">
            <v>#.3</v>
          </cell>
        </row>
        <row r="955">
          <cell r="A955" t="str">
            <v>되메우기 및 다짐</v>
          </cell>
          <cell r="B955" t="str">
            <v>B.H 0.7+플래이트 콤펙터</v>
          </cell>
          <cell r="C955" t="str">
            <v>M3</v>
          </cell>
          <cell r="D955">
            <v>2147.2399999999998</v>
          </cell>
          <cell r="E955">
            <v>3500</v>
          </cell>
          <cell r="F955">
            <v>7515340</v>
          </cell>
          <cell r="G955">
            <v>400</v>
          </cell>
          <cell r="H955">
            <v>858896</v>
          </cell>
          <cell r="I955">
            <v>2600</v>
          </cell>
          <cell r="J955">
            <v>5582824</v>
          </cell>
          <cell r="K955">
            <v>500</v>
          </cell>
          <cell r="L955">
            <v>1073620</v>
          </cell>
          <cell r="M955" t="str">
            <v>#.4</v>
          </cell>
        </row>
        <row r="956">
          <cell r="A956" t="str">
            <v>사토운반:보조기층</v>
          </cell>
          <cell r="B956" t="str">
            <v>B.H0.7 + D.T15</v>
          </cell>
          <cell r="C956" t="str">
            <v>M3</v>
          </cell>
          <cell r="D956">
            <v>448.89</v>
          </cell>
          <cell r="E956">
            <v>7300</v>
          </cell>
          <cell r="F956">
            <v>3276897</v>
          </cell>
          <cell r="G956">
            <v>2700</v>
          </cell>
          <cell r="H956">
            <v>1212003</v>
          </cell>
          <cell r="I956">
            <v>2100</v>
          </cell>
          <cell r="J956">
            <v>942669</v>
          </cell>
          <cell r="K956">
            <v>2500</v>
          </cell>
          <cell r="L956">
            <v>1122225</v>
          </cell>
          <cell r="M956" t="str">
            <v>#.6</v>
          </cell>
        </row>
        <row r="957">
          <cell r="A957" t="str">
            <v>사토운반:연암</v>
          </cell>
          <cell r="B957" t="str">
            <v>B.H0.7 + D.T15</v>
          </cell>
          <cell r="C957" t="str">
            <v>M3</v>
          </cell>
          <cell r="D957">
            <v>101.85</v>
          </cell>
          <cell r="E957">
            <v>12000</v>
          </cell>
          <cell r="F957">
            <v>1222200</v>
          </cell>
          <cell r="G957">
            <v>4500</v>
          </cell>
          <cell r="H957">
            <v>458325</v>
          </cell>
          <cell r="I957">
            <v>3500</v>
          </cell>
          <cell r="J957">
            <v>356475</v>
          </cell>
          <cell r="K957">
            <v>4000</v>
          </cell>
          <cell r="L957">
            <v>407400</v>
          </cell>
          <cell r="M957" t="str">
            <v>#.7</v>
          </cell>
        </row>
        <row r="958">
          <cell r="A958" t="str">
            <v>모래부설 및 다짐(B.H 0.7M3,관로기초)</v>
          </cell>
          <cell r="B958" t="str">
            <v>기계90%+인력10%</v>
          </cell>
          <cell r="C958" t="str">
            <v>M3</v>
          </cell>
          <cell r="D958">
            <v>392.62</v>
          </cell>
          <cell r="E958">
            <v>2300</v>
          </cell>
          <cell r="F958">
            <v>903026</v>
          </cell>
          <cell r="G958">
            <v>200</v>
          </cell>
          <cell r="H958">
            <v>78524</v>
          </cell>
          <cell r="I958">
            <v>1600</v>
          </cell>
          <cell r="J958">
            <v>628192</v>
          </cell>
          <cell r="K958">
            <v>500</v>
          </cell>
          <cell r="L958">
            <v>196310</v>
          </cell>
          <cell r="M958" t="str">
            <v>#.8</v>
          </cell>
        </row>
        <row r="959">
          <cell r="A959" t="str">
            <v>바닥면 고르기</v>
          </cell>
          <cell r="B959" t="str">
            <v>연암</v>
          </cell>
          <cell r="C959" t="str">
            <v>M2</v>
          </cell>
          <cell r="D959">
            <v>79.209999999999994</v>
          </cell>
          <cell r="E959">
            <v>5400</v>
          </cell>
          <cell r="F959">
            <v>427734</v>
          </cell>
          <cell r="G959">
            <v>500</v>
          </cell>
          <cell r="H959">
            <v>39605</v>
          </cell>
          <cell r="I959">
            <v>4600</v>
          </cell>
          <cell r="J959">
            <v>364366</v>
          </cell>
          <cell r="K959">
            <v>300</v>
          </cell>
          <cell r="L959">
            <v>23763</v>
          </cell>
          <cell r="M959" t="str">
            <v>No.2</v>
          </cell>
        </row>
        <row r="960">
          <cell r="A960" t="str">
            <v>아스팔트포장 절단</v>
          </cell>
          <cell r="C960" t="str">
            <v>M</v>
          </cell>
          <cell r="D960">
            <v>1717.43</v>
          </cell>
          <cell r="E960">
            <v>1800</v>
          </cell>
          <cell r="F960">
            <v>3091374</v>
          </cell>
          <cell r="G960">
            <v>900</v>
          </cell>
          <cell r="H960">
            <v>1545687</v>
          </cell>
          <cell r="I960">
            <v>800</v>
          </cell>
          <cell r="J960">
            <v>1373944</v>
          </cell>
          <cell r="K960">
            <v>100</v>
          </cell>
          <cell r="L960">
            <v>171743</v>
          </cell>
          <cell r="M960" t="str">
            <v>No.3</v>
          </cell>
        </row>
        <row r="961">
          <cell r="A961" t="str">
            <v>아스팔트포장 파취</v>
          </cell>
          <cell r="B961" t="str">
            <v>기계</v>
          </cell>
          <cell r="C961" t="str">
            <v>M3</v>
          </cell>
          <cell r="D961">
            <v>236.23</v>
          </cell>
          <cell r="E961">
            <v>15300</v>
          </cell>
          <cell r="F961">
            <v>3614319</v>
          </cell>
          <cell r="G961">
            <v>2300</v>
          </cell>
          <cell r="H961">
            <v>543329</v>
          </cell>
          <cell r="I961">
            <v>6300</v>
          </cell>
          <cell r="J961">
            <v>1488249</v>
          </cell>
          <cell r="K961">
            <v>6700</v>
          </cell>
          <cell r="L961">
            <v>1582741</v>
          </cell>
          <cell r="M961" t="str">
            <v>#.10</v>
          </cell>
        </row>
        <row r="962">
          <cell r="A962" t="str">
            <v>아스팔트 포장포설</v>
          </cell>
          <cell r="B962" t="str">
            <v>기층10cm+표층5cm</v>
          </cell>
          <cell r="C962" t="str">
            <v>a</v>
          </cell>
          <cell r="D962">
            <v>15.75</v>
          </cell>
          <cell r="E962">
            <v>3812100</v>
          </cell>
          <cell r="F962">
            <v>60040575</v>
          </cell>
          <cell r="G962">
            <v>3372300</v>
          </cell>
          <cell r="H962">
            <v>53113725</v>
          </cell>
          <cell r="I962">
            <v>409100</v>
          </cell>
          <cell r="J962">
            <v>6443325</v>
          </cell>
          <cell r="K962">
            <v>30700</v>
          </cell>
          <cell r="L962">
            <v>483525</v>
          </cell>
          <cell r="M962" t="str">
            <v>No.4</v>
          </cell>
        </row>
        <row r="963">
          <cell r="A963" t="str">
            <v>보조기층포설 및 다짐</v>
          </cell>
          <cell r="B963" t="str">
            <v>T=30cm</v>
          </cell>
          <cell r="C963" t="str">
            <v>M3</v>
          </cell>
          <cell r="D963">
            <v>448.89</v>
          </cell>
          <cell r="E963">
            <v>2800</v>
          </cell>
          <cell r="F963">
            <v>1256892</v>
          </cell>
          <cell r="G963">
            <v>400</v>
          </cell>
          <cell r="H963">
            <v>179556</v>
          </cell>
          <cell r="I963">
            <v>1700</v>
          </cell>
          <cell r="J963">
            <v>763113</v>
          </cell>
          <cell r="K963">
            <v>700</v>
          </cell>
          <cell r="L963">
            <v>314223</v>
          </cell>
          <cell r="M963" t="str">
            <v>#.11</v>
          </cell>
        </row>
        <row r="964">
          <cell r="A964" t="str">
            <v>폐기물운반</v>
          </cell>
          <cell r="B964" t="str">
            <v>B.H0.7 + D.T15</v>
          </cell>
          <cell r="C964" t="str">
            <v>M3</v>
          </cell>
          <cell r="D964">
            <v>236.23</v>
          </cell>
          <cell r="E964">
            <v>12300</v>
          </cell>
          <cell r="F964">
            <v>2905629</v>
          </cell>
          <cell r="G964">
            <v>4600</v>
          </cell>
          <cell r="H964">
            <v>1086658</v>
          </cell>
          <cell r="I964">
            <v>3500</v>
          </cell>
          <cell r="J964">
            <v>826805</v>
          </cell>
          <cell r="K964">
            <v>4200</v>
          </cell>
          <cell r="L964">
            <v>992166</v>
          </cell>
          <cell r="M964" t="str">
            <v>#.12</v>
          </cell>
        </row>
        <row r="966">
          <cell r="A966" t="str">
            <v>2. 관 로 공</v>
          </cell>
          <cell r="F966">
            <v>38641360</v>
          </cell>
          <cell r="H966">
            <v>10090760</v>
          </cell>
          <cell r="J966">
            <v>23383800</v>
          </cell>
          <cell r="L966">
            <v>5166800</v>
          </cell>
        </row>
        <row r="967">
          <cell r="A967" t="str">
            <v>K.P메카니칼접합및부설(기계)</v>
          </cell>
          <cell r="B967" t="str">
            <v>ø450M/M</v>
          </cell>
          <cell r="C967" t="str">
            <v>개소</v>
          </cell>
          <cell r="D967">
            <v>228</v>
          </cell>
          <cell r="E967">
            <v>139100</v>
          </cell>
          <cell r="F967">
            <v>31714800</v>
          </cell>
          <cell r="G967">
            <v>39700</v>
          </cell>
          <cell r="H967">
            <v>9051600</v>
          </cell>
          <cell r="I967">
            <v>78600</v>
          </cell>
          <cell r="J967">
            <v>17920800</v>
          </cell>
          <cell r="K967">
            <v>20800</v>
          </cell>
          <cell r="L967">
            <v>4742400</v>
          </cell>
          <cell r="M967" t="str">
            <v>No.63</v>
          </cell>
        </row>
        <row r="968">
          <cell r="A968" t="str">
            <v>레미콘타설</v>
          </cell>
          <cell r="B968" t="str">
            <v>무근구조물</v>
          </cell>
          <cell r="C968" t="str">
            <v>M3</v>
          </cell>
          <cell r="D968">
            <v>58.88</v>
          </cell>
          <cell r="E968">
            <v>16000</v>
          </cell>
          <cell r="F968">
            <v>942080</v>
          </cell>
          <cell r="G968">
            <v>0</v>
          </cell>
          <cell r="H968">
            <v>0</v>
          </cell>
          <cell r="I968">
            <v>16000</v>
          </cell>
          <cell r="J968">
            <v>942080</v>
          </cell>
          <cell r="K968">
            <v>0</v>
          </cell>
          <cell r="L968">
            <v>0</v>
          </cell>
          <cell r="M968" t="str">
            <v>No.10</v>
          </cell>
        </row>
        <row r="969">
          <cell r="A969" t="str">
            <v>합판거푸집</v>
          </cell>
          <cell r="B969" t="str">
            <v>0-7m:6회</v>
          </cell>
          <cell r="C969" t="str">
            <v>M2</v>
          </cell>
          <cell r="D969">
            <v>229.14</v>
          </cell>
          <cell r="E969">
            <v>12000</v>
          </cell>
          <cell r="F969">
            <v>2749680</v>
          </cell>
          <cell r="G969">
            <v>4000</v>
          </cell>
          <cell r="H969">
            <v>916560</v>
          </cell>
          <cell r="I969">
            <v>8000</v>
          </cell>
          <cell r="J969">
            <v>1833120</v>
          </cell>
          <cell r="K969">
            <v>0</v>
          </cell>
          <cell r="L969">
            <v>0</v>
          </cell>
          <cell r="M969" t="str">
            <v>No.11</v>
          </cell>
        </row>
        <row r="970">
          <cell r="A970" t="str">
            <v>주철관 절단</v>
          </cell>
          <cell r="B970" t="str">
            <v>ø450M/M</v>
          </cell>
          <cell r="C970" t="str">
            <v>개소</v>
          </cell>
          <cell r="D970">
            <v>35</v>
          </cell>
          <cell r="E970">
            <v>30800</v>
          </cell>
          <cell r="F970">
            <v>1078000</v>
          </cell>
          <cell r="G970">
            <v>1500</v>
          </cell>
          <cell r="H970">
            <v>52500</v>
          </cell>
          <cell r="I970">
            <v>29000</v>
          </cell>
          <cell r="J970">
            <v>1015000</v>
          </cell>
          <cell r="K970">
            <v>300</v>
          </cell>
          <cell r="L970">
            <v>10500</v>
          </cell>
          <cell r="M970" t="str">
            <v>No.64</v>
          </cell>
        </row>
        <row r="971">
          <cell r="A971" t="str">
            <v>K.P메카니칼접합및부설(기계)</v>
          </cell>
          <cell r="B971" t="str">
            <v>ø200M/M(이형관)</v>
          </cell>
          <cell r="C971" t="str">
            <v>개소</v>
          </cell>
          <cell r="D971">
            <v>1</v>
          </cell>
          <cell r="E971">
            <v>14300</v>
          </cell>
          <cell r="F971">
            <v>14300</v>
          </cell>
          <cell r="G971">
            <v>0</v>
          </cell>
          <cell r="H971">
            <v>0</v>
          </cell>
          <cell r="I971">
            <v>10000</v>
          </cell>
          <cell r="J971">
            <v>10000</v>
          </cell>
          <cell r="K971">
            <v>4300</v>
          </cell>
          <cell r="L971">
            <v>4300</v>
          </cell>
          <cell r="M971" t="str">
            <v>No.38</v>
          </cell>
        </row>
        <row r="972">
          <cell r="A972" t="str">
            <v>K.P메카니칼접합및부설(기계)</v>
          </cell>
          <cell r="B972" t="str">
            <v>ø450M/M(이형관)</v>
          </cell>
          <cell r="C972" t="str">
            <v>개소</v>
          </cell>
          <cell r="D972">
            <v>52</v>
          </cell>
          <cell r="E972">
            <v>31400</v>
          </cell>
          <cell r="F972">
            <v>1632800</v>
          </cell>
          <cell r="G972">
            <v>0</v>
          </cell>
          <cell r="H972">
            <v>0</v>
          </cell>
          <cell r="I972">
            <v>25500</v>
          </cell>
          <cell r="J972">
            <v>1326000</v>
          </cell>
          <cell r="K972">
            <v>5900</v>
          </cell>
          <cell r="L972">
            <v>306800</v>
          </cell>
          <cell r="M972" t="str">
            <v>No.65</v>
          </cell>
        </row>
        <row r="973">
          <cell r="A973" t="str">
            <v>플랜지관 접합및부설</v>
          </cell>
          <cell r="B973" t="str">
            <v>ø200M/M(이형관)</v>
          </cell>
          <cell r="C973" t="str">
            <v>개소</v>
          </cell>
          <cell r="D973">
            <v>2</v>
          </cell>
          <cell r="E973">
            <v>45400</v>
          </cell>
          <cell r="F973">
            <v>90800</v>
          </cell>
          <cell r="G973">
            <v>600</v>
          </cell>
          <cell r="H973">
            <v>1200</v>
          </cell>
          <cell r="I973">
            <v>44800</v>
          </cell>
          <cell r="J973">
            <v>89600</v>
          </cell>
          <cell r="K973">
            <v>0</v>
          </cell>
          <cell r="L973">
            <v>0</v>
          </cell>
          <cell r="M973" t="str">
            <v>No.39</v>
          </cell>
        </row>
        <row r="974">
          <cell r="A974" t="str">
            <v>제수변접합및부설</v>
          </cell>
          <cell r="B974" t="str">
            <v>기계:Φ100mm</v>
          </cell>
          <cell r="C974" t="str">
            <v>개소</v>
          </cell>
          <cell r="D974">
            <v>2</v>
          </cell>
          <cell r="E974">
            <v>79500</v>
          </cell>
          <cell r="F974">
            <v>159000</v>
          </cell>
          <cell r="G974">
            <v>12200</v>
          </cell>
          <cell r="H974">
            <v>24400</v>
          </cell>
          <cell r="I974">
            <v>47300</v>
          </cell>
          <cell r="J974">
            <v>94600</v>
          </cell>
          <cell r="K974">
            <v>20000</v>
          </cell>
          <cell r="L974">
            <v>40000</v>
          </cell>
          <cell r="M974" t="str">
            <v>No.48</v>
          </cell>
        </row>
        <row r="975">
          <cell r="A975" t="str">
            <v>제수변접합및부설</v>
          </cell>
          <cell r="B975" t="str">
            <v>기계:Φ200mm</v>
          </cell>
          <cell r="C975" t="str">
            <v>개소</v>
          </cell>
          <cell r="D975">
            <v>1</v>
          </cell>
          <cell r="E975">
            <v>107300</v>
          </cell>
          <cell r="F975">
            <v>107300</v>
          </cell>
          <cell r="G975">
            <v>17900</v>
          </cell>
          <cell r="H975">
            <v>17900</v>
          </cell>
          <cell r="I975">
            <v>63200</v>
          </cell>
          <cell r="J975">
            <v>63200</v>
          </cell>
          <cell r="K975">
            <v>26200</v>
          </cell>
          <cell r="L975">
            <v>26200</v>
          </cell>
          <cell r="M975" t="str">
            <v>No.66</v>
          </cell>
        </row>
        <row r="976">
          <cell r="A976" t="str">
            <v>공기변접합및부설</v>
          </cell>
          <cell r="B976" t="str">
            <v>기계:Φ100mm</v>
          </cell>
          <cell r="C976" t="str">
            <v>개소</v>
          </cell>
          <cell r="D976">
            <v>2</v>
          </cell>
          <cell r="E976">
            <v>76300</v>
          </cell>
          <cell r="F976">
            <v>152600</v>
          </cell>
          <cell r="G976">
            <v>13300</v>
          </cell>
          <cell r="H976">
            <v>26600</v>
          </cell>
          <cell r="I976">
            <v>44700</v>
          </cell>
          <cell r="J976">
            <v>89400</v>
          </cell>
          <cell r="K976">
            <v>18300</v>
          </cell>
          <cell r="L976">
            <v>36600</v>
          </cell>
          <cell r="M976" t="str">
            <v>No.50</v>
          </cell>
        </row>
        <row r="978">
          <cell r="A978" t="str">
            <v>3. 구조물공</v>
          </cell>
          <cell r="F978">
            <v>5997267</v>
          </cell>
          <cell r="H978">
            <v>1200723</v>
          </cell>
          <cell r="J978">
            <v>4741079</v>
          </cell>
          <cell r="L978">
            <v>55465</v>
          </cell>
        </row>
        <row r="979">
          <cell r="A979" t="str">
            <v>레미콘타설</v>
          </cell>
          <cell r="B979" t="str">
            <v>무근구조물</v>
          </cell>
          <cell r="C979" t="str">
            <v>M3</v>
          </cell>
          <cell r="D979">
            <v>3.41</v>
          </cell>
          <cell r="E979">
            <v>16000</v>
          </cell>
          <cell r="F979">
            <v>54560</v>
          </cell>
          <cell r="G979">
            <v>0</v>
          </cell>
          <cell r="H979">
            <v>0</v>
          </cell>
          <cell r="I979">
            <v>16000</v>
          </cell>
          <cell r="J979">
            <v>54560</v>
          </cell>
          <cell r="K979">
            <v>0</v>
          </cell>
          <cell r="L979">
            <v>0</v>
          </cell>
          <cell r="M979" t="str">
            <v>No.10</v>
          </cell>
        </row>
        <row r="980">
          <cell r="A980" t="str">
            <v>레미콘타설</v>
          </cell>
          <cell r="B980" t="str">
            <v>철근구조물</v>
          </cell>
          <cell r="C980" t="str">
            <v>M3</v>
          </cell>
          <cell r="D980">
            <v>40.450000000000003</v>
          </cell>
          <cell r="E980">
            <v>21700</v>
          </cell>
          <cell r="F980">
            <v>877765</v>
          </cell>
          <cell r="G980">
            <v>400</v>
          </cell>
          <cell r="H980">
            <v>16180</v>
          </cell>
          <cell r="I980">
            <v>21000</v>
          </cell>
          <cell r="J980">
            <v>849450</v>
          </cell>
          <cell r="K980">
            <v>300</v>
          </cell>
          <cell r="L980">
            <v>12135</v>
          </cell>
          <cell r="M980" t="str">
            <v>No.14</v>
          </cell>
        </row>
        <row r="981">
          <cell r="A981" t="str">
            <v>합판거푸집</v>
          </cell>
          <cell r="B981" t="str">
            <v>0-7m:6회</v>
          </cell>
          <cell r="C981" t="str">
            <v>M2</v>
          </cell>
          <cell r="D981">
            <v>4.82</v>
          </cell>
          <cell r="E981">
            <v>12000</v>
          </cell>
          <cell r="F981">
            <v>57840</v>
          </cell>
          <cell r="G981">
            <v>4000</v>
          </cell>
          <cell r="H981">
            <v>19280</v>
          </cell>
          <cell r="I981">
            <v>8000</v>
          </cell>
          <cell r="J981">
            <v>38560</v>
          </cell>
          <cell r="K981">
            <v>0</v>
          </cell>
          <cell r="L981">
            <v>0</v>
          </cell>
          <cell r="M981" t="str">
            <v>No.11</v>
          </cell>
        </row>
        <row r="982">
          <cell r="A982" t="str">
            <v>합판거푸집</v>
          </cell>
          <cell r="B982" t="str">
            <v>0-7m:3회</v>
          </cell>
          <cell r="C982" t="str">
            <v>M2</v>
          </cell>
          <cell r="D982">
            <v>131.74</v>
          </cell>
          <cell r="E982">
            <v>17100</v>
          </cell>
          <cell r="F982">
            <v>2252754</v>
          </cell>
          <cell r="G982">
            <v>5300</v>
          </cell>
          <cell r="H982">
            <v>698222</v>
          </cell>
          <cell r="I982">
            <v>11800</v>
          </cell>
          <cell r="J982">
            <v>1554532</v>
          </cell>
          <cell r="K982">
            <v>0</v>
          </cell>
          <cell r="L982">
            <v>0</v>
          </cell>
          <cell r="M982" t="str">
            <v>No.15</v>
          </cell>
        </row>
        <row r="983">
          <cell r="A983" t="str">
            <v>원형거푸집</v>
          </cell>
          <cell r="B983" t="str">
            <v>3 회</v>
          </cell>
          <cell r="C983" t="str">
            <v>M2</v>
          </cell>
          <cell r="D983">
            <v>6.6</v>
          </cell>
          <cell r="E983">
            <v>38600</v>
          </cell>
          <cell r="F983">
            <v>254760</v>
          </cell>
          <cell r="G983">
            <v>11500</v>
          </cell>
          <cell r="H983">
            <v>75900</v>
          </cell>
          <cell r="I983">
            <v>27100</v>
          </cell>
          <cell r="J983">
            <v>178860</v>
          </cell>
          <cell r="K983">
            <v>0</v>
          </cell>
          <cell r="L983">
            <v>0</v>
          </cell>
          <cell r="M983" t="str">
            <v>No.16</v>
          </cell>
        </row>
        <row r="984">
          <cell r="A984" t="str">
            <v>시공이음 설치</v>
          </cell>
          <cell r="B984" t="str">
            <v>PVC,B=150X5mm</v>
          </cell>
          <cell r="C984" t="str">
            <v>M</v>
          </cell>
          <cell r="D984">
            <v>24.76</v>
          </cell>
          <cell r="E984">
            <v>13700</v>
          </cell>
          <cell r="F984">
            <v>339212</v>
          </cell>
          <cell r="G984">
            <v>2400</v>
          </cell>
          <cell r="H984">
            <v>59424</v>
          </cell>
          <cell r="I984">
            <v>11300</v>
          </cell>
          <cell r="J984">
            <v>279788</v>
          </cell>
          <cell r="K984">
            <v>0</v>
          </cell>
          <cell r="L984">
            <v>0</v>
          </cell>
          <cell r="M984" t="str">
            <v>No.17</v>
          </cell>
        </row>
        <row r="985">
          <cell r="A985" t="str">
            <v>철근가공및조립</v>
          </cell>
          <cell r="B985" t="str">
            <v>보통</v>
          </cell>
          <cell r="C985" t="str">
            <v>TON</v>
          </cell>
          <cell r="D985">
            <v>2.1240000000000001</v>
          </cell>
          <cell r="E985">
            <v>327000</v>
          </cell>
          <cell r="F985">
            <v>694548</v>
          </cell>
          <cell r="G985">
            <v>4000</v>
          </cell>
          <cell r="H985">
            <v>8496</v>
          </cell>
          <cell r="I985">
            <v>317000</v>
          </cell>
          <cell r="J985">
            <v>673308</v>
          </cell>
          <cell r="K985">
            <v>6000</v>
          </cell>
          <cell r="L985">
            <v>12744</v>
          </cell>
          <cell r="M985" t="str">
            <v>No.18</v>
          </cell>
        </row>
        <row r="986">
          <cell r="A986" t="str">
            <v>잡석부설(B.H 0.7)</v>
          </cell>
          <cell r="B986" t="str">
            <v>기계90%+인력10%</v>
          </cell>
          <cell r="C986" t="str">
            <v>M3</v>
          </cell>
          <cell r="D986">
            <v>0.26</v>
          </cell>
          <cell r="E986">
            <v>3000</v>
          </cell>
          <cell r="F986">
            <v>780</v>
          </cell>
          <cell r="G986">
            <v>200</v>
          </cell>
          <cell r="H986">
            <v>52</v>
          </cell>
          <cell r="I986">
            <v>2500</v>
          </cell>
          <cell r="J986">
            <v>650</v>
          </cell>
          <cell r="K986">
            <v>300</v>
          </cell>
          <cell r="L986">
            <v>78</v>
          </cell>
          <cell r="M986" t="str">
            <v>#.5</v>
          </cell>
        </row>
        <row r="987">
          <cell r="A987" t="str">
            <v>사다리설치(STS)</v>
          </cell>
          <cell r="C987" t="str">
            <v>M</v>
          </cell>
          <cell r="D987">
            <v>7.22</v>
          </cell>
          <cell r="E987">
            <v>10900</v>
          </cell>
          <cell r="F987">
            <v>78698</v>
          </cell>
          <cell r="G987">
            <v>6600</v>
          </cell>
          <cell r="H987">
            <v>47652</v>
          </cell>
          <cell r="I987">
            <v>4100</v>
          </cell>
          <cell r="J987">
            <v>29602</v>
          </cell>
          <cell r="K987">
            <v>200</v>
          </cell>
          <cell r="L987">
            <v>1444</v>
          </cell>
          <cell r="M987" t="str">
            <v>No.19</v>
          </cell>
        </row>
        <row r="988">
          <cell r="A988" t="str">
            <v>맨홀뚜껑설치</v>
          </cell>
          <cell r="B988" t="str">
            <v>(주철재)</v>
          </cell>
          <cell r="C988" t="str">
            <v>조</v>
          </cell>
          <cell r="D988">
            <v>5</v>
          </cell>
          <cell r="E988">
            <v>45800</v>
          </cell>
          <cell r="F988">
            <v>229000</v>
          </cell>
          <cell r="G988">
            <v>0</v>
          </cell>
          <cell r="H988">
            <v>0</v>
          </cell>
          <cell r="I988">
            <v>45800</v>
          </cell>
          <cell r="J988">
            <v>229000</v>
          </cell>
          <cell r="K988">
            <v>0</v>
          </cell>
          <cell r="L988">
            <v>0</v>
          </cell>
          <cell r="M988" t="str">
            <v>No.20</v>
          </cell>
        </row>
        <row r="989">
          <cell r="A989" t="str">
            <v>강관비계</v>
          </cell>
          <cell r="B989" t="str">
            <v>3개월</v>
          </cell>
          <cell r="C989" t="str">
            <v>M2</v>
          </cell>
          <cell r="D989">
            <v>96.88</v>
          </cell>
          <cell r="E989">
            <v>9200</v>
          </cell>
          <cell r="F989">
            <v>891296</v>
          </cell>
          <cell r="G989">
            <v>2300</v>
          </cell>
          <cell r="H989">
            <v>222824</v>
          </cell>
          <cell r="I989">
            <v>6600</v>
          </cell>
          <cell r="J989">
            <v>639408</v>
          </cell>
          <cell r="K989">
            <v>300</v>
          </cell>
          <cell r="L989">
            <v>29064</v>
          </cell>
          <cell r="M989" t="str">
            <v>No.33</v>
          </cell>
        </row>
        <row r="990">
          <cell r="A990" t="str">
            <v>강관동바리(3개월)</v>
          </cell>
          <cell r="B990" t="str">
            <v>H=0-4.2M</v>
          </cell>
          <cell r="C990" t="str">
            <v>공M3</v>
          </cell>
          <cell r="D990">
            <v>12</v>
          </cell>
          <cell r="E990">
            <v>6300</v>
          </cell>
          <cell r="F990">
            <v>75600</v>
          </cell>
          <cell r="G990">
            <v>200</v>
          </cell>
          <cell r="H990">
            <v>2400</v>
          </cell>
          <cell r="I990">
            <v>6100</v>
          </cell>
          <cell r="J990">
            <v>73200</v>
          </cell>
          <cell r="K990">
            <v>0</v>
          </cell>
          <cell r="L990">
            <v>0</v>
          </cell>
          <cell r="M990" t="str">
            <v>No.21</v>
          </cell>
        </row>
        <row r="991">
          <cell r="A991" t="str">
            <v>양생(비닐)</v>
          </cell>
          <cell r="C991" t="str">
            <v>M2</v>
          </cell>
          <cell r="D991">
            <v>14.22</v>
          </cell>
          <cell r="E991">
            <v>900</v>
          </cell>
          <cell r="F991">
            <v>12798</v>
          </cell>
          <cell r="G991">
            <v>700</v>
          </cell>
          <cell r="H991">
            <v>9954</v>
          </cell>
          <cell r="I991">
            <v>200</v>
          </cell>
          <cell r="J991">
            <v>2844</v>
          </cell>
          <cell r="K991">
            <v>0</v>
          </cell>
          <cell r="L991">
            <v>0</v>
          </cell>
          <cell r="M991" t="str">
            <v>No.8</v>
          </cell>
        </row>
        <row r="992">
          <cell r="A992" t="str">
            <v>시공이음면정리(치핑)</v>
          </cell>
          <cell r="B992" t="str">
            <v>인력</v>
          </cell>
          <cell r="C992" t="str">
            <v>M2</v>
          </cell>
          <cell r="D992">
            <v>6.99</v>
          </cell>
          <cell r="E992">
            <v>19000</v>
          </cell>
          <cell r="F992">
            <v>132810</v>
          </cell>
          <cell r="G992">
            <v>500</v>
          </cell>
          <cell r="H992">
            <v>3495</v>
          </cell>
          <cell r="I992">
            <v>18500</v>
          </cell>
          <cell r="J992">
            <v>129315</v>
          </cell>
          <cell r="K992">
            <v>0</v>
          </cell>
          <cell r="L992">
            <v>0</v>
          </cell>
          <cell r="M992" t="str">
            <v>No.22</v>
          </cell>
        </row>
        <row r="993">
          <cell r="A993" t="str">
            <v>스페이서(T=75MM)</v>
          </cell>
          <cell r="C993" t="str">
            <v>EA</v>
          </cell>
          <cell r="D993">
            <v>21</v>
          </cell>
          <cell r="E993">
            <v>100</v>
          </cell>
          <cell r="F993">
            <v>2100</v>
          </cell>
          <cell r="G993">
            <v>100</v>
          </cell>
          <cell r="H993">
            <v>2100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수팽창고무지수판 설치</v>
          </cell>
          <cell r="B994" t="str">
            <v>20X10</v>
          </cell>
          <cell r="C994" t="str">
            <v>M</v>
          </cell>
          <cell r="D994">
            <v>9.74</v>
          </cell>
          <cell r="E994">
            <v>3900</v>
          </cell>
          <cell r="F994">
            <v>37986</v>
          </cell>
          <cell r="G994">
            <v>3100</v>
          </cell>
          <cell r="H994">
            <v>30194</v>
          </cell>
          <cell r="I994">
            <v>800</v>
          </cell>
          <cell r="J994">
            <v>7792</v>
          </cell>
          <cell r="K994">
            <v>0</v>
          </cell>
          <cell r="L994">
            <v>0</v>
          </cell>
          <cell r="M994" t="str">
            <v>No.23</v>
          </cell>
        </row>
        <row r="995">
          <cell r="A995" t="str">
            <v>P.V.C 파이프(VG1)</v>
          </cell>
          <cell r="B995" t="str">
            <v>Φ100M/M</v>
          </cell>
          <cell r="C995" t="str">
            <v>M</v>
          </cell>
          <cell r="D995">
            <v>0.7</v>
          </cell>
          <cell r="E995">
            <v>6800</v>
          </cell>
          <cell r="F995">
            <v>4760</v>
          </cell>
          <cell r="G995">
            <v>6500</v>
          </cell>
          <cell r="H995">
            <v>4550</v>
          </cell>
          <cell r="I995">
            <v>300</v>
          </cell>
          <cell r="J995">
            <v>210</v>
          </cell>
          <cell r="K995">
            <v>0</v>
          </cell>
          <cell r="L995">
            <v>0</v>
          </cell>
        </row>
        <row r="997">
          <cell r="A997" t="str">
            <v>4. 부대시설공</v>
          </cell>
          <cell r="F997">
            <v>24902906</v>
          </cell>
          <cell r="H997">
            <v>9448525</v>
          </cell>
          <cell r="J997">
            <v>14967964</v>
          </cell>
          <cell r="L997">
            <v>486417</v>
          </cell>
        </row>
        <row r="998">
          <cell r="A998" t="str">
            <v>하수관거인식테이프</v>
          </cell>
          <cell r="B998" t="str">
            <v>5cmX20m</v>
          </cell>
          <cell r="C998" t="str">
            <v>M</v>
          </cell>
          <cell r="D998">
            <v>1362.4</v>
          </cell>
          <cell r="E998">
            <v>1300</v>
          </cell>
          <cell r="F998">
            <v>1771120</v>
          </cell>
          <cell r="G998">
            <v>1100</v>
          </cell>
          <cell r="H998">
            <v>1498640</v>
          </cell>
          <cell r="I998">
            <v>200</v>
          </cell>
          <cell r="J998">
            <v>272480</v>
          </cell>
          <cell r="K998">
            <v>0</v>
          </cell>
          <cell r="L998">
            <v>0</v>
          </cell>
        </row>
        <row r="999">
          <cell r="A999" t="str">
            <v>주철관수압시험비</v>
          </cell>
          <cell r="B999" t="str">
            <v>Φ450:200m당1회</v>
          </cell>
          <cell r="C999" t="str">
            <v>회</v>
          </cell>
          <cell r="D999">
            <v>7</v>
          </cell>
          <cell r="E999">
            <v>1315400</v>
          </cell>
          <cell r="F999">
            <v>9207800</v>
          </cell>
          <cell r="G999">
            <v>770200</v>
          </cell>
          <cell r="H999">
            <v>5391400</v>
          </cell>
          <cell r="I999">
            <v>545200</v>
          </cell>
          <cell r="J999">
            <v>3816400</v>
          </cell>
          <cell r="K999">
            <v>0</v>
          </cell>
          <cell r="L999">
            <v>0</v>
          </cell>
          <cell r="M999" t="str">
            <v>No.67</v>
          </cell>
        </row>
        <row r="1000">
          <cell r="A1000" t="str">
            <v>가성토(토사,B.H0.7)</v>
          </cell>
          <cell r="B1000" t="str">
            <v>현장토유용</v>
          </cell>
          <cell r="C1000" t="str">
            <v>M3</v>
          </cell>
          <cell r="D1000">
            <v>661.2</v>
          </cell>
          <cell r="E1000">
            <v>1800</v>
          </cell>
          <cell r="F1000">
            <v>1190160</v>
          </cell>
          <cell r="G1000">
            <v>400</v>
          </cell>
          <cell r="H1000">
            <v>264480</v>
          </cell>
          <cell r="I1000">
            <v>700</v>
          </cell>
          <cell r="J1000">
            <v>462840</v>
          </cell>
          <cell r="K1000">
            <v>700</v>
          </cell>
          <cell r="L1000">
            <v>462840</v>
          </cell>
          <cell r="M1000" t="str">
            <v>#.20</v>
          </cell>
        </row>
        <row r="1001">
          <cell r="A1001" t="str">
            <v>P.P 마대쌓기 및 헐기</v>
          </cell>
          <cell r="C1001" t="str">
            <v>M2</v>
          </cell>
          <cell r="D1001">
            <v>229.98</v>
          </cell>
          <cell r="E1001">
            <v>53000</v>
          </cell>
          <cell r="F1001">
            <v>12188940</v>
          </cell>
          <cell r="G1001">
            <v>8900</v>
          </cell>
          <cell r="H1001">
            <v>2046822</v>
          </cell>
          <cell r="I1001">
            <v>44100</v>
          </cell>
          <cell r="J1001">
            <v>10142118</v>
          </cell>
          <cell r="K1001">
            <v>0</v>
          </cell>
          <cell r="L1001">
            <v>0</v>
          </cell>
          <cell r="M1001" t="str">
            <v>#.21</v>
          </cell>
        </row>
        <row r="1002">
          <cell r="A1002" t="str">
            <v>비닐깔기</v>
          </cell>
          <cell r="C1002" t="str">
            <v>M2</v>
          </cell>
          <cell r="D1002">
            <v>301.75</v>
          </cell>
          <cell r="E1002">
            <v>800</v>
          </cell>
          <cell r="F1002">
            <v>241400</v>
          </cell>
          <cell r="G1002">
            <v>600</v>
          </cell>
          <cell r="H1002">
            <v>181050</v>
          </cell>
          <cell r="I1002">
            <v>200</v>
          </cell>
          <cell r="J1002">
            <v>60350</v>
          </cell>
          <cell r="K1002">
            <v>0</v>
          </cell>
          <cell r="L1002">
            <v>0</v>
          </cell>
          <cell r="M1002" t="str">
            <v>No.8</v>
          </cell>
        </row>
        <row r="1003">
          <cell r="A1003" t="str">
            <v>보차도 경계석 헐기 및 설치</v>
          </cell>
          <cell r="B1003" t="str">
            <v>500X200X170</v>
          </cell>
          <cell r="C1003" t="str">
            <v>M</v>
          </cell>
          <cell r="D1003">
            <v>2</v>
          </cell>
          <cell r="E1003">
            <v>24500</v>
          </cell>
          <cell r="F1003">
            <v>49000</v>
          </cell>
          <cell r="G1003">
            <v>7300</v>
          </cell>
          <cell r="H1003">
            <v>14600</v>
          </cell>
          <cell r="I1003">
            <v>13600</v>
          </cell>
          <cell r="J1003">
            <v>27200</v>
          </cell>
          <cell r="K1003">
            <v>3600</v>
          </cell>
          <cell r="L1003">
            <v>7200</v>
          </cell>
          <cell r="M1003" t="str">
            <v>No.68</v>
          </cell>
        </row>
        <row r="1004">
          <cell r="A1004" t="str">
            <v>보도블럭파취복구</v>
          </cell>
          <cell r="B1004" t="str">
            <v>300X300X60</v>
          </cell>
          <cell r="C1004" t="str">
            <v>M2</v>
          </cell>
          <cell r="D1004">
            <v>8</v>
          </cell>
          <cell r="E1004">
            <v>7400</v>
          </cell>
          <cell r="F1004">
            <v>59200</v>
          </cell>
          <cell r="G1004">
            <v>1800</v>
          </cell>
          <cell r="H1004">
            <v>14400</v>
          </cell>
          <cell r="I1004">
            <v>5600</v>
          </cell>
          <cell r="J1004">
            <v>44800</v>
          </cell>
          <cell r="K1004">
            <v>0</v>
          </cell>
          <cell r="L1004">
            <v>0</v>
          </cell>
          <cell r="M1004" t="str">
            <v>No.69</v>
          </cell>
        </row>
        <row r="1005">
          <cell r="A1005" t="str">
            <v>도로경계석 헐기 및 설치</v>
          </cell>
          <cell r="B1005" t="str">
            <v>500X200X170</v>
          </cell>
          <cell r="C1005" t="str">
            <v>M</v>
          </cell>
          <cell r="D1005">
            <v>4</v>
          </cell>
          <cell r="E1005">
            <v>18600</v>
          </cell>
          <cell r="F1005">
            <v>74400</v>
          </cell>
          <cell r="G1005">
            <v>3900</v>
          </cell>
          <cell r="H1005">
            <v>15600</v>
          </cell>
          <cell r="I1005">
            <v>14700</v>
          </cell>
          <cell r="J1005">
            <v>58800</v>
          </cell>
          <cell r="K1005">
            <v>0</v>
          </cell>
          <cell r="L1005">
            <v>0</v>
          </cell>
          <cell r="M1005" t="str">
            <v>No.70</v>
          </cell>
        </row>
        <row r="1006">
          <cell r="A1006" t="str">
            <v>합판거푸집</v>
          </cell>
          <cell r="B1006" t="str">
            <v>0-7m:6회</v>
          </cell>
          <cell r="C1006" t="str">
            <v>M2</v>
          </cell>
          <cell r="D1006">
            <v>2.72</v>
          </cell>
          <cell r="E1006">
            <v>12000</v>
          </cell>
          <cell r="F1006">
            <v>32640</v>
          </cell>
          <cell r="G1006">
            <v>4000</v>
          </cell>
          <cell r="H1006">
            <v>10880</v>
          </cell>
          <cell r="I1006">
            <v>8000</v>
          </cell>
          <cell r="J1006">
            <v>21760</v>
          </cell>
          <cell r="K1006">
            <v>0</v>
          </cell>
          <cell r="L1006">
            <v>0</v>
          </cell>
          <cell r="M1006" t="str">
            <v>No.11</v>
          </cell>
        </row>
        <row r="1007">
          <cell r="A1007" t="str">
            <v>모르터</v>
          </cell>
          <cell r="B1007" t="str">
            <v>1 : 3</v>
          </cell>
          <cell r="C1007" t="str">
            <v>M3</v>
          </cell>
          <cell r="D1007">
            <v>4.0000000000000001E-3</v>
          </cell>
          <cell r="E1007">
            <v>40000</v>
          </cell>
          <cell r="F1007">
            <v>160</v>
          </cell>
          <cell r="G1007">
            <v>0</v>
          </cell>
          <cell r="H1007">
            <v>0</v>
          </cell>
          <cell r="I1007">
            <v>40000</v>
          </cell>
          <cell r="J1007">
            <v>160</v>
          </cell>
          <cell r="K1007">
            <v>0</v>
          </cell>
          <cell r="L1007">
            <v>0</v>
          </cell>
          <cell r="M1007" t="str">
            <v>No.37</v>
          </cell>
        </row>
        <row r="1008">
          <cell r="A1008" t="str">
            <v>레미콘타설</v>
          </cell>
          <cell r="B1008" t="str">
            <v>무근구조물</v>
          </cell>
          <cell r="C1008" t="str">
            <v>M3</v>
          </cell>
          <cell r="D1008">
            <v>1.59</v>
          </cell>
          <cell r="E1008">
            <v>16000</v>
          </cell>
          <cell r="F1008">
            <v>25440</v>
          </cell>
          <cell r="G1008">
            <v>0</v>
          </cell>
          <cell r="H1008">
            <v>0</v>
          </cell>
          <cell r="I1008">
            <v>16000</v>
          </cell>
          <cell r="J1008">
            <v>25440</v>
          </cell>
          <cell r="K1008">
            <v>0</v>
          </cell>
          <cell r="L1008">
            <v>0</v>
          </cell>
          <cell r="M1008" t="str">
            <v>No.10</v>
          </cell>
        </row>
        <row r="1009">
          <cell r="A1009" t="str">
            <v>무근 구조물헐기</v>
          </cell>
          <cell r="B1009" t="str">
            <v>소형브레커+공기압축기</v>
          </cell>
          <cell r="C1009" t="str">
            <v>M3</v>
          </cell>
          <cell r="D1009">
            <v>1.59</v>
          </cell>
          <cell r="E1009">
            <v>27100</v>
          </cell>
          <cell r="F1009">
            <v>43089</v>
          </cell>
          <cell r="G1009">
            <v>2100</v>
          </cell>
          <cell r="H1009">
            <v>3339</v>
          </cell>
          <cell r="I1009">
            <v>18900</v>
          </cell>
          <cell r="J1009">
            <v>30051</v>
          </cell>
          <cell r="K1009">
            <v>6100</v>
          </cell>
          <cell r="L1009">
            <v>9699</v>
          </cell>
          <cell r="M1009" t="str">
            <v>No.26</v>
          </cell>
        </row>
        <row r="1010">
          <cell r="A1010" t="str">
            <v>폐기물운반</v>
          </cell>
          <cell r="B1010" t="str">
            <v>B.H0.7 + D.T15</v>
          </cell>
          <cell r="C1010" t="str">
            <v>M3</v>
          </cell>
          <cell r="D1010">
            <v>1.59</v>
          </cell>
          <cell r="E1010">
            <v>12300</v>
          </cell>
          <cell r="F1010">
            <v>19557</v>
          </cell>
          <cell r="G1010">
            <v>4600</v>
          </cell>
          <cell r="H1010">
            <v>7314</v>
          </cell>
          <cell r="I1010">
            <v>3500</v>
          </cell>
          <cell r="J1010">
            <v>5565</v>
          </cell>
          <cell r="K1010">
            <v>4200</v>
          </cell>
          <cell r="L1010">
            <v>6678</v>
          </cell>
          <cell r="M1010" t="str">
            <v>#.12</v>
          </cell>
        </row>
        <row r="1012">
          <cell r="A1012" t="str">
            <v>5. 운 반 공</v>
          </cell>
          <cell r="F1012">
            <v>4907385</v>
          </cell>
          <cell r="H1012">
            <v>1027400</v>
          </cell>
          <cell r="J1012">
            <v>1120800</v>
          </cell>
          <cell r="L1012">
            <v>2759185</v>
          </cell>
        </row>
        <row r="1013">
          <cell r="A1013" t="str">
            <v>철근운반</v>
          </cell>
          <cell r="C1013" t="str">
            <v>TON</v>
          </cell>
          <cell r="D1013">
            <v>1.4750000000000001</v>
          </cell>
          <cell r="E1013">
            <v>9000</v>
          </cell>
          <cell r="F1013">
            <v>13275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9000</v>
          </cell>
          <cell r="L1013">
            <v>13275</v>
          </cell>
          <cell r="M1013" t="str">
            <v>#.15</v>
          </cell>
        </row>
        <row r="1014">
          <cell r="A1014" t="str">
            <v>주철관 운반</v>
          </cell>
          <cell r="B1014" t="str">
            <v>Φ450M/M</v>
          </cell>
          <cell r="C1014" t="str">
            <v>본</v>
          </cell>
          <cell r="D1014">
            <v>228</v>
          </cell>
          <cell r="E1014">
            <v>4500</v>
          </cell>
          <cell r="F1014">
            <v>1026000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4500</v>
          </cell>
          <cell r="L1014">
            <v>1026000</v>
          </cell>
          <cell r="M1014" t="str">
            <v>#.25</v>
          </cell>
        </row>
        <row r="1015">
          <cell r="A1015" t="str">
            <v>주철관 운반</v>
          </cell>
          <cell r="B1015" t="str">
            <v>이형관</v>
          </cell>
          <cell r="C1015" t="str">
            <v>KG</v>
          </cell>
          <cell r="D1015">
            <v>4586.1000000000004</v>
          </cell>
          <cell r="E1015">
            <v>100</v>
          </cell>
          <cell r="F1015">
            <v>458610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100</v>
          </cell>
          <cell r="L1015">
            <v>458610</v>
          </cell>
          <cell r="M1015" t="str">
            <v>#.17</v>
          </cell>
        </row>
        <row r="1016">
          <cell r="A1016" t="str">
            <v>시멘트운반(40kg/대)</v>
          </cell>
          <cell r="C1016" t="str">
            <v>대</v>
          </cell>
          <cell r="D1016">
            <v>1</v>
          </cell>
          <cell r="E1016">
            <v>400</v>
          </cell>
          <cell r="F1016">
            <v>400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400</v>
          </cell>
          <cell r="L1016">
            <v>400</v>
          </cell>
          <cell r="M1016" t="str">
            <v>#.19</v>
          </cell>
        </row>
        <row r="1017">
          <cell r="A1017" t="str">
            <v>보조기층운반</v>
          </cell>
          <cell r="C1017" t="str">
            <v>M3</v>
          </cell>
          <cell r="D1017">
            <v>467</v>
          </cell>
          <cell r="E1017">
            <v>7300</v>
          </cell>
          <cell r="F1017">
            <v>3409100</v>
          </cell>
          <cell r="G1017">
            <v>2200</v>
          </cell>
          <cell r="H1017">
            <v>1027400</v>
          </cell>
          <cell r="I1017">
            <v>2400</v>
          </cell>
          <cell r="J1017">
            <v>1120800</v>
          </cell>
          <cell r="K1017">
            <v>2700</v>
          </cell>
          <cell r="L1017">
            <v>1260900</v>
          </cell>
          <cell r="M1017" t="str">
            <v>#.18</v>
          </cell>
        </row>
        <row r="1037">
          <cell r="A1037" t="str">
            <v>⊙G-LINE  사급자재비</v>
          </cell>
          <cell r="C1037" t="str">
            <v>식</v>
          </cell>
          <cell r="D1037">
            <v>1</v>
          </cell>
          <cell r="F1037">
            <v>31613660</v>
          </cell>
          <cell r="H1037">
            <v>31613660</v>
          </cell>
          <cell r="J1037">
            <v>0</v>
          </cell>
          <cell r="L1037">
            <v>0</v>
          </cell>
        </row>
        <row r="1039">
          <cell r="A1039" t="str">
            <v>모  래</v>
          </cell>
          <cell r="C1039" t="str">
            <v>M3</v>
          </cell>
          <cell r="D1039">
            <v>416</v>
          </cell>
          <cell r="E1039">
            <v>17000</v>
          </cell>
          <cell r="F1039">
            <v>7072000</v>
          </cell>
          <cell r="G1039">
            <v>17000</v>
          </cell>
          <cell r="H1039">
            <v>7072000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자  갈</v>
          </cell>
          <cell r="C1040" t="str">
            <v>M3</v>
          </cell>
          <cell r="D1040">
            <v>0.27</v>
          </cell>
          <cell r="E1040">
            <v>7000</v>
          </cell>
          <cell r="F1040">
            <v>1890</v>
          </cell>
          <cell r="G1040">
            <v>7000</v>
          </cell>
          <cell r="H1040">
            <v>1890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아스팔트유제</v>
          </cell>
          <cell r="B1041" t="str">
            <v>RSC-4</v>
          </cell>
          <cell r="C1041" t="str">
            <v>DRUM</v>
          </cell>
          <cell r="D1041">
            <v>3.24</v>
          </cell>
          <cell r="E1041">
            <v>52000</v>
          </cell>
          <cell r="F1041">
            <v>168480</v>
          </cell>
          <cell r="G1041">
            <v>52000</v>
          </cell>
          <cell r="H1041">
            <v>168480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 t="str">
            <v>아스팔트유제</v>
          </cell>
          <cell r="B1042" t="str">
            <v>MC-1</v>
          </cell>
          <cell r="C1042" t="str">
            <v>DRUM</v>
          </cell>
          <cell r="D1042">
            <v>6.48</v>
          </cell>
          <cell r="E1042">
            <v>58000</v>
          </cell>
          <cell r="F1042">
            <v>375840</v>
          </cell>
          <cell r="G1042">
            <v>58000</v>
          </cell>
          <cell r="H1042">
            <v>375840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주철관 이형관</v>
          </cell>
          <cell r="B1043" t="str">
            <v>D300M/M이상 D600M/M이하</v>
          </cell>
          <cell r="C1043" t="str">
            <v>KG</v>
          </cell>
          <cell r="D1043">
            <v>4586.1000000000004</v>
          </cell>
          <cell r="E1043">
            <v>2500</v>
          </cell>
          <cell r="F1043">
            <v>11465250</v>
          </cell>
          <cell r="G1043">
            <v>2500</v>
          </cell>
          <cell r="H1043">
            <v>11465250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보조기층제</v>
          </cell>
          <cell r="C1044" t="str">
            <v>M3</v>
          </cell>
          <cell r="D1044">
            <v>467</v>
          </cell>
          <cell r="E1044">
            <v>6300</v>
          </cell>
          <cell r="F1044">
            <v>2942100</v>
          </cell>
          <cell r="G1044">
            <v>6300</v>
          </cell>
          <cell r="H1044">
            <v>2942100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주철관 접합부품(K.P메카니칼접합)</v>
          </cell>
          <cell r="B1045" t="str">
            <v>D=200MM</v>
          </cell>
          <cell r="C1045" t="str">
            <v>SET</v>
          </cell>
          <cell r="D1045">
            <v>1</v>
          </cell>
          <cell r="E1045">
            <v>12400</v>
          </cell>
          <cell r="F1045">
            <v>12400</v>
          </cell>
          <cell r="G1045">
            <v>12400</v>
          </cell>
          <cell r="H1045">
            <v>12400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주철관 접합부품(K.P메카니칼접합)</v>
          </cell>
          <cell r="B1046" t="str">
            <v>D=450MM</v>
          </cell>
          <cell r="C1046" t="str">
            <v>SET</v>
          </cell>
          <cell r="D1046">
            <v>278</v>
          </cell>
          <cell r="E1046">
            <v>34400</v>
          </cell>
          <cell r="F1046">
            <v>9563200</v>
          </cell>
          <cell r="G1046">
            <v>34400</v>
          </cell>
          <cell r="H1046">
            <v>9563200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주철관 접합부품(플랜지접합)</v>
          </cell>
          <cell r="B1047" t="str">
            <v>D=100MM</v>
          </cell>
          <cell r="C1047" t="str">
            <v>SET</v>
          </cell>
          <cell r="D1047">
            <v>4</v>
          </cell>
          <cell r="E1047">
            <v>1400</v>
          </cell>
          <cell r="F1047">
            <v>5600</v>
          </cell>
          <cell r="G1047">
            <v>1400</v>
          </cell>
          <cell r="H1047">
            <v>5600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주철관 접합부품(플랜지접합)</v>
          </cell>
          <cell r="B1048" t="str">
            <v>D=200MM</v>
          </cell>
          <cell r="C1048" t="str">
            <v>SET</v>
          </cell>
          <cell r="D1048">
            <v>3</v>
          </cell>
          <cell r="E1048">
            <v>2300</v>
          </cell>
          <cell r="F1048">
            <v>6900</v>
          </cell>
          <cell r="G1048">
            <v>2300</v>
          </cell>
          <cell r="H1048">
            <v>6900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59">
          <cell r="A1059" t="str">
            <v>Ⅷ.H-LINE차집관로(상효→토평)</v>
          </cell>
          <cell r="C1059" t="str">
            <v>식</v>
          </cell>
          <cell r="D1059">
            <v>1</v>
          </cell>
          <cell r="F1059">
            <v>277842727</v>
          </cell>
          <cell r="H1059">
            <v>70688420</v>
          </cell>
          <cell r="J1059">
            <v>170434078</v>
          </cell>
          <cell r="L1059">
            <v>36720229</v>
          </cell>
        </row>
        <row r="1061">
          <cell r="A1061" t="str">
            <v>1. 토    공</v>
          </cell>
          <cell r="F1061">
            <v>140307942</v>
          </cell>
          <cell r="H1061">
            <v>47906738</v>
          </cell>
          <cell r="J1061">
            <v>59600869</v>
          </cell>
          <cell r="L1061">
            <v>32800335</v>
          </cell>
        </row>
        <row r="1062">
          <cell r="A1062" t="str">
            <v>터파기:보조기층</v>
          </cell>
          <cell r="B1062" t="str">
            <v>B.H 0.7㎥</v>
          </cell>
          <cell r="C1062" t="str">
            <v>M3</v>
          </cell>
          <cell r="D1062">
            <v>370.74</v>
          </cell>
          <cell r="E1062">
            <v>1100</v>
          </cell>
          <cell r="F1062">
            <v>407814</v>
          </cell>
          <cell r="G1062">
            <v>300</v>
          </cell>
          <cell r="H1062">
            <v>111222</v>
          </cell>
          <cell r="I1062">
            <v>400</v>
          </cell>
          <cell r="J1062">
            <v>148296</v>
          </cell>
          <cell r="K1062">
            <v>400</v>
          </cell>
          <cell r="L1062">
            <v>148296</v>
          </cell>
          <cell r="M1062" t="str">
            <v>#.1</v>
          </cell>
        </row>
        <row r="1063">
          <cell r="A1063" t="str">
            <v>터파기:토사(육상),기계80+인력20</v>
          </cell>
          <cell r="B1063" t="str">
            <v>B.H 0.7㎥</v>
          </cell>
          <cell r="C1063" t="str">
            <v>M3</v>
          </cell>
          <cell r="D1063">
            <v>1485.66</v>
          </cell>
          <cell r="E1063">
            <v>2000</v>
          </cell>
          <cell r="F1063">
            <v>2971320</v>
          </cell>
          <cell r="G1063">
            <v>100</v>
          </cell>
          <cell r="H1063">
            <v>148566</v>
          </cell>
          <cell r="I1063">
            <v>1600</v>
          </cell>
          <cell r="J1063">
            <v>2377056</v>
          </cell>
          <cell r="K1063">
            <v>300</v>
          </cell>
          <cell r="L1063">
            <v>445698</v>
          </cell>
          <cell r="M1063" t="str">
            <v>#.2</v>
          </cell>
        </row>
        <row r="1064">
          <cell r="A1064" t="str">
            <v>기계터파기(연암)</v>
          </cell>
          <cell r="B1064" t="str">
            <v>B.H0.7+브레이커</v>
          </cell>
          <cell r="C1064" t="str">
            <v>M3</v>
          </cell>
          <cell r="D1064">
            <v>2122.5700000000002</v>
          </cell>
          <cell r="E1064">
            <v>18400</v>
          </cell>
          <cell r="F1064">
            <v>39055288</v>
          </cell>
          <cell r="G1064">
            <v>2800</v>
          </cell>
          <cell r="H1064">
            <v>5943196</v>
          </cell>
          <cell r="I1064">
            <v>7300</v>
          </cell>
          <cell r="J1064">
            <v>15494761</v>
          </cell>
          <cell r="K1064">
            <v>8300</v>
          </cell>
          <cell r="L1064">
            <v>17617331</v>
          </cell>
          <cell r="M1064" t="str">
            <v>#.3</v>
          </cell>
        </row>
        <row r="1065">
          <cell r="A1065" t="str">
            <v>되메우기 및 다짐</v>
          </cell>
          <cell r="B1065" t="str">
            <v>B.H 0.7+플래이트 콤펙터</v>
          </cell>
          <cell r="C1065" t="str">
            <v>M3</v>
          </cell>
          <cell r="D1065">
            <v>2703.72</v>
          </cell>
          <cell r="E1065">
            <v>3500</v>
          </cell>
          <cell r="F1065">
            <v>9463020</v>
          </cell>
          <cell r="G1065">
            <v>400</v>
          </cell>
          <cell r="H1065">
            <v>1081488</v>
          </cell>
          <cell r="I1065">
            <v>2600</v>
          </cell>
          <cell r="J1065">
            <v>7029672</v>
          </cell>
          <cell r="K1065">
            <v>500</v>
          </cell>
          <cell r="L1065">
            <v>1351860</v>
          </cell>
          <cell r="M1065" t="str">
            <v>#.4</v>
          </cell>
        </row>
        <row r="1066">
          <cell r="A1066" t="str">
            <v>사토운반:내부운반</v>
          </cell>
          <cell r="B1066" t="str">
            <v>B.H0.7 + D.T15</v>
          </cell>
          <cell r="C1066" t="str">
            <v>M3</v>
          </cell>
          <cell r="D1066">
            <v>848.92</v>
          </cell>
          <cell r="E1066">
            <v>2500</v>
          </cell>
          <cell r="F1066">
            <v>2122300</v>
          </cell>
          <cell r="G1066">
            <v>900</v>
          </cell>
          <cell r="H1066">
            <v>764028</v>
          </cell>
          <cell r="I1066">
            <v>700</v>
          </cell>
          <cell r="J1066">
            <v>594244</v>
          </cell>
          <cell r="K1066">
            <v>900</v>
          </cell>
          <cell r="L1066">
            <v>764028</v>
          </cell>
          <cell r="M1066" t="str">
            <v>#.24</v>
          </cell>
        </row>
        <row r="1067">
          <cell r="A1067" t="str">
            <v>사토운반:연암</v>
          </cell>
          <cell r="B1067" t="str">
            <v>B.H0.7 + D.T15</v>
          </cell>
          <cell r="C1067" t="str">
            <v>M3</v>
          </cell>
          <cell r="D1067">
            <v>2122.5700000000002</v>
          </cell>
          <cell r="E1067">
            <v>12000</v>
          </cell>
          <cell r="F1067">
            <v>25470840</v>
          </cell>
          <cell r="G1067">
            <v>4500</v>
          </cell>
          <cell r="H1067">
            <v>9551565</v>
          </cell>
          <cell r="I1067">
            <v>3500</v>
          </cell>
          <cell r="J1067">
            <v>7428995</v>
          </cell>
          <cell r="K1067">
            <v>4000</v>
          </cell>
          <cell r="L1067">
            <v>8490280</v>
          </cell>
          <cell r="M1067" t="str">
            <v>#.7</v>
          </cell>
        </row>
        <row r="1068">
          <cell r="A1068" t="str">
            <v>모래부설 및 다짐(B.H 0.7M3,관로기초)</v>
          </cell>
          <cell r="B1068" t="str">
            <v>기계90%+인력10%</v>
          </cell>
          <cell r="C1068" t="str">
            <v>M3</v>
          </cell>
          <cell r="D1068">
            <v>368.31</v>
          </cell>
          <cell r="E1068">
            <v>2300</v>
          </cell>
          <cell r="F1068">
            <v>847113</v>
          </cell>
          <cell r="G1068">
            <v>200</v>
          </cell>
          <cell r="H1068">
            <v>73662</v>
          </cell>
          <cell r="I1068">
            <v>1600</v>
          </cell>
          <cell r="J1068">
            <v>589296</v>
          </cell>
          <cell r="K1068">
            <v>500</v>
          </cell>
          <cell r="L1068">
            <v>184155</v>
          </cell>
          <cell r="M1068" t="str">
            <v>#.8</v>
          </cell>
        </row>
        <row r="1069">
          <cell r="A1069" t="str">
            <v>바닥면 고르기</v>
          </cell>
          <cell r="B1069" t="str">
            <v>연암</v>
          </cell>
          <cell r="C1069" t="str">
            <v>M2</v>
          </cell>
          <cell r="D1069">
            <v>2060.5500000000002</v>
          </cell>
          <cell r="E1069">
            <v>5400</v>
          </cell>
          <cell r="F1069">
            <v>11126970</v>
          </cell>
          <cell r="G1069">
            <v>500</v>
          </cell>
          <cell r="H1069">
            <v>1030275</v>
          </cell>
          <cell r="I1069">
            <v>4600</v>
          </cell>
          <cell r="J1069">
            <v>9478530</v>
          </cell>
          <cell r="K1069">
            <v>300</v>
          </cell>
          <cell r="L1069">
            <v>618165</v>
          </cell>
          <cell r="M1069" t="str">
            <v>No.2</v>
          </cell>
        </row>
        <row r="1070">
          <cell r="A1070" t="str">
            <v>아스팔트포장 절단</v>
          </cell>
          <cell r="C1070" t="str">
            <v>M</v>
          </cell>
          <cell r="D1070">
            <v>410.48</v>
          </cell>
          <cell r="E1070">
            <v>1800</v>
          </cell>
          <cell r="F1070">
            <v>738864</v>
          </cell>
          <cell r="G1070">
            <v>900</v>
          </cell>
          <cell r="H1070">
            <v>369432</v>
          </cell>
          <cell r="I1070">
            <v>800</v>
          </cell>
          <cell r="J1070">
            <v>328384</v>
          </cell>
          <cell r="K1070">
            <v>100</v>
          </cell>
          <cell r="L1070">
            <v>41048</v>
          </cell>
          <cell r="M1070" t="str">
            <v>No.3</v>
          </cell>
        </row>
        <row r="1071">
          <cell r="A1071" t="str">
            <v>아스팔트포장 파취</v>
          </cell>
          <cell r="B1071" t="str">
            <v>기계</v>
          </cell>
          <cell r="C1071" t="str">
            <v>M3</v>
          </cell>
          <cell r="D1071">
            <v>61.06</v>
          </cell>
          <cell r="E1071">
            <v>15300</v>
          </cell>
          <cell r="F1071">
            <v>934218</v>
          </cell>
          <cell r="G1071">
            <v>2300</v>
          </cell>
          <cell r="H1071">
            <v>140438</v>
          </cell>
          <cell r="I1071">
            <v>6300</v>
          </cell>
          <cell r="J1071">
            <v>384678</v>
          </cell>
          <cell r="K1071">
            <v>6700</v>
          </cell>
          <cell r="L1071">
            <v>409102</v>
          </cell>
          <cell r="M1071" t="str">
            <v>#.10</v>
          </cell>
        </row>
        <row r="1072">
          <cell r="A1072" t="str">
            <v>아스팔트 포장포설</v>
          </cell>
          <cell r="B1072" t="str">
            <v>기층10cm+표층5cm</v>
          </cell>
          <cell r="C1072" t="str">
            <v>a</v>
          </cell>
          <cell r="D1072">
            <v>4.08</v>
          </cell>
          <cell r="E1072">
            <v>3812100</v>
          </cell>
          <cell r="F1072">
            <v>15553368</v>
          </cell>
          <cell r="G1072">
            <v>3372300</v>
          </cell>
          <cell r="H1072">
            <v>13758984</v>
          </cell>
          <cell r="I1072">
            <v>409100</v>
          </cell>
          <cell r="J1072">
            <v>1669128</v>
          </cell>
          <cell r="K1072">
            <v>30700</v>
          </cell>
          <cell r="L1072">
            <v>125256</v>
          </cell>
          <cell r="M1072" t="str">
            <v>No.4</v>
          </cell>
        </row>
        <row r="1073">
          <cell r="A1073" t="str">
            <v>보조기층포설 및 다짐</v>
          </cell>
          <cell r="B1073" t="str">
            <v>T=30cm</v>
          </cell>
          <cell r="C1073" t="str">
            <v>M3</v>
          </cell>
          <cell r="D1073">
            <v>101.82</v>
          </cell>
          <cell r="E1073">
            <v>2800</v>
          </cell>
          <cell r="F1073">
            <v>285096</v>
          </cell>
          <cell r="G1073">
            <v>400</v>
          </cell>
          <cell r="H1073">
            <v>40728</v>
          </cell>
          <cell r="I1073">
            <v>1700</v>
          </cell>
          <cell r="J1073">
            <v>173094</v>
          </cell>
          <cell r="K1073">
            <v>700</v>
          </cell>
          <cell r="L1073">
            <v>71274</v>
          </cell>
          <cell r="M1073" t="str">
            <v>#.11</v>
          </cell>
        </row>
        <row r="1074">
          <cell r="A1074" t="str">
            <v>폐기물운반</v>
          </cell>
          <cell r="B1074" t="str">
            <v>B.H0.7 + D.T15</v>
          </cell>
          <cell r="C1074" t="str">
            <v>M3</v>
          </cell>
          <cell r="D1074">
            <v>240.87</v>
          </cell>
          <cell r="E1074">
            <v>12300</v>
          </cell>
          <cell r="F1074">
            <v>2962701</v>
          </cell>
          <cell r="G1074">
            <v>4600</v>
          </cell>
          <cell r="H1074">
            <v>1108002</v>
          </cell>
          <cell r="I1074">
            <v>3500</v>
          </cell>
          <cell r="J1074">
            <v>843045</v>
          </cell>
          <cell r="K1074">
            <v>4200</v>
          </cell>
          <cell r="L1074">
            <v>1011654</v>
          </cell>
          <cell r="M1074" t="str">
            <v>#.12</v>
          </cell>
        </row>
        <row r="1075">
          <cell r="A1075" t="str">
            <v>콘크리트포장 절단</v>
          </cell>
          <cell r="C1075" t="str">
            <v>M</v>
          </cell>
          <cell r="D1075">
            <v>1219.2</v>
          </cell>
          <cell r="E1075">
            <v>2000</v>
          </cell>
          <cell r="F1075">
            <v>2438400</v>
          </cell>
          <cell r="G1075">
            <v>900</v>
          </cell>
          <cell r="H1075">
            <v>1097280</v>
          </cell>
          <cell r="I1075">
            <v>1000</v>
          </cell>
          <cell r="J1075">
            <v>1219200</v>
          </cell>
          <cell r="K1075">
            <v>100</v>
          </cell>
          <cell r="L1075">
            <v>121920</v>
          </cell>
          <cell r="M1075" t="str">
            <v>No.5</v>
          </cell>
        </row>
        <row r="1076">
          <cell r="A1076" t="str">
            <v>콘크리트포장 깨기</v>
          </cell>
          <cell r="B1076" t="str">
            <v>T=30cm미만</v>
          </cell>
          <cell r="C1076" t="str">
            <v>M3</v>
          </cell>
          <cell r="D1076">
            <v>179.29</v>
          </cell>
          <cell r="E1076">
            <v>15200</v>
          </cell>
          <cell r="F1076">
            <v>2725208</v>
          </cell>
          <cell r="G1076">
            <v>2200</v>
          </cell>
          <cell r="H1076">
            <v>394438</v>
          </cell>
          <cell r="I1076">
            <v>6300</v>
          </cell>
          <cell r="J1076">
            <v>1129527</v>
          </cell>
          <cell r="K1076">
            <v>6700</v>
          </cell>
          <cell r="L1076">
            <v>1201243</v>
          </cell>
          <cell r="M1076" t="str">
            <v>#.13</v>
          </cell>
        </row>
        <row r="1077">
          <cell r="A1077" t="str">
            <v>콘크리트포장 포설</v>
          </cell>
          <cell r="B1077" t="str">
            <v>T=20cm</v>
          </cell>
          <cell r="C1077" t="str">
            <v>M3</v>
          </cell>
          <cell r="D1077">
            <v>179.29</v>
          </cell>
          <cell r="E1077">
            <v>103500</v>
          </cell>
          <cell r="F1077">
            <v>18556515</v>
          </cell>
          <cell r="G1077">
            <v>52500</v>
          </cell>
          <cell r="H1077">
            <v>9412725</v>
          </cell>
          <cell r="I1077">
            <v>51000</v>
          </cell>
          <cell r="J1077">
            <v>9143790</v>
          </cell>
          <cell r="K1077">
            <v>0</v>
          </cell>
          <cell r="L1077">
            <v>0</v>
          </cell>
          <cell r="M1077" t="str">
            <v>No.6</v>
          </cell>
        </row>
        <row r="1078">
          <cell r="A1078" t="str">
            <v>모래부설(B.H 0.7M3)</v>
          </cell>
          <cell r="B1078" t="str">
            <v>기계90%+인력10%</v>
          </cell>
          <cell r="C1078" t="str">
            <v>M3</v>
          </cell>
          <cell r="D1078">
            <v>26.9</v>
          </cell>
          <cell r="E1078">
            <v>1300</v>
          </cell>
          <cell r="F1078">
            <v>34970</v>
          </cell>
          <cell r="G1078">
            <v>200</v>
          </cell>
          <cell r="H1078">
            <v>5380</v>
          </cell>
          <cell r="I1078">
            <v>700</v>
          </cell>
          <cell r="J1078">
            <v>18830</v>
          </cell>
          <cell r="K1078">
            <v>400</v>
          </cell>
          <cell r="L1078">
            <v>10760</v>
          </cell>
          <cell r="M1078" t="str">
            <v>#.14</v>
          </cell>
        </row>
        <row r="1079">
          <cell r="A1079" t="str">
            <v>와이어메쉬깔기</v>
          </cell>
          <cell r="B1079" t="str">
            <v>#8X100X100</v>
          </cell>
          <cell r="C1079" t="str">
            <v>M2</v>
          </cell>
          <cell r="D1079">
            <v>896.47</v>
          </cell>
          <cell r="E1079">
            <v>3000</v>
          </cell>
          <cell r="F1079">
            <v>2689410</v>
          </cell>
          <cell r="G1079">
            <v>2000</v>
          </cell>
          <cell r="H1079">
            <v>1792940</v>
          </cell>
          <cell r="I1079">
            <v>1000</v>
          </cell>
          <cell r="J1079">
            <v>896470</v>
          </cell>
          <cell r="K1079">
            <v>0</v>
          </cell>
          <cell r="L1079">
            <v>0</v>
          </cell>
          <cell r="M1079" t="str">
            <v>No.7</v>
          </cell>
        </row>
        <row r="1080">
          <cell r="A1080" t="str">
            <v>보조기층포설 및 다짐</v>
          </cell>
          <cell r="B1080" t="str">
            <v>T=30cm</v>
          </cell>
          <cell r="C1080" t="str">
            <v>M3</v>
          </cell>
          <cell r="D1080">
            <v>268.95</v>
          </cell>
          <cell r="E1080">
            <v>2800</v>
          </cell>
          <cell r="F1080">
            <v>753060</v>
          </cell>
          <cell r="G1080">
            <v>400</v>
          </cell>
          <cell r="H1080">
            <v>107580</v>
          </cell>
          <cell r="I1080">
            <v>1700</v>
          </cell>
          <cell r="J1080">
            <v>457215</v>
          </cell>
          <cell r="K1080">
            <v>700</v>
          </cell>
          <cell r="L1080">
            <v>188265</v>
          </cell>
          <cell r="M1080" t="str">
            <v>#.11</v>
          </cell>
        </row>
        <row r="1081">
          <cell r="A1081" t="str">
            <v>신축재</v>
          </cell>
          <cell r="B1081" t="str">
            <v>T=1.5cm</v>
          </cell>
          <cell r="C1081" t="str">
            <v>M2</v>
          </cell>
          <cell r="D1081">
            <v>28.94</v>
          </cell>
          <cell r="E1081">
            <v>12600</v>
          </cell>
          <cell r="F1081">
            <v>364644</v>
          </cell>
          <cell r="G1081">
            <v>12000</v>
          </cell>
          <cell r="H1081">
            <v>347280</v>
          </cell>
          <cell r="I1081">
            <v>600</v>
          </cell>
          <cell r="J1081">
            <v>17364</v>
          </cell>
          <cell r="K1081">
            <v>0</v>
          </cell>
          <cell r="L1081">
            <v>0</v>
          </cell>
        </row>
        <row r="1082">
          <cell r="A1082" t="str">
            <v>양생(비닐)</v>
          </cell>
          <cell r="C1082" t="str">
            <v>M2</v>
          </cell>
          <cell r="D1082">
            <v>896.47</v>
          </cell>
          <cell r="E1082">
            <v>900</v>
          </cell>
          <cell r="F1082">
            <v>806823</v>
          </cell>
          <cell r="G1082">
            <v>700</v>
          </cell>
          <cell r="H1082">
            <v>627529</v>
          </cell>
          <cell r="I1082">
            <v>200</v>
          </cell>
          <cell r="J1082">
            <v>179294</v>
          </cell>
          <cell r="K1082">
            <v>0</v>
          </cell>
          <cell r="L1082">
            <v>0</v>
          </cell>
          <cell r="M1082" t="str">
            <v>No.8</v>
          </cell>
        </row>
        <row r="1084">
          <cell r="A1084" t="str">
            <v>2. 관 로 공</v>
          </cell>
          <cell r="F1084">
            <v>5990240</v>
          </cell>
          <cell r="H1084">
            <v>166400</v>
          </cell>
          <cell r="J1084">
            <v>5823840</v>
          </cell>
          <cell r="L1084">
            <v>0</v>
          </cell>
        </row>
        <row r="1085">
          <cell r="A1085" t="str">
            <v>이중벽P.E관 접합및부설</v>
          </cell>
          <cell r="B1085" t="str">
            <v>Φ250M/M</v>
          </cell>
          <cell r="C1085" t="str">
            <v>개소</v>
          </cell>
          <cell r="D1085">
            <v>409</v>
          </cell>
          <cell r="E1085">
            <v>4000</v>
          </cell>
          <cell r="F1085">
            <v>1636000</v>
          </cell>
          <cell r="G1085">
            <v>0</v>
          </cell>
          <cell r="H1085">
            <v>0</v>
          </cell>
          <cell r="I1085">
            <v>4000</v>
          </cell>
          <cell r="J1085">
            <v>1636000</v>
          </cell>
          <cell r="K1085">
            <v>0</v>
          </cell>
          <cell r="L1085">
            <v>0</v>
          </cell>
          <cell r="M1085" t="str">
            <v>No.24</v>
          </cell>
        </row>
        <row r="1086">
          <cell r="A1086" t="str">
            <v>레미콘타설</v>
          </cell>
          <cell r="B1086" t="str">
            <v>무근구조물</v>
          </cell>
          <cell r="C1086" t="str">
            <v>M3</v>
          </cell>
          <cell r="D1086">
            <v>240.94</v>
          </cell>
          <cell r="E1086">
            <v>16000</v>
          </cell>
          <cell r="F1086">
            <v>3855040</v>
          </cell>
          <cell r="G1086">
            <v>0</v>
          </cell>
          <cell r="H1086">
            <v>0</v>
          </cell>
          <cell r="I1086">
            <v>16000</v>
          </cell>
          <cell r="J1086">
            <v>3855040</v>
          </cell>
          <cell r="K1086">
            <v>0</v>
          </cell>
          <cell r="L1086">
            <v>0</v>
          </cell>
          <cell r="M1086" t="str">
            <v>No.10</v>
          </cell>
        </row>
        <row r="1087">
          <cell r="A1087" t="str">
            <v>합판거푸집</v>
          </cell>
          <cell r="B1087" t="str">
            <v>0-7m:6회</v>
          </cell>
          <cell r="C1087" t="str">
            <v>M2</v>
          </cell>
          <cell r="D1087">
            <v>41.6</v>
          </cell>
          <cell r="E1087">
            <v>12000</v>
          </cell>
          <cell r="F1087">
            <v>499200</v>
          </cell>
          <cell r="G1087">
            <v>4000</v>
          </cell>
          <cell r="H1087">
            <v>166400</v>
          </cell>
          <cell r="I1087">
            <v>8000</v>
          </cell>
          <cell r="J1087">
            <v>332800</v>
          </cell>
          <cell r="K1087">
            <v>0</v>
          </cell>
          <cell r="L1087">
            <v>0</v>
          </cell>
          <cell r="M1087" t="str">
            <v>No.11</v>
          </cell>
        </row>
        <row r="1089">
          <cell r="A1089" t="str">
            <v>3. 맨 홀 공</v>
          </cell>
          <cell r="F1089">
            <v>28360480</v>
          </cell>
          <cell r="H1089">
            <v>5638031</v>
          </cell>
          <cell r="J1089">
            <v>22628214</v>
          </cell>
          <cell r="L1089">
            <v>94235</v>
          </cell>
        </row>
        <row r="1090">
          <cell r="A1090" t="str">
            <v>레미콘타설</v>
          </cell>
          <cell r="B1090" t="str">
            <v>무근구조물</v>
          </cell>
          <cell r="C1090" t="str">
            <v>M3</v>
          </cell>
          <cell r="D1090">
            <v>35.29</v>
          </cell>
          <cell r="E1090">
            <v>16000</v>
          </cell>
          <cell r="F1090">
            <v>564640</v>
          </cell>
          <cell r="G1090">
            <v>0</v>
          </cell>
          <cell r="H1090">
            <v>0</v>
          </cell>
          <cell r="I1090">
            <v>16000</v>
          </cell>
          <cell r="J1090">
            <v>564640</v>
          </cell>
          <cell r="K1090">
            <v>0</v>
          </cell>
          <cell r="L1090">
            <v>0</v>
          </cell>
          <cell r="M1090" t="str">
            <v>No.10</v>
          </cell>
        </row>
        <row r="1091">
          <cell r="A1091" t="str">
            <v>레미콘타설</v>
          </cell>
          <cell r="B1091" t="str">
            <v>철근구조물</v>
          </cell>
          <cell r="C1091" t="str">
            <v>M3</v>
          </cell>
          <cell r="D1091">
            <v>100.8</v>
          </cell>
          <cell r="E1091">
            <v>21700</v>
          </cell>
          <cell r="F1091">
            <v>2187360</v>
          </cell>
          <cell r="G1091">
            <v>400</v>
          </cell>
          <cell r="H1091">
            <v>40320</v>
          </cell>
          <cell r="I1091">
            <v>21000</v>
          </cell>
          <cell r="J1091">
            <v>2116800</v>
          </cell>
          <cell r="K1091">
            <v>300</v>
          </cell>
          <cell r="L1091">
            <v>30240</v>
          </cell>
          <cell r="M1091" t="str">
            <v>No.14</v>
          </cell>
        </row>
        <row r="1092">
          <cell r="A1092" t="str">
            <v>합판거푸집</v>
          </cell>
          <cell r="B1092" t="str">
            <v>0-7m:6회</v>
          </cell>
          <cell r="C1092" t="str">
            <v>M2</v>
          </cell>
          <cell r="D1092">
            <v>38.92</v>
          </cell>
          <cell r="E1092">
            <v>12000</v>
          </cell>
          <cell r="F1092">
            <v>467040</v>
          </cell>
          <cell r="G1092">
            <v>4000</v>
          </cell>
          <cell r="H1092">
            <v>155680</v>
          </cell>
          <cell r="I1092">
            <v>8000</v>
          </cell>
          <cell r="J1092">
            <v>311360</v>
          </cell>
          <cell r="K1092">
            <v>0</v>
          </cell>
          <cell r="L1092">
            <v>0</v>
          </cell>
          <cell r="M1092" t="str">
            <v>No.11</v>
          </cell>
        </row>
        <row r="1093">
          <cell r="A1093" t="str">
            <v>합판거푸집</v>
          </cell>
          <cell r="B1093" t="str">
            <v>0-7m:3회</v>
          </cell>
          <cell r="C1093" t="str">
            <v>M2</v>
          </cell>
          <cell r="D1093">
            <v>627.62</v>
          </cell>
          <cell r="E1093">
            <v>17100</v>
          </cell>
          <cell r="F1093">
            <v>10732302</v>
          </cell>
          <cell r="G1093">
            <v>5300</v>
          </cell>
          <cell r="H1093">
            <v>3326386</v>
          </cell>
          <cell r="I1093">
            <v>11800</v>
          </cell>
          <cell r="J1093">
            <v>7405916</v>
          </cell>
          <cell r="K1093">
            <v>0</v>
          </cell>
          <cell r="L1093">
            <v>0</v>
          </cell>
          <cell r="M1093" t="str">
            <v>No.15</v>
          </cell>
        </row>
        <row r="1094">
          <cell r="A1094" t="str">
            <v>원형 거푸집</v>
          </cell>
          <cell r="B1094" t="str">
            <v>3 회</v>
          </cell>
          <cell r="C1094" t="str">
            <v>M2</v>
          </cell>
          <cell r="D1094">
            <v>77.849999999999994</v>
          </cell>
          <cell r="E1094">
            <v>38600</v>
          </cell>
          <cell r="F1094">
            <v>3005010</v>
          </cell>
          <cell r="G1094">
            <v>11500</v>
          </cell>
          <cell r="H1094">
            <v>895275</v>
          </cell>
          <cell r="I1094">
            <v>27100</v>
          </cell>
          <cell r="J1094">
            <v>2109735</v>
          </cell>
          <cell r="K1094">
            <v>0</v>
          </cell>
          <cell r="L1094">
            <v>0</v>
          </cell>
          <cell r="M1094" t="str">
            <v>No.16</v>
          </cell>
        </row>
        <row r="1095">
          <cell r="A1095" t="str">
            <v>목재거푸집</v>
          </cell>
          <cell r="B1095" t="str">
            <v>0-7m:4회</v>
          </cell>
          <cell r="C1095" t="str">
            <v>M2</v>
          </cell>
          <cell r="D1095">
            <v>23.83</v>
          </cell>
          <cell r="E1095">
            <v>26100</v>
          </cell>
          <cell r="F1095">
            <v>621963</v>
          </cell>
          <cell r="G1095">
            <v>7100</v>
          </cell>
          <cell r="H1095">
            <v>169193</v>
          </cell>
          <cell r="I1095">
            <v>19000</v>
          </cell>
          <cell r="J1095">
            <v>452770</v>
          </cell>
          <cell r="K1095">
            <v>0</v>
          </cell>
          <cell r="L1095">
            <v>0</v>
          </cell>
          <cell r="M1095" t="str">
            <v>No.32</v>
          </cell>
        </row>
        <row r="1096">
          <cell r="A1096" t="str">
            <v>시공이음 설치</v>
          </cell>
          <cell r="B1096" t="str">
            <v>PVC,B=150X5mm</v>
          </cell>
          <cell r="C1096" t="str">
            <v>M</v>
          </cell>
          <cell r="D1096">
            <v>282.8</v>
          </cell>
          <cell r="E1096">
            <v>13700</v>
          </cell>
          <cell r="F1096">
            <v>3874360</v>
          </cell>
          <cell r="G1096">
            <v>2400</v>
          </cell>
          <cell r="H1096">
            <v>678720</v>
          </cell>
          <cell r="I1096">
            <v>11300</v>
          </cell>
          <cell r="J1096">
            <v>3195640</v>
          </cell>
          <cell r="K1096">
            <v>0</v>
          </cell>
          <cell r="L1096">
            <v>0</v>
          </cell>
          <cell r="M1096" t="str">
            <v>No.17</v>
          </cell>
        </row>
        <row r="1097">
          <cell r="A1097" t="str">
            <v>철근가공및조립</v>
          </cell>
          <cell r="B1097" t="str">
            <v>보통</v>
          </cell>
          <cell r="C1097" t="str">
            <v>TON</v>
          </cell>
          <cell r="D1097">
            <v>6.5350000000000001</v>
          </cell>
          <cell r="E1097">
            <v>327000</v>
          </cell>
          <cell r="F1097">
            <v>2136945</v>
          </cell>
          <cell r="G1097">
            <v>4000</v>
          </cell>
          <cell r="H1097">
            <v>26140</v>
          </cell>
          <cell r="I1097">
            <v>317000</v>
          </cell>
          <cell r="J1097">
            <v>2071595</v>
          </cell>
          <cell r="K1097">
            <v>6000</v>
          </cell>
          <cell r="L1097">
            <v>39210</v>
          </cell>
          <cell r="M1097" t="str">
            <v>No.18</v>
          </cell>
        </row>
        <row r="1098">
          <cell r="A1098" t="str">
            <v>사다리설치(STS)</v>
          </cell>
          <cell r="C1098" t="str">
            <v>M</v>
          </cell>
          <cell r="D1098">
            <v>20.71</v>
          </cell>
          <cell r="E1098">
            <v>10900</v>
          </cell>
          <cell r="F1098">
            <v>225739</v>
          </cell>
          <cell r="G1098">
            <v>6600</v>
          </cell>
          <cell r="H1098">
            <v>136686</v>
          </cell>
          <cell r="I1098">
            <v>4100</v>
          </cell>
          <cell r="J1098">
            <v>84911</v>
          </cell>
          <cell r="K1098">
            <v>200</v>
          </cell>
          <cell r="L1098">
            <v>4142</v>
          </cell>
          <cell r="M1098" t="str">
            <v>No.19</v>
          </cell>
        </row>
        <row r="1099">
          <cell r="A1099" t="str">
            <v>맨홀뚜껑설치</v>
          </cell>
          <cell r="B1099" t="str">
            <v>(주철재)</v>
          </cell>
          <cell r="C1099" t="str">
            <v>조</v>
          </cell>
          <cell r="D1099">
            <v>63</v>
          </cell>
          <cell r="E1099">
            <v>45800</v>
          </cell>
          <cell r="F1099">
            <v>2885400</v>
          </cell>
          <cell r="G1099">
            <v>0</v>
          </cell>
          <cell r="H1099">
            <v>0</v>
          </cell>
          <cell r="I1099">
            <v>45800</v>
          </cell>
          <cell r="J1099">
            <v>2885400</v>
          </cell>
          <cell r="K1099">
            <v>0</v>
          </cell>
          <cell r="L1099">
            <v>0</v>
          </cell>
          <cell r="M1099" t="str">
            <v>No.20</v>
          </cell>
        </row>
        <row r="1100">
          <cell r="A1100" t="str">
            <v>강관비계</v>
          </cell>
          <cell r="B1100" t="str">
            <v>3개월</v>
          </cell>
          <cell r="C1100" t="str">
            <v>M2</v>
          </cell>
          <cell r="D1100">
            <v>44.66</v>
          </cell>
          <cell r="E1100">
            <v>9200</v>
          </cell>
          <cell r="F1100">
            <v>410872</v>
          </cell>
          <cell r="G1100">
            <v>2300</v>
          </cell>
          <cell r="H1100">
            <v>102718</v>
          </cell>
          <cell r="I1100">
            <v>6600</v>
          </cell>
          <cell r="J1100">
            <v>294756</v>
          </cell>
          <cell r="K1100">
            <v>300</v>
          </cell>
          <cell r="L1100">
            <v>13398</v>
          </cell>
          <cell r="M1100" t="str">
            <v>No.33</v>
          </cell>
        </row>
        <row r="1101">
          <cell r="A1101" t="str">
            <v>강관동바리(3개월)</v>
          </cell>
          <cell r="B1101" t="str">
            <v>H=0-4.2M</v>
          </cell>
          <cell r="C1101" t="str">
            <v>공M3</v>
          </cell>
          <cell r="D1101">
            <v>22.17</v>
          </cell>
          <cell r="E1101">
            <v>6300</v>
          </cell>
          <cell r="F1101">
            <v>139671</v>
          </cell>
          <cell r="G1101">
            <v>200</v>
          </cell>
          <cell r="H1101">
            <v>4434</v>
          </cell>
          <cell r="I1101">
            <v>6100</v>
          </cell>
          <cell r="J1101">
            <v>135237</v>
          </cell>
          <cell r="K1101">
            <v>0</v>
          </cell>
          <cell r="L1101">
            <v>0</v>
          </cell>
          <cell r="M1101" t="str">
            <v>No.21</v>
          </cell>
        </row>
        <row r="1102">
          <cell r="A1102" t="str">
            <v>양생(비닐)</v>
          </cell>
          <cell r="C1102" t="str">
            <v>M2</v>
          </cell>
          <cell r="D1102">
            <v>70.62</v>
          </cell>
          <cell r="E1102">
            <v>900</v>
          </cell>
          <cell r="F1102">
            <v>63558</v>
          </cell>
          <cell r="G1102">
            <v>700</v>
          </cell>
          <cell r="H1102">
            <v>49434</v>
          </cell>
          <cell r="I1102">
            <v>200</v>
          </cell>
          <cell r="J1102">
            <v>14124</v>
          </cell>
          <cell r="K1102">
            <v>0</v>
          </cell>
          <cell r="L1102">
            <v>0</v>
          </cell>
          <cell r="M1102" t="str">
            <v>No.8</v>
          </cell>
        </row>
        <row r="1103">
          <cell r="A1103" t="str">
            <v>시공이음면정리(치핑)</v>
          </cell>
          <cell r="B1103" t="str">
            <v>인력</v>
          </cell>
          <cell r="C1103" t="str">
            <v>M2</v>
          </cell>
          <cell r="D1103">
            <v>53</v>
          </cell>
          <cell r="E1103">
            <v>19000</v>
          </cell>
          <cell r="F1103">
            <v>1007000</v>
          </cell>
          <cell r="G1103">
            <v>500</v>
          </cell>
          <cell r="H1103">
            <v>26500</v>
          </cell>
          <cell r="I1103">
            <v>18500</v>
          </cell>
          <cell r="J1103">
            <v>980500</v>
          </cell>
          <cell r="K1103">
            <v>0</v>
          </cell>
          <cell r="L1103">
            <v>0</v>
          </cell>
          <cell r="M1103" t="str">
            <v>No.22</v>
          </cell>
        </row>
        <row r="1104">
          <cell r="A1104" t="str">
            <v>스페이서(T=75MM)</v>
          </cell>
          <cell r="C1104" t="str">
            <v>EA</v>
          </cell>
          <cell r="D1104">
            <v>193</v>
          </cell>
          <cell r="E1104">
            <v>100</v>
          </cell>
          <cell r="F1104">
            <v>19300</v>
          </cell>
          <cell r="G1104">
            <v>100</v>
          </cell>
          <cell r="H1104">
            <v>19300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쇠흙손 마감</v>
          </cell>
          <cell r="C1105" t="str">
            <v>M2</v>
          </cell>
          <cell r="D1105">
            <v>24.15</v>
          </cell>
          <cell r="E1105">
            <v>800</v>
          </cell>
          <cell r="F1105">
            <v>19320</v>
          </cell>
          <cell r="G1105">
            <v>300</v>
          </cell>
          <cell r="H1105">
            <v>7245</v>
          </cell>
          <cell r="I1105">
            <v>200</v>
          </cell>
          <cell r="J1105">
            <v>4830</v>
          </cell>
          <cell r="K1105">
            <v>300</v>
          </cell>
          <cell r="L1105">
            <v>7245</v>
          </cell>
          <cell r="M1105" t="str">
            <v>No.27</v>
          </cell>
        </row>
        <row r="1107">
          <cell r="A1107" t="str">
            <v>4. 우수월류공</v>
          </cell>
          <cell r="F1107">
            <v>475585</v>
          </cell>
          <cell r="H1107">
            <v>148532</v>
          </cell>
          <cell r="J1107">
            <v>325083</v>
          </cell>
          <cell r="L1107">
            <v>1970</v>
          </cell>
        </row>
        <row r="1108">
          <cell r="A1108" t="str">
            <v>레미콘타설</v>
          </cell>
          <cell r="B1108" t="str">
            <v>무근구조물</v>
          </cell>
          <cell r="C1108" t="str">
            <v>M3</v>
          </cell>
          <cell r="D1108">
            <v>7.09</v>
          </cell>
          <cell r="E1108">
            <v>16000</v>
          </cell>
          <cell r="F1108">
            <v>113440</v>
          </cell>
          <cell r="G1108">
            <v>0</v>
          </cell>
          <cell r="H1108">
            <v>0</v>
          </cell>
          <cell r="I1108">
            <v>16000</v>
          </cell>
          <cell r="J1108">
            <v>113440</v>
          </cell>
          <cell r="K1108">
            <v>0</v>
          </cell>
          <cell r="L1108">
            <v>0</v>
          </cell>
          <cell r="M1108" t="str">
            <v>No.10</v>
          </cell>
        </row>
        <row r="1109">
          <cell r="A1109" t="str">
            <v>레미콘타설</v>
          </cell>
          <cell r="B1109" t="str">
            <v>철근구조물</v>
          </cell>
          <cell r="C1109" t="str">
            <v>M3</v>
          </cell>
          <cell r="D1109">
            <v>1.31</v>
          </cell>
          <cell r="E1109">
            <v>21700</v>
          </cell>
          <cell r="F1109">
            <v>28427</v>
          </cell>
          <cell r="G1109">
            <v>400</v>
          </cell>
          <cell r="H1109">
            <v>524</v>
          </cell>
          <cell r="I1109">
            <v>21000</v>
          </cell>
          <cell r="J1109">
            <v>27510</v>
          </cell>
          <cell r="K1109">
            <v>300</v>
          </cell>
          <cell r="L1109">
            <v>393</v>
          </cell>
          <cell r="M1109" t="str">
            <v>No.14</v>
          </cell>
        </row>
        <row r="1110">
          <cell r="A1110" t="str">
            <v>합판거푸집</v>
          </cell>
          <cell r="B1110" t="str">
            <v>0-7m:6회</v>
          </cell>
          <cell r="C1110" t="str">
            <v>M2</v>
          </cell>
          <cell r="D1110">
            <v>5.26</v>
          </cell>
          <cell r="E1110">
            <v>12000</v>
          </cell>
          <cell r="F1110">
            <v>63120</v>
          </cell>
          <cell r="G1110">
            <v>4000</v>
          </cell>
          <cell r="H1110">
            <v>21040</v>
          </cell>
          <cell r="I1110">
            <v>8000</v>
          </cell>
          <cell r="J1110">
            <v>42080</v>
          </cell>
          <cell r="K1110">
            <v>0</v>
          </cell>
          <cell r="L1110">
            <v>0</v>
          </cell>
          <cell r="M1110" t="str">
            <v>No.11</v>
          </cell>
        </row>
        <row r="1111">
          <cell r="A1111" t="str">
            <v>합판거푸집</v>
          </cell>
          <cell r="B1111" t="str">
            <v>0-7m:3회</v>
          </cell>
          <cell r="C1111" t="str">
            <v>M2</v>
          </cell>
          <cell r="D1111">
            <v>7.5</v>
          </cell>
          <cell r="E1111">
            <v>17100</v>
          </cell>
          <cell r="F1111">
            <v>128250</v>
          </cell>
          <cell r="G1111">
            <v>5300</v>
          </cell>
          <cell r="H1111">
            <v>39750</v>
          </cell>
          <cell r="I1111">
            <v>11800</v>
          </cell>
          <cell r="J1111">
            <v>88500</v>
          </cell>
          <cell r="K1111">
            <v>0</v>
          </cell>
          <cell r="L1111">
            <v>0</v>
          </cell>
          <cell r="M1111" t="str">
            <v>No.15</v>
          </cell>
        </row>
        <row r="1112">
          <cell r="A1112" t="str">
            <v>철근가공및조립</v>
          </cell>
          <cell r="B1112" t="str">
            <v>보통</v>
          </cell>
          <cell r="C1112" t="str">
            <v>TON</v>
          </cell>
          <cell r="D1112">
            <v>3.4000000000000002E-2</v>
          </cell>
          <cell r="E1112">
            <v>327000</v>
          </cell>
          <cell r="F1112">
            <v>11118</v>
          </cell>
          <cell r="G1112">
            <v>4000</v>
          </cell>
          <cell r="H1112">
            <v>136</v>
          </cell>
          <cell r="I1112">
            <v>317000</v>
          </cell>
          <cell r="J1112">
            <v>10778</v>
          </cell>
          <cell r="K1112">
            <v>6000</v>
          </cell>
          <cell r="L1112">
            <v>204</v>
          </cell>
          <cell r="M1112" t="str">
            <v>No.18</v>
          </cell>
        </row>
        <row r="1113">
          <cell r="A1113" t="str">
            <v>그레이팅 뚜껑설치</v>
          </cell>
          <cell r="B1113" t="str">
            <v>1000X1000mm</v>
          </cell>
          <cell r="C1113" t="str">
            <v>개소</v>
          </cell>
          <cell r="D1113">
            <v>1</v>
          </cell>
          <cell r="E1113">
            <v>120500</v>
          </cell>
          <cell r="F1113">
            <v>120500</v>
          </cell>
          <cell r="G1113">
            <v>86900</v>
          </cell>
          <cell r="H1113">
            <v>86900</v>
          </cell>
          <cell r="I1113">
            <v>32500</v>
          </cell>
          <cell r="J1113">
            <v>32500</v>
          </cell>
          <cell r="K1113">
            <v>1100</v>
          </cell>
          <cell r="L1113">
            <v>1100</v>
          </cell>
          <cell r="M1113" t="str">
            <v>No.71</v>
          </cell>
        </row>
        <row r="1114">
          <cell r="A1114" t="str">
            <v>이중벽P.E관 접합및부설</v>
          </cell>
          <cell r="B1114" t="str">
            <v>Φ250M/M</v>
          </cell>
          <cell r="C1114" t="str">
            <v>개소</v>
          </cell>
          <cell r="D1114">
            <v>2</v>
          </cell>
          <cell r="E1114">
            <v>4000</v>
          </cell>
          <cell r="F1114">
            <v>8000</v>
          </cell>
          <cell r="G1114">
            <v>0</v>
          </cell>
          <cell r="H1114">
            <v>0</v>
          </cell>
          <cell r="I1114">
            <v>4000</v>
          </cell>
          <cell r="J1114">
            <v>8000</v>
          </cell>
          <cell r="K1114">
            <v>0</v>
          </cell>
          <cell r="L1114">
            <v>0</v>
          </cell>
          <cell r="M1114" t="str">
            <v>No.24</v>
          </cell>
        </row>
        <row r="1115">
          <cell r="A1115" t="str">
            <v>잡석부설(B.H 0.7)</v>
          </cell>
          <cell r="B1115" t="str">
            <v>기계90%+인력10%</v>
          </cell>
          <cell r="C1115" t="str">
            <v>M3</v>
          </cell>
          <cell r="D1115">
            <v>0.91</v>
          </cell>
          <cell r="E1115">
            <v>3000</v>
          </cell>
          <cell r="F1115">
            <v>2730</v>
          </cell>
          <cell r="G1115">
            <v>200</v>
          </cell>
          <cell r="H1115">
            <v>182</v>
          </cell>
          <cell r="I1115">
            <v>2500</v>
          </cell>
          <cell r="J1115">
            <v>2275</v>
          </cell>
          <cell r="K1115">
            <v>300</v>
          </cell>
          <cell r="L1115">
            <v>273</v>
          </cell>
          <cell r="M1115" t="str">
            <v>#.5</v>
          </cell>
        </row>
        <row r="1117">
          <cell r="A1117" t="str">
            <v>5. 부대시설공</v>
          </cell>
          <cell r="F1117">
            <v>99829786</v>
          </cell>
          <cell r="H1117">
            <v>15979519</v>
          </cell>
          <cell r="J1117">
            <v>81129672</v>
          </cell>
          <cell r="L1117">
            <v>2720595</v>
          </cell>
        </row>
        <row r="1118">
          <cell r="A1118" t="str">
            <v>하수관거인식테이프</v>
          </cell>
          <cell r="B1118" t="str">
            <v>5cmX20m</v>
          </cell>
          <cell r="C1118" t="str">
            <v>M</v>
          </cell>
          <cell r="D1118">
            <v>2440</v>
          </cell>
          <cell r="E1118">
            <v>1300</v>
          </cell>
          <cell r="F1118">
            <v>3172000</v>
          </cell>
          <cell r="G1118">
            <v>1100</v>
          </cell>
          <cell r="H1118">
            <v>2684000</v>
          </cell>
          <cell r="I1118">
            <v>200</v>
          </cell>
          <cell r="J1118">
            <v>488000</v>
          </cell>
          <cell r="K1118">
            <v>0</v>
          </cell>
          <cell r="L1118">
            <v>0</v>
          </cell>
        </row>
        <row r="1119">
          <cell r="A1119" t="str">
            <v>하수관내 C.C.T.V조사</v>
          </cell>
          <cell r="B1119" t="str">
            <v>하수관내 C.C.T.V 조사</v>
          </cell>
          <cell r="C1119" t="str">
            <v>M</v>
          </cell>
          <cell r="D1119">
            <v>2440</v>
          </cell>
          <cell r="E1119">
            <v>1700</v>
          </cell>
          <cell r="F1119">
            <v>4148000</v>
          </cell>
          <cell r="G1119">
            <v>100</v>
          </cell>
          <cell r="H1119">
            <v>244000</v>
          </cell>
          <cell r="I1119">
            <v>1000</v>
          </cell>
          <cell r="J1119">
            <v>2440000</v>
          </cell>
          <cell r="K1119">
            <v>600</v>
          </cell>
          <cell r="L1119">
            <v>1464000</v>
          </cell>
          <cell r="M1119" t="str">
            <v>No.40</v>
          </cell>
        </row>
        <row r="1120">
          <cell r="A1120" t="str">
            <v>철근 구조물헐기</v>
          </cell>
          <cell r="B1120" t="str">
            <v>소형브레커+공기압축기</v>
          </cell>
          <cell r="C1120" t="str">
            <v>M3</v>
          </cell>
          <cell r="D1120">
            <v>2.36</v>
          </cell>
          <cell r="E1120">
            <v>35800</v>
          </cell>
          <cell r="F1120">
            <v>84488</v>
          </cell>
          <cell r="G1120">
            <v>6400</v>
          </cell>
          <cell r="H1120">
            <v>15104</v>
          </cell>
          <cell r="I1120">
            <v>17800</v>
          </cell>
          <cell r="J1120">
            <v>42008</v>
          </cell>
          <cell r="K1120">
            <v>11600</v>
          </cell>
          <cell r="L1120">
            <v>27376</v>
          </cell>
          <cell r="M1120" t="str">
            <v>No.29</v>
          </cell>
        </row>
        <row r="1121">
          <cell r="A1121" t="str">
            <v>무근 구조물헐기</v>
          </cell>
          <cell r="B1121" t="str">
            <v>소형브레커+공기압축기</v>
          </cell>
          <cell r="C1121" t="str">
            <v>M3</v>
          </cell>
          <cell r="D1121">
            <v>0.85</v>
          </cell>
          <cell r="E1121">
            <v>27100</v>
          </cell>
          <cell r="F1121">
            <v>23035</v>
          </cell>
          <cell r="G1121">
            <v>2100</v>
          </cell>
          <cell r="H1121">
            <v>1785</v>
          </cell>
          <cell r="I1121">
            <v>18900</v>
          </cell>
          <cell r="J1121">
            <v>16065</v>
          </cell>
          <cell r="K1121">
            <v>6100</v>
          </cell>
          <cell r="L1121">
            <v>5185</v>
          </cell>
          <cell r="M1121" t="str">
            <v>No.26</v>
          </cell>
        </row>
        <row r="1122">
          <cell r="A1122" t="str">
            <v>폐기물운반</v>
          </cell>
          <cell r="B1122" t="str">
            <v>B.H0.7 + D.T15</v>
          </cell>
          <cell r="C1122" t="str">
            <v>M3</v>
          </cell>
          <cell r="D1122">
            <v>3.21</v>
          </cell>
          <cell r="E1122">
            <v>12300</v>
          </cell>
          <cell r="F1122">
            <v>39483</v>
          </cell>
          <cell r="G1122">
            <v>4600</v>
          </cell>
          <cell r="H1122">
            <v>14766</v>
          </cell>
          <cell r="I1122">
            <v>3500</v>
          </cell>
          <cell r="J1122">
            <v>11235</v>
          </cell>
          <cell r="K1122">
            <v>4200</v>
          </cell>
          <cell r="L1122">
            <v>13482</v>
          </cell>
          <cell r="M1122" t="str">
            <v>#.12</v>
          </cell>
        </row>
        <row r="1123">
          <cell r="A1123" t="str">
            <v>보차도 경계석 헐기 및 설치</v>
          </cell>
          <cell r="B1123" t="str">
            <v>500X200X170</v>
          </cell>
          <cell r="C1123" t="str">
            <v>M</v>
          </cell>
          <cell r="D1123">
            <v>2</v>
          </cell>
          <cell r="E1123">
            <v>24500</v>
          </cell>
          <cell r="F1123">
            <v>49000</v>
          </cell>
          <cell r="G1123">
            <v>7300</v>
          </cell>
          <cell r="H1123">
            <v>14600</v>
          </cell>
          <cell r="I1123">
            <v>13600</v>
          </cell>
          <cell r="J1123">
            <v>27200</v>
          </cell>
          <cell r="K1123">
            <v>3600</v>
          </cell>
          <cell r="L1123">
            <v>7200</v>
          </cell>
          <cell r="M1123" t="str">
            <v>No.68</v>
          </cell>
        </row>
        <row r="1124">
          <cell r="A1124" t="str">
            <v>보도블럭파취복구</v>
          </cell>
          <cell r="C1124" t="str">
            <v>M2</v>
          </cell>
          <cell r="D1124">
            <v>2.67</v>
          </cell>
          <cell r="E1124">
            <v>7400</v>
          </cell>
          <cell r="F1124">
            <v>19758</v>
          </cell>
          <cell r="G1124">
            <v>1800</v>
          </cell>
          <cell r="H1124">
            <v>4806</v>
          </cell>
          <cell r="I1124">
            <v>5600</v>
          </cell>
          <cell r="J1124">
            <v>14952</v>
          </cell>
          <cell r="K1124">
            <v>0</v>
          </cell>
          <cell r="L1124">
            <v>0</v>
          </cell>
          <cell r="M1124" t="str">
            <v>No.69</v>
          </cell>
        </row>
        <row r="1125">
          <cell r="A1125" t="str">
            <v>도로경계석 헐기 및 설치</v>
          </cell>
          <cell r="B1125" t="str">
            <v>500X200X170</v>
          </cell>
          <cell r="C1125" t="str">
            <v>M</v>
          </cell>
          <cell r="D1125">
            <v>2</v>
          </cell>
          <cell r="E1125">
            <v>18600</v>
          </cell>
          <cell r="F1125">
            <v>37200</v>
          </cell>
          <cell r="G1125">
            <v>3900</v>
          </cell>
          <cell r="H1125">
            <v>7800</v>
          </cell>
          <cell r="I1125">
            <v>14700</v>
          </cell>
          <cell r="J1125">
            <v>29400</v>
          </cell>
          <cell r="K1125">
            <v>0</v>
          </cell>
          <cell r="L1125">
            <v>0</v>
          </cell>
          <cell r="M1125" t="str">
            <v>No.70</v>
          </cell>
        </row>
        <row r="1126">
          <cell r="A1126" t="str">
            <v>합판거푸집</v>
          </cell>
          <cell r="B1126" t="str">
            <v>0-7m:6회</v>
          </cell>
          <cell r="C1126" t="str">
            <v>M2</v>
          </cell>
          <cell r="D1126">
            <v>1.21</v>
          </cell>
          <cell r="E1126">
            <v>12000</v>
          </cell>
          <cell r="F1126">
            <v>14520</v>
          </cell>
          <cell r="G1126">
            <v>4000</v>
          </cell>
          <cell r="H1126">
            <v>4840</v>
          </cell>
          <cell r="I1126">
            <v>8000</v>
          </cell>
          <cell r="J1126">
            <v>9680</v>
          </cell>
          <cell r="K1126">
            <v>0</v>
          </cell>
          <cell r="L1126">
            <v>0</v>
          </cell>
          <cell r="M1126" t="str">
            <v>No.11</v>
          </cell>
        </row>
        <row r="1127">
          <cell r="A1127" t="str">
            <v>모래부설(B.H 0.7M3)</v>
          </cell>
          <cell r="B1127" t="str">
            <v>기계90%+인력10%</v>
          </cell>
          <cell r="C1127" t="str">
            <v>M3</v>
          </cell>
          <cell r="D1127">
            <v>0.13</v>
          </cell>
          <cell r="E1127">
            <v>1300</v>
          </cell>
          <cell r="F1127">
            <v>169</v>
          </cell>
          <cell r="G1127">
            <v>200</v>
          </cell>
          <cell r="H1127">
            <v>26</v>
          </cell>
          <cell r="I1127">
            <v>700</v>
          </cell>
          <cell r="J1127">
            <v>91</v>
          </cell>
          <cell r="K1127">
            <v>400</v>
          </cell>
          <cell r="L1127">
            <v>52</v>
          </cell>
          <cell r="M1127" t="str">
            <v>#.14</v>
          </cell>
        </row>
        <row r="1128">
          <cell r="A1128" t="str">
            <v>레미콘타설</v>
          </cell>
          <cell r="B1128" t="str">
            <v>무근구조물</v>
          </cell>
          <cell r="C1128" t="str">
            <v>M3</v>
          </cell>
          <cell r="D1128">
            <v>0.28000000000000003</v>
          </cell>
          <cell r="E1128">
            <v>16000</v>
          </cell>
          <cell r="F1128">
            <v>4480</v>
          </cell>
          <cell r="G1128">
            <v>0</v>
          </cell>
          <cell r="H1128">
            <v>0</v>
          </cell>
          <cell r="I1128">
            <v>16000</v>
          </cell>
          <cell r="J1128">
            <v>4480</v>
          </cell>
          <cell r="K1128">
            <v>0</v>
          </cell>
          <cell r="L1128">
            <v>0</v>
          </cell>
          <cell r="M1128" t="str">
            <v>No.10</v>
          </cell>
        </row>
        <row r="1129">
          <cell r="A1129" t="str">
            <v>P.E관 접합 및 부설</v>
          </cell>
          <cell r="B1129" t="str">
            <v>Φ1000M/M</v>
          </cell>
          <cell r="C1129" t="str">
            <v>개소</v>
          </cell>
          <cell r="D1129">
            <v>665</v>
          </cell>
          <cell r="E1129">
            <v>30200</v>
          </cell>
          <cell r="F1129">
            <v>20083000</v>
          </cell>
          <cell r="G1129">
            <v>0</v>
          </cell>
          <cell r="H1129">
            <v>0</v>
          </cell>
          <cell r="I1129">
            <v>30200</v>
          </cell>
          <cell r="J1129">
            <v>20083000</v>
          </cell>
          <cell r="K1129">
            <v>0</v>
          </cell>
          <cell r="L1129">
            <v>0</v>
          </cell>
          <cell r="M1129" t="str">
            <v>No.53</v>
          </cell>
        </row>
        <row r="1130">
          <cell r="A1130" t="str">
            <v>가성토(토사,B.H0.7)</v>
          </cell>
          <cell r="B1130" t="str">
            <v>현장토유용</v>
          </cell>
          <cell r="C1130" t="str">
            <v>M3</v>
          </cell>
          <cell r="D1130">
            <v>1719</v>
          </cell>
          <cell r="E1130">
            <v>1800</v>
          </cell>
          <cell r="F1130">
            <v>3094200</v>
          </cell>
          <cell r="G1130">
            <v>400</v>
          </cell>
          <cell r="H1130">
            <v>687600</v>
          </cell>
          <cell r="I1130">
            <v>700</v>
          </cell>
          <cell r="J1130">
            <v>1203300</v>
          </cell>
          <cell r="K1130">
            <v>700</v>
          </cell>
          <cell r="L1130">
            <v>1203300</v>
          </cell>
          <cell r="M1130" t="str">
            <v>#.20</v>
          </cell>
        </row>
        <row r="1131">
          <cell r="A1131" t="str">
            <v>P.P 마대쌓기 및 헐기</v>
          </cell>
          <cell r="C1131" t="str">
            <v>M2</v>
          </cell>
          <cell r="D1131">
            <v>1281.27</v>
          </cell>
          <cell r="E1131">
            <v>53000</v>
          </cell>
          <cell r="F1131">
            <v>67907310</v>
          </cell>
          <cell r="G1131">
            <v>8900</v>
          </cell>
          <cell r="H1131">
            <v>11403303</v>
          </cell>
          <cell r="I1131">
            <v>44100</v>
          </cell>
          <cell r="J1131">
            <v>56504007</v>
          </cell>
          <cell r="K1131">
            <v>0</v>
          </cell>
          <cell r="L1131">
            <v>0</v>
          </cell>
          <cell r="M1131" t="str">
            <v>#.21</v>
          </cell>
        </row>
        <row r="1132">
          <cell r="A1132" t="str">
            <v>양생(비닐)</v>
          </cell>
          <cell r="C1132" t="str">
            <v>M2</v>
          </cell>
          <cell r="D1132">
            <v>1281.27</v>
          </cell>
          <cell r="E1132">
            <v>900</v>
          </cell>
          <cell r="F1132">
            <v>1153143</v>
          </cell>
          <cell r="G1132">
            <v>700</v>
          </cell>
          <cell r="H1132">
            <v>896889</v>
          </cell>
          <cell r="I1132">
            <v>200</v>
          </cell>
          <cell r="J1132">
            <v>256254</v>
          </cell>
          <cell r="K1132">
            <v>0</v>
          </cell>
          <cell r="L1132">
            <v>0</v>
          </cell>
          <cell r="M1132" t="str">
            <v>No.8</v>
          </cell>
        </row>
        <row r="1134">
          <cell r="A1134" t="str">
            <v>7. 운 반 공</v>
          </cell>
          <cell r="F1134">
            <v>2878694</v>
          </cell>
          <cell r="H1134">
            <v>849200</v>
          </cell>
          <cell r="J1134">
            <v>926400</v>
          </cell>
          <cell r="L1134">
            <v>1103094</v>
          </cell>
        </row>
        <row r="1135">
          <cell r="A1135" t="str">
            <v>철근운반</v>
          </cell>
          <cell r="C1135" t="str">
            <v>TON</v>
          </cell>
          <cell r="D1135">
            <v>6.766</v>
          </cell>
          <cell r="E1135">
            <v>9000</v>
          </cell>
          <cell r="F1135">
            <v>60894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9000</v>
          </cell>
          <cell r="L1135">
            <v>60894</v>
          </cell>
          <cell r="M1135" t="str">
            <v>#.15</v>
          </cell>
        </row>
        <row r="1136">
          <cell r="A1136" t="str">
            <v>보조기층운반</v>
          </cell>
          <cell r="C1136" t="str">
            <v>M3</v>
          </cell>
          <cell r="D1136">
            <v>386</v>
          </cell>
          <cell r="E1136">
            <v>7300</v>
          </cell>
          <cell r="F1136">
            <v>2817800</v>
          </cell>
          <cell r="G1136">
            <v>2200</v>
          </cell>
          <cell r="H1136">
            <v>849200</v>
          </cell>
          <cell r="I1136">
            <v>2400</v>
          </cell>
          <cell r="J1136">
            <v>926400</v>
          </cell>
          <cell r="K1136">
            <v>2700</v>
          </cell>
          <cell r="L1136">
            <v>1042200</v>
          </cell>
          <cell r="M1136" t="str">
            <v>#.18</v>
          </cell>
        </row>
        <row r="1147">
          <cell r="A1147" t="str">
            <v>⊙H-LINE  사급자재비</v>
          </cell>
          <cell r="C1147" t="str">
            <v>식</v>
          </cell>
          <cell r="D1147">
            <v>1</v>
          </cell>
          <cell r="F1147">
            <v>122117450</v>
          </cell>
          <cell r="H1147">
            <v>122117450</v>
          </cell>
          <cell r="J1147">
            <v>0</v>
          </cell>
          <cell r="L1147">
            <v>0</v>
          </cell>
        </row>
        <row r="1149">
          <cell r="A1149" t="str">
            <v>모  래</v>
          </cell>
          <cell r="C1149" t="str">
            <v>M3</v>
          </cell>
          <cell r="D1149">
            <v>419</v>
          </cell>
          <cell r="E1149">
            <v>17000</v>
          </cell>
          <cell r="F1149">
            <v>7123000</v>
          </cell>
          <cell r="G1149">
            <v>17000</v>
          </cell>
          <cell r="H1149">
            <v>7123000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</row>
        <row r="1150">
          <cell r="A1150" t="str">
            <v>잡  석</v>
          </cell>
          <cell r="C1150" t="str">
            <v>M3</v>
          </cell>
          <cell r="D1150">
            <v>0.95</v>
          </cell>
          <cell r="E1150">
            <v>7000</v>
          </cell>
          <cell r="F1150">
            <v>6650</v>
          </cell>
          <cell r="G1150">
            <v>7000</v>
          </cell>
          <cell r="H1150">
            <v>6650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아스팔트유제</v>
          </cell>
          <cell r="B1151" t="str">
            <v>RSC-4</v>
          </cell>
          <cell r="C1151" t="str">
            <v>DRUM</v>
          </cell>
          <cell r="D1151">
            <v>22.7</v>
          </cell>
          <cell r="E1151">
            <v>52000</v>
          </cell>
          <cell r="F1151">
            <v>1180400</v>
          </cell>
          <cell r="G1151">
            <v>52000</v>
          </cell>
          <cell r="H1151">
            <v>1180400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</row>
        <row r="1152">
          <cell r="A1152" t="str">
            <v>아스팔트유제</v>
          </cell>
          <cell r="B1152" t="str">
            <v>MC-1</v>
          </cell>
          <cell r="C1152" t="str">
            <v>DRUM</v>
          </cell>
          <cell r="D1152">
            <v>12.1</v>
          </cell>
          <cell r="E1152">
            <v>58000</v>
          </cell>
          <cell r="F1152">
            <v>701800</v>
          </cell>
          <cell r="G1152">
            <v>58000</v>
          </cell>
          <cell r="H1152">
            <v>701800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이중벽 P.E관</v>
          </cell>
          <cell r="B1153" t="str">
            <v>Φ250M/M</v>
          </cell>
          <cell r="C1153" t="str">
            <v>본</v>
          </cell>
          <cell r="D1153">
            <v>409</v>
          </cell>
          <cell r="E1153">
            <v>127200</v>
          </cell>
          <cell r="F1153">
            <v>52024800</v>
          </cell>
          <cell r="G1153">
            <v>127200</v>
          </cell>
          <cell r="H1153">
            <v>52024800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</row>
        <row r="1154">
          <cell r="A1154" t="str">
            <v>P.E관(5회 사용)</v>
          </cell>
          <cell r="B1154" t="str">
            <v>Φ1000M/M</v>
          </cell>
          <cell r="C1154" t="str">
            <v>본</v>
          </cell>
          <cell r="D1154">
            <v>57</v>
          </cell>
          <cell r="E1154">
            <v>948400</v>
          </cell>
          <cell r="F1154">
            <v>54058800</v>
          </cell>
          <cell r="G1154">
            <v>948400</v>
          </cell>
          <cell r="H1154">
            <v>54058800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</row>
        <row r="1155">
          <cell r="A1155" t="str">
            <v>이중벽 P.E관 지수단관</v>
          </cell>
          <cell r="B1155" t="str">
            <v>Φ250M/M</v>
          </cell>
          <cell r="C1155" t="str">
            <v>EA</v>
          </cell>
          <cell r="D1155">
            <v>128</v>
          </cell>
          <cell r="E1155">
            <v>34900</v>
          </cell>
          <cell r="F1155">
            <v>4467200</v>
          </cell>
          <cell r="G1155">
            <v>34900</v>
          </cell>
          <cell r="H1155">
            <v>4467200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이중벽 P.E 곡관</v>
          </cell>
          <cell r="B1156" t="str">
            <v>Φ250M/MX45</v>
          </cell>
          <cell r="C1156" t="str">
            <v>EA</v>
          </cell>
          <cell r="D1156">
            <v>2</v>
          </cell>
          <cell r="E1156">
            <v>61500</v>
          </cell>
          <cell r="F1156">
            <v>123000</v>
          </cell>
          <cell r="G1156">
            <v>61500</v>
          </cell>
          <cell r="H1156">
            <v>123000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보조기층제</v>
          </cell>
          <cell r="C1157" t="str">
            <v>M3</v>
          </cell>
          <cell r="D1157">
            <v>386</v>
          </cell>
          <cell r="E1157">
            <v>6300</v>
          </cell>
          <cell r="F1157">
            <v>2431800</v>
          </cell>
          <cell r="G1157">
            <v>6300</v>
          </cell>
          <cell r="H1157">
            <v>2431800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</row>
        <row r="1169">
          <cell r="A1169" t="str">
            <v>《 중  계  펌  프  장 》</v>
          </cell>
          <cell r="C1169" t="str">
            <v>식</v>
          </cell>
          <cell r="D1169">
            <v>1</v>
          </cell>
          <cell r="F1169">
            <v>740640367</v>
          </cell>
          <cell r="H1169">
            <v>164198539</v>
          </cell>
          <cell r="J1169">
            <v>491852187</v>
          </cell>
          <cell r="L1169">
            <v>84589641</v>
          </cell>
        </row>
        <row r="1170">
          <cell r="A1170" t="str">
            <v>Ⅰ.서호 중계펌프장(토목)</v>
          </cell>
          <cell r="C1170" t="str">
            <v>식</v>
          </cell>
          <cell r="D1170">
            <v>1</v>
          </cell>
          <cell r="F1170">
            <v>42134049</v>
          </cell>
          <cell r="H1170">
            <v>9364013</v>
          </cell>
          <cell r="J1170">
            <v>28211789</v>
          </cell>
          <cell r="L1170">
            <v>4558247</v>
          </cell>
        </row>
        <row r="1171">
          <cell r="A1171" t="str">
            <v>Ⅱ.법환 중계펌프장(토목)</v>
          </cell>
          <cell r="C1171" t="str">
            <v>식</v>
          </cell>
          <cell r="D1171">
            <v>1</v>
          </cell>
          <cell r="F1171">
            <v>57491452</v>
          </cell>
          <cell r="H1171">
            <v>14925113</v>
          </cell>
          <cell r="J1171">
            <v>38212150</v>
          </cell>
          <cell r="L1171">
            <v>4354189</v>
          </cell>
        </row>
        <row r="1172">
          <cell r="A1172" t="str">
            <v>Ⅲ.강정 중계펌프장(토목)</v>
          </cell>
          <cell r="C1172" t="str">
            <v>식</v>
          </cell>
          <cell r="D1172">
            <v>1</v>
          </cell>
          <cell r="F1172">
            <v>175803065</v>
          </cell>
          <cell r="H1172">
            <v>34845977</v>
          </cell>
          <cell r="J1172">
            <v>119005590</v>
          </cell>
          <cell r="L1172">
            <v>21951498</v>
          </cell>
        </row>
        <row r="1173">
          <cell r="A1173" t="str">
            <v>Ⅳ.월평 중계펌프장(토목)</v>
          </cell>
          <cell r="C1173" t="str">
            <v>식</v>
          </cell>
          <cell r="D1173">
            <v>1</v>
          </cell>
          <cell r="F1173">
            <v>146259644</v>
          </cell>
          <cell r="H1173">
            <v>31989000</v>
          </cell>
          <cell r="J1173">
            <v>92839934</v>
          </cell>
          <cell r="L1173">
            <v>21430710</v>
          </cell>
        </row>
        <row r="1174">
          <cell r="A1174" t="str">
            <v>Ⅴ.중문동부 중계펌프장(토목)</v>
          </cell>
          <cell r="C1174" t="str">
            <v>식</v>
          </cell>
          <cell r="D1174">
            <v>1</v>
          </cell>
          <cell r="F1174">
            <v>204739233</v>
          </cell>
          <cell r="H1174">
            <v>39133896</v>
          </cell>
          <cell r="J1174">
            <v>148125384</v>
          </cell>
          <cell r="L1174">
            <v>17479953</v>
          </cell>
        </row>
        <row r="1175">
          <cell r="A1175" t="str">
            <v>Ⅵ.부 대 공</v>
          </cell>
          <cell r="C1175" t="str">
            <v>식</v>
          </cell>
          <cell r="D1175">
            <v>1</v>
          </cell>
          <cell r="F1175">
            <v>114212924</v>
          </cell>
          <cell r="H1175">
            <v>33940540</v>
          </cell>
          <cell r="J1175">
            <v>65457340</v>
          </cell>
          <cell r="L1175">
            <v>14815044</v>
          </cell>
        </row>
        <row r="1191">
          <cell r="A1191" t="str">
            <v>Ⅰ.서호 중계펌프장(토목)</v>
          </cell>
          <cell r="C1191" t="str">
            <v>식</v>
          </cell>
          <cell r="D1191">
            <v>1</v>
          </cell>
          <cell r="F1191">
            <v>42134049</v>
          </cell>
          <cell r="H1191">
            <v>9364013</v>
          </cell>
          <cell r="J1191">
            <v>28211789</v>
          </cell>
          <cell r="L1191">
            <v>4558247</v>
          </cell>
        </row>
        <row r="1193">
          <cell r="A1193" t="str">
            <v>1. 토    공</v>
          </cell>
          <cell r="F1193">
            <v>12950001</v>
          </cell>
          <cell r="H1193">
            <v>2386578</v>
          </cell>
          <cell r="J1193">
            <v>6753435</v>
          </cell>
          <cell r="L1193">
            <v>3809988</v>
          </cell>
        </row>
        <row r="1194">
          <cell r="A1194" t="str">
            <v>터파기:토사(육상),기계80+인력20</v>
          </cell>
          <cell r="B1194" t="str">
            <v>B.H 0.7㎥</v>
          </cell>
          <cell r="C1194" t="str">
            <v>M3</v>
          </cell>
          <cell r="D1194">
            <v>38.1</v>
          </cell>
          <cell r="E1194">
            <v>2000</v>
          </cell>
          <cell r="F1194">
            <v>76200</v>
          </cell>
          <cell r="G1194">
            <v>100</v>
          </cell>
          <cell r="H1194">
            <v>3810</v>
          </cell>
          <cell r="I1194">
            <v>1600</v>
          </cell>
          <cell r="J1194">
            <v>60960</v>
          </cell>
          <cell r="K1194">
            <v>300</v>
          </cell>
          <cell r="L1194">
            <v>11430</v>
          </cell>
          <cell r="M1194" t="str">
            <v>#.2</v>
          </cell>
        </row>
        <row r="1195">
          <cell r="A1195" t="str">
            <v>터파기(인력)</v>
          </cell>
          <cell r="B1195" t="str">
            <v>토사,0-1m</v>
          </cell>
          <cell r="C1195" t="str">
            <v>M3</v>
          </cell>
          <cell r="D1195">
            <v>201.79</v>
          </cell>
          <cell r="E1195">
            <v>8800</v>
          </cell>
          <cell r="F1195">
            <v>1775752</v>
          </cell>
          <cell r="G1195">
            <v>0</v>
          </cell>
          <cell r="H1195">
            <v>0</v>
          </cell>
          <cell r="I1195">
            <v>8800</v>
          </cell>
          <cell r="J1195">
            <v>1775752</v>
          </cell>
          <cell r="K1195">
            <v>0</v>
          </cell>
          <cell r="L1195">
            <v>0</v>
          </cell>
          <cell r="M1195" t="str">
            <v>No.54</v>
          </cell>
        </row>
        <row r="1196">
          <cell r="A1196" t="str">
            <v>기계터파기(연암)</v>
          </cell>
          <cell r="B1196" t="str">
            <v>B.H0.7+브레이커</v>
          </cell>
          <cell r="C1196" t="str">
            <v>M3</v>
          </cell>
          <cell r="D1196">
            <v>291.39999999999998</v>
          </cell>
          <cell r="E1196">
            <v>18400</v>
          </cell>
          <cell r="F1196">
            <v>5361760</v>
          </cell>
          <cell r="G1196">
            <v>2800</v>
          </cell>
          <cell r="H1196">
            <v>815920</v>
          </cell>
          <cell r="I1196">
            <v>7300</v>
          </cell>
          <cell r="J1196">
            <v>2127220</v>
          </cell>
          <cell r="K1196">
            <v>8300</v>
          </cell>
          <cell r="L1196">
            <v>2418620</v>
          </cell>
          <cell r="M1196" t="str">
            <v>#.3</v>
          </cell>
        </row>
        <row r="1197">
          <cell r="A1197" t="str">
            <v>되메우기 및 다짐</v>
          </cell>
          <cell r="B1197" t="str">
            <v>B.H 0.7+플래이트 콤펙터</v>
          </cell>
          <cell r="C1197" t="str">
            <v>M3</v>
          </cell>
          <cell r="D1197">
            <v>199.25</v>
          </cell>
          <cell r="E1197">
            <v>3500</v>
          </cell>
          <cell r="F1197">
            <v>697375</v>
          </cell>
          <cell r="G1197">
            <v>400</v>
          </cell>
          <cell r="H1197">
            <v>79700</v>
          </cell>
          <cell r="I1197">
            <v>2600</v>
          </cell>
          <cell r="J1197">
            <v>518050</v>
          </cell>
          <cell r="K1197">
            <v>500</v>
          </cell>
          <cell r="L1197">
            <v>99625</v>
          </cell>
          <cell r="M1197" t="str">
            <v>#.4</v>
          </cell>
        </row>
        <row r="1198">
          <cell r="A1198" t="str">
            <v>되메우기</v>
          </cell>
          <cell r="B1198" t="str">
            <v>인력</v>
          </cell>
          <cell r="C1198" t="str">
            <v>M3</v>
          </cell>
          <cell r="D1198">
            <v>196.92</v>
          </cell>
          <cell r="E1198">
            <v>3400</v>
          </cell>
          <cell r="F1198">
            <v>669528</v>
          </cell>
          <cell r="G1198">
            <v>0</v>
          </cell>
          <cell r="H1198">
            <v>0</v>
          </cell>
          <cell r="I1198">
            <v>3400</v>
          </cell>
          <cell r="J1198">
            <v>669528</v>
          </cell>
          <cell r="K1198">
            <v>0</v>
          </cell>
          <cell r="L1198">
            <v>0</v>
          </cell>
          <cell r="M1198" t="str">
            <v>No.72</v>
          </cell>
        </row>
        <row r="1199">
          <cell r="A1199" t="str">
            <v>사토운반:토사</v>
          </cell>
          <cell r="B1199" t="str">
            <v>B.H0.7 + D.T15</v>
          </cell>
          <cell r="C1199" t="str">
            <v>M3</v>
          </cell>
          <cell r="D1199">
            <v>50.79</v>
          </cell>
          <cell r="E1199">
            <v>2500</v>
          </cell>
          <cell r="F1199">
            <v>126975</v>
          </cell>
          <cell r="G1199">
            <v>900</v>
          </cell>
          <cell r="H1199">
            <v>45711</v>
          </cell>
          <cell r="I1199">
            <v>700</v>
          </cell>
          <cell r="J1199">
            <v>35553</v>
          </cell>
          <cell r="K1199">
            <v>900</v>
          </cell>
          <cell r="L1199">
            <v>45711</v>
          </cell>
          <cell r="M1199" t="str">
            <v>#.26</v>
          </cell>
        </row>
        <row r="1200">
          <cell r="A1200" t="str">
            <v>사토운반:연암</v>
          </cell>
          <cell r="B1200" t="str">
            <v>B.H0.7 + D.T15</v>
          </cell>
          <cell r="C1200" t="str">
            <v>M3</v>
          </cell>
          <cell r="D1200">
            <v>291.39999999999998</v>
          </cell>
          <cell r="E1200">
            <v>12000</v>
          </cell>
          <cell r="F1200">
            <v>3496800</v>
          </cell>
          <cell r="G1200">
            <v>4500</v>
          </cell>
          <cell r="H1200">
            <v>1311300</v>
          </cell>
          <cell r="I1200">
            <v>3500</v>
          </cell>
          <cell r="J1200">
            <v>1019900</v>
          </cell>
          <cell r="K1200">
            <v>4000</v>
          </cell>
          <cell r="L1200">
            <v>1165600</v>
          </cell>
          <cell r="M1200" t="str">
            <v>#.7</v>
          </cell>
        </row>
        <row r="1201">
          <cell r="A1201" t="str">
            <v>절토(토사)</v>
          </cell>
          <cell r="B1201" t="str">
            <v>B.H0.7M3</v>
          </cell>
          <cell r="C1201" t="str">
            <v>M3</v>
          </cell>
          <cell r="D1201">
            <v>207.07</v>
          </cell>
          <cell r="E1201">
            <v>600</v>
          </cell>
          <cell r="F1201">
            <v>124242</v>
          </cell>
          <cell r="G1201">
            <v>100</v>
          </cell>
          <cell r="H1201">
            <v>20707</v>
          </cell>
          <cell r="I1201">
            <v>300</v>
          </cell>
          <cell r="J1201">
            <v>62121</v>
          </cell>
          <cell r="K1201">
            <v>200</v>
          </cell>
          <cell r="L1201">
            <v>41414</v>
          </cell>
          <cell r="M1201" t="str">
            <v>#.27</v>
          </cell>
        </row>
        <row r="1202">
          <cell r="A1202" t="str">
            <v>평떼붙임</v>
          </cell>
          <cell r="C1202" t="str">
            <v>M2</v>
          </cell>
          <cell r="D1202">
            <v>21.15</v>
          </cell>
          <cell r="E1202">
            <v>5900</v>
          </cell>
          <cell r="F1202">
            <v>124785</v>
          </cell>
          <cell r="G1202">
            <v>3000</v>
          </cell>
          <cell r="H1202">
            <v>63450</v>
          </cell>
          <cell r="I1202">
            <v>2900</v>
          </cell>
          <cell r="J1202">
            <v>61335</v>
          </cell>
          <cell r="K1202">
            <v>0</v>
          </cell>
          <cell r="L1202">
            <v>0</v>
          </cell>
          <cell r="M1202" t="str">
            <v>#.28</v>
          </cell>
        </row>
        <row r="1203">
          <cell r="A1203" t="str">
            <v>바닥면 고르기</v>
          </cell>
          <cell r="B1203" t="str">
            <v>연암</v>
          </cell>
          <cell r="C1203" t="str">
            <v>M2</v>
          </cell>
          <cell r="D1203">
            <v>91.96</v>
          </cell>
          <cell r="E1203">
            <v>5400</v>
          </cell>
          <cell r="F1203">
            <v>496584</v>
          </cell>
          <cell r="G1203">
            <v>500</v>
          </cell>
          <cell r="H1203">
            <v>45980</v>
          </cell>
          <cell r="I1203">
            <v>4600</v>
          </cell>
          <cell r="J1203">
            <v>423016</v>
          </cell>
          <cell r="K1203">
            <v>300</v>
          </cell>
          <cell r="L1203">
            <v>27588</v>
          </cell>
          <cell r="M1203" t="str">
            <v>No.2</v>
          </cell>
        </row>
        <row r="1205">
          <cell r="A1205" t="str">
            <v>2. 구조물공</v>
          </cell>
          <cell r="F1205">
            <v>16979104</v>
          </cell>
          <cell r="H1205">
            <v>2989051</v>
          </cell>
          <cell r="J1205">
            <v>13730471</v>
          </cell>
          <cell r="L1205">
            <v>259582</v>
          </cell>
        </row>
        <row r="1206">
          <cell r="A1206" t="str">
            <v>레미콘타설</v>
          </cell>
          <cell r="B1206" t="str">
            <v>무근구조물</v>
          </cell>
          <cell r="C1206" t="str">
            <v>M3</v>
          </cell>
          <cell r="D1206">
            <v>7.4</v>
          </cell>
          <cell r="E1206">
            <v>16000</v>
          </cell>
          <cell r="F1206">
            <v>118400</v>
          </cell>
          <cell r="G1206">
            <v>0</v>
          </cell>
          <cell r="H1206">
            <v>0</v>
          </cell>
          <cell r="I1206">
            <v>16000</v>
          </cell>
          <cell r="J1206">
            <v>118400</v>
          </cell>
          <cell r="K1206">
            <v>0</v>
          </cell>
          <cell r="L1206">
            <v>0</v>
          </cell>
          <cell r="M1206" t="str">
            <v>No.10</v>
          </cell>
        </row>
        <row r="1207">
          <cell r="A1207" t="str">
            <v>레미콘타설</v>
          </cell>
          <cell r="B1207" t="str">
            <v>철근구조물</v>
          </cell>
          <cell r="C1207" t="str">
            <v>M3</v>
          </cell>
          <cell r="D1207">
            <v>63.83</v>
          </cell>
          <cell r="E1207">
            <v>21700</v>
          </cell>
          <cell r="F1207">
            <v>1385111</v>
          </cell>
          <cell r="G1207">
            <v>400</v>
          </cell>
          <cell r="H1207">
            <v>25532</v>
          </cell>
          <cell r="I1207">
            <v>21000</v>
          </cell>
          <cell r="J1207">
            <v>1340430</v>
          </cell>
          <cell r="K1207">
            <v>300</v>
          </cell>
          <cell r="L1207">
            <v>19149</v>
          </cell>
          <cell r="M1207" t="str">
            <v>No.14</v>
          </cell>
        </row>
        <row r="1208">
          <cell r="A1208" t="str">
            <v>합판거푸집</v>
          </cell>
          <cell r="B1208" t="str">
            <v>0-7m:6회</v>
          </cell>
          <cell r="C1208" t="str">
            <v>M2</v>
          </cell>
          <cell r="D1208">
            <v>3.4</v>
          </cell>
          <cell r="E1208">
            <v>12000</v>
          </cell>
          <cell r="F1208">
            <v>40800</v>
          </cell>
          <cell r="G1208">
            <v>4000</v>
          </cell>
          <cell r="H1208">
            <v>13600</v>
          </cell>
          <cell r="I1208">
            <v>8000</v>
          </cell>
          <cell r="J1208">
            <v>27200</v>
          </cell>
          <cell r="K1208">
            <v>0</v>
          </cell>
          <cell r="L1208">
            <v>0</v>
          </cell>
          <cell r="M1208" t="str">
            <v>No.11</v>
          </cell>
        </row>
        <row r="1209">
          <cell r="A1209" t="str">
            <v>합판거푸집</v>
          </cell>
          <cell r="B1209" t="str">
            <v>0-7m:3회</v>
          </cell>
          <cell r="C1209" t="str">
            <v>M2</v>
          </cell>
          <cell r="D1209">
            <v>98.72</v>
          </cell>
          <cell r="E1209">
            <v>17100</v>
          </cell>
          <cell r="F1209">
            <v>1688112</v>
          </cell>
          <cell r="G1209">
            <v>5300</v>
          </cell>
          <cell r="H1209">
            <v>523216</v>
          </cell>
          <cell r="I1209">
            <v>11800</v>
          </cell>
          <cell r="J1209">
            <v>1164896</v>
          </cell>
          <cell r="K1209">
            <v>0</v>
          </cell>
          <cell r="L1209">
            <v>0</v>
          </cell>
          <cell r="M1209" t="str">
            <v>No.15</v>
          </cell>
        </row>
        <row r="1210">
          <cell r="A1210" t="str">
            <v>폼타이 합판거푸집</v>
          </cell>
          <cell r="B1210" t="str">
            <v>0-7m:T=400:3회</v>
          </cell>
          <cell r="C1210" t="str">
            <v>M2</v>
          </cell>
          <cell r="D1210">
            <v>74.98</v>
          </cell>
          <cell r="E1210">
            <v>18500</v>
          </cell>
          <cell r="F1210">
            <v>1387130</v>
          </cell>
          <cell r="G1210">
            <v>6600</v>
          </cell>
          <cell r="H1210">
            <v>494868</v>
          </cell>
          <cell r="I1210">
            <v>11900</v>
          </cell>
          <cell r="J1210">
            <v>892262</v>
          </cell>
          <cell r="K1210">
            <v>0</v>
          </cell>
          <cell r="L1210">
            <v>0</v>
          </cell>
          <cell r="M1210" t="str">
            <v>No.73</v>
          </cell>
        </row>
        <row r="1211">
          <cell r="A1211" t="str">
            <v>폼타이 합판거푸집</v>
          </cell>
          <cell r="B1211" t="str">
            <v>0-7m:T=300:3회</v>
          </cell>
          <cell r="C1211" t="str">
            <v>M2</v>
          </cell>
          <cell r="D1211">
            <v>11.96</v>
          </cell>
          <cell r="E1211">
            <v>18600</v>
          </cell>
          <cell r="F1211">
            <v>222456</v>
          </cell>
          <cell r="G1211">
            <v>6600</v>
          </cell>
          <cell r="H1211">
            <v>78936</v>
          </cell>
          <cell r="I1211">
            <v>12000</v>
          </cell>
          <cell r="J1211">
            <v>143520</v>
          </cell>
          <cell r="K1211">
            <v>0</v>
          </cell>
          <cell r="L1211">
            <v>0</v>
          </cell>
          <cell r="M1211" t="str">
            <v>No.74</v>
          </cell>
        </row>
        <row r="1212">
          <cell r="A1212" t="str">
            <v>강관동바리(3개월)</v>
          </cell>
          <cell r="B1212" t="str">
            <v>H=0-4.2M</v>
          </cell>
          <cell r="C1212" t="str">
            <v>공M3</v>
          </cell>
          <cell r="D1212">
            <v>46.83</v>
          </cell>
          <cell r="E1212">
            <v>6300</v>
          </cell>
          <cell r="F1212">
            <v>295029</v>
          </cell>
          <cell r="G1212">
            <v>200</v>
          </cell>
          <cell r="H1212">
            <v>9366</v>
          </cell>
          <cell r="I1212">
            <v>6100</v>
          </cell>
          <cell r="J1212">
            <v>285663</v>
          </cell>
          <cell r="K1212">
            <v>0</v>
          </cell>
          <cell r="L1212">
            <v>0</v>
          </cell>
          <cell r="M1212" t="str">
            <v>No.21</v>
          </cell>
        </row>
        <row r="1213">
          <cell r="A1213" t="str">
            <v>강관비계</v>
          </cell>
          <cell r="B1213" t="str">
            <v>3개월</v>
          </cell>
          <cell r="C1213" t="str">
            <v>M2</v>
          </cell>
          <cell r="D1213">
            <v>70.36</v>
          </cell>
          <cell r="E1213">
            <v>9200</v>
          </cell>
          <cell r="F1213">
            <v>647312</v>
          </cell>
          <cell r="G1213">
            <v>2300</v>
          </cell>
          <cell r="H1213">
            <v>161828</v>
          </cell>
          <cell r="I1213">
            <v>6600</v>
          </cell>
          <cell r="J1213">
            <v>464376</v>
          </cell>
          <cell r="K1213">
            <v>300</v>
          </cell>
          <cell r="L1213">
            <v>21108</v>
          </cell>
          <cell r="M1213" t="str">
            <v>No.33</v>
          </cell>
        </row>
        <row r="1214">
          <cell r="A1214" t="str">
            <v>시공이음 설치</v>
          </cell>
          <cell r="B1214" t="str">
            <v>PVC,B=230X5mm</v>
          </cell>
          <cell r="C1214" t="str">
            <v>M</v>
          </cell>
          <cell r="D1214">
            <v>32</v>
          </cell>
          <cell r="E1214">
            <v>14600</v>
          </cell>
          <cell r="F1214">
            <v>467200</v>
          </cell>
          <cell r="G1214">
            <v>3400</v>
          </cell>
          <cell r="H1214">
            <v>108800</v>
          </cell>
          <cell r="I1214">
            <v>11200</v>
          </cell>
          <cell r="J1214">
            <v>358400</v>
          </cell>
          <cell r="K1214">
            <v>0</v>
          </cell>
          <cell r="L1214">
            <v>0</v>
          </cell>
          <cell r="M1214" t="str">
            <v>No.75</v>
          </cell>
        </row>
        <row r="1215">
          <cell r="A1215" t="str">
            <v>시공이음면정리(치핑)</v>
          </cell>
          <cell r="B1215" t="str">
            <v>인력</v>
          </cell>
          <cell r="C1215" t="str">
            <v>M2</v>
          </cell>
          <cell r="D1215">
            <v>33.33</v>
          </cell>
          <cell r="E1215">
            <v>19000</v>
          </cell>
          <cell r="F1215">
            <v>633270</v>
          </cell>
          <cell r="G1215">
            <v>500</v>
          </cell>
          <cell r="H1215">
            <v>16665</v>
          </cell>
          <cell r="I1215">
            <v>18500</v>
          </cell>
          <cell r="J1215">
            <v>616605</v>
          </cell>
          <cell r="K1215">
            <v>0</v>
          </cell>
          <cell r="L1215">
            <v>0</v>
          </cell>
          <cell r="M1215" t="str">
            <v>No.22</v>
          </cell>
        </row>
        <row r="1216">
          <cell r="A1216" t="str">
            <v>스페이서(T=110MM)</v>
          </cell>
          <cell r="C1216" t="str">
            <v>EA</v>
          </cell>
          <cell r="D1216">
            <v>182</v>
          </cell>
          <cell r="E1216">
            <v>90</v>
          </cell>
          <cell r="F1216">
            <v>16380</v>
          </cell>
          <cell r="G1216">
            <v>90</v>
          </cell>
          <cell r="H1216">
            <v>16380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A1217" t="str">
            <v>스페이서(T=80MM)</v>
          </cell>
          <cell r="C1217" t="str">
            <v>EA</v>
          </cell>
          <cell r="D1217">
            <v>490</v>
          </cell>
          <cell r="E1217">
            <v>60</v>
          </cell>
          <cell r="F1217">
            <v>29400</v>
          </cell>
          <cell r="G1217">
            <v>60</v>
          </cell>
          <cell r="H1217">
            <v>29400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18">
          <cell r="A1218" t="str">
            <v>폼타이거푸집 구멍체움</v>
          </cell>
          <cell r="C1218" t="str">
            <v>EA</v>
          </cell>
          <cell r="D1218">
            <v>96</v>
          </cell>
          <cell r="E1218">
            <v>250</v>
          </cell>
          <cell r="F1218">
            <v>24000</v>
          </cell>
          <cell r="G1218">
            <v>0</v>
          </cell>
          <cell r="H1218">
            <v>0</v>
          </cell>
          <cell r="I1218">
            <v>250</v>
          </cell>
          <cell r="J1218">
            <v>24000</v>
          </cell>
          <cell r="K1218">
            <v>0</v>
          </cell>
          <cell r="L1218">
            <v>0</v>
          </cell>
          <cell r="M1218" t="str">
            <v>No.76</v>
          </cell>
        </row>
        <row r="1219">
          <cell r="A1219" t="str">
            <v>에폭시방수</v>
          </cell>
          <cell r="B1219" t="str">
            <v>수용성에폭시3회</v>
          </cell>
          <cell r="C1219" t="str">
            <v>M2</v>
          </cell>
          <cell r="D1219">
            <v>58.1</v>
          </cell>
          <cell r="E1219">
            <v>19600</v>
          </cell>
          <cell r="F1219">
            <v>1138760</v>
          </cell>
          <cell r="G1219">
            <v>10300</v>
          </cell>
          <cell r="H1219">
            <v>598430</v>
          </cell>
          <cell r="I1219">
            <v>9300</v>
          </cell>
          <cell r="J1219">
            <v>540330</v>
          </cell>
          <cell r="K1219">
            <v>0</v>
          </cell>
          <cell r="L1219">
            <v>0</v>
          </cell>
          <cell r="M1219" t="str">
            <v>No.77</v>
          </cell>
        </row>
        <row r="1220">
          <cell r="A1220" t="str">
            <v>S.T.S Plate C.설치(TYPE-D)</v>
          </cell>
          <cell r="B1220" t="str">
            <v>1200X1000</v>
          </cell>
          <cell r="C1220" t="str">
            <v>EA</v>
          </cell>
          <cell r="D1220">
            <v>3</v>
          </cell>
          <cell r="E1220">
            <v>249900</v>
          </cell>
          <cell r="F1220">
            <v>749700</v>
          </cell>
          <cell r="G1220">
            <v>150000</v>
          </cell>
          <cell r="H1220">
            <v>450000</v>
          </cell>
          <cell r="I1220">
            <v>86700</v>
          </cell>
          <cell r="J1220">
            <v>260100</v>
          </cell>
          <cell r="K1220">
            <v>13200</v>
          </cell>
          <cell r="L1220">
            <v>39600</v>
          </cell>
          <cell r="M1220" t="str">
            <v>No.78</v>
          </cell>
        </row>
        <row r="1221">
          <cell r="A1221" t="str">
            <v>S.T.S Plate C.설치(TYPE-A)</v>
          </cell>
          <cell r="B1221" t="str">
            <v>800X800</v>
          </cell>
          <cell r="C1221" t="str">
            <v>EA</v>
          </cell>
          <cell r="D1221">
            <v>2</v>
          </cell>
          <cell r="E1221">
            <v>196100</v>
          </cell>
          <cell r="F1221">
            <v>392200</v>
          </cell>
          <cell r="G1221">
            <v>100000</v>
          </cell>
          <cell r="H1221">
            <v>200000</v>
          </cell>
          <cell r="I1221">
            <v>85300</v>
          </cell>
          <cell r="J1221">
            <v>170600</v>
          </cell>
          <cell r="K1221">
            <v>10800</v>
          </cell>
          <cell r="L1221">
            <v>21600</v>
          </cell>
          <cell r="M1221" t="str">
            <v>No.79</v>
          </cell>
        </row>
        <row r="1222">
          <cell r="A1222" t="str">
            <v>S.T.S Plate C.설치(TYPE-A)</v>
          </cell>
          <cell r="B1222" t="str">
            <v>900X750</v>
          </cell>
          <cell r="C1222" t="str">
            <v>EA</v>
          </cell>
          <cell r="D1222">
            <v>1</v>
          </cell>
          <cell r="E1222">
            <v>197600</v>
          </cell>
          <cell r="F1222">
            <v>197600</v>
          </cell>
          <cell r="G1222">
            <v>110000</v>
          </cell>
          <cell r="H1222">
            <v>110000</v>
          </cell>
          <cell r="I1222">
            <v>76100</v>
          </cell>
          <cell r="J1222">
            <v>76100</v>
          </cell>
          <cell r="K1222">
            <v>11500</v>
          </cell>
          <cell r="L1222">
            <v>11500</v>
          </cell>
          <cell r="M1222" t="str">
            <v>No.80</v>
          </cell>
        </row>
        <row r="1223">
          <cell r="A1223" t="str">
            <v>흙채움</v>
          </cell>
          <cell r="C1223" t="str">
            <v>M3</v>
          </cell>
          <cell r="D1223">
            <v>2.27</v>
          </cell>
          <cell r="E1223">
            <v>1200</v>
          </cell>
          <cell r="F1223">
            <v>2724</v>
          </cell>
          <cell r="G1223">
            <v>200</v>
          </cell>
          <cell r="H1223">
            <v>454</v>
          </cell>
          <cell r="I1223">
            <v>600</v>
          </cell>
          <cell r="J1223">
            <v>1362</v>
          </cell>
          <cell r="K1223">
            <v>400</v>
          </cell>
          <cell r="L1223">
            <v>908</v>
          </cell>
          <cell r="M1223" t="str">
            <v>#.29</v>
          </cell>
        </row>
        <row r="1224">
          <cell r="A1224" t="str">
            <v>사다리설치(STS)</v>
          </cell>
          <cell r="C1224" t="str">
            <v>M</v>
          </cell>
          <cell r="D1224">
            <v>3.7</v>
          </cell>
          <cell r="E1224">
            <v>10900</v>
          </cell>
          <cell r="F1224">
            <v>40330</v>
          </cell>
          <cell r="G1224">
            <v>6600</v>
          </cell>
          <cell r="H1224">
            <v>24420</v>
          </cell>
          <cell r="I1224">
            <v>4100</v>
          </cell>
          <cell r="J1224">
            <v>15170</v>
          </cell>
          <cell r="K1224">
            <v>200</v>
          </cell>
          <cell r="L1224">
            <v>740</v>
          </cell>
          <cell r="M1224" t="str">
            <v>No.19</v>
          </cell>
        </row>
        <row r="1225">
          <cell r="A1225" t="str">
            <v>수팽창고무지수판 설치</v>
          </cell>
          <cell r="B1225" t="str">
            <v>20X10</v>
          </cell>
          <cell r="C1225" t="str">
            <v>M</v>
          </cell>
          <cell r="D1225">
            <v>2.5099999999999998</v>
          </cell>
          <cell r="E1225">
            <v>3900</v>
          </cell>
          <cell r="F1225">
            <v>9789</v>
          </cell>
          <cell r="G1225">
            <v>3100</v>
          </cell>
          <cell r="H1225">
            <v>7781</v>
          </cell>
          <cell r="I1225">
            <v>800</v>
          </cell>
          <cell r="J1225">
            <v>2008</v>
          </cell>
          <cell r="K1225">
            <v>0</v>
          </cell>
          <cell r="L1225">
            <v>0</v>
          </cell>
          <cell r="M1225" t="str">
            <v>No.23</v>
          </cell>
        </row>
        <row r="1226">
          <cell r="A1226" t="str">
            <v>P.V.C 파이프(VG1)</v>
          </cell>
          <cell r="B1226" t="str">
            <v>Φ100M/M</v>
          </cell>
          <cell r="C1226" t="str">
            <v>M</v>
          </cell>
          <cell r="D1226">
            <v>1.4</v>
          </cell>
          <cell r="E1226">
            <v>6800</v>
          </cell>
          <cell r="F1226">
            <v>9520</v>
          </cell>
          <cell r="G1226">
            <v>6500</v>
          </cell>
          <cell r="H1226">
            <v>9100</v>
          </cell>
          <cell r="I1226">
            <v>300</v>
          </cell>
          <cell r="J1226">
            <v>420</v>
          </cell>
          <cell r="K1226">
            <v>0</v>
          </cell>
          <cell r="L1226">
            <v>0</v>
          </cell>
        </row>
        <row r="1227">
          <cell r="A1227" t="str">
            <v>P.V.C 파이프(VG1)</v>
          </cell>
          <cell r="B1227" t="str">
            <v>Φ200M/M</v>
          </cell>
          <cell r="C1227" t="str">
            <v>M</v>
          </cell>
          <cell r="D1227">
            <v>0.35</v>
          </cell>
          <cell r="E1227">
            <v>20600</v>
          </cell>
          <cell r="F1227">
            <v>7210</v>
          </cell>
          <cell r="G1227">
            <v>19200</v>
          </cell>
          <cell r="H1227">
            <v>6720</v>
          </cell>
          <cell r="I1227">
            <v>1400</v>
          </cell>
          <cell r="J1227">
            <v>490</v>
          </cell>
          <cell r="K1227">
            <v>0</v>
          </cell>
          <cell r="L1227">
            <v>0</v>
          </cell>
        </row>
        <row r="1228">
          <cell r="A1228" t="str">
            <v>철근가공및조립</v>
          </cell>
          <cell r="B1228" t="str">
            <v>복잡</v>
          </cell>
          <cell r="C1228" t="str">
            <v>TON</v>
          </cell>
          <cell r="D1228">
            <v>20.710999999999999</v>
          </cell>
          <cell r="E1228">
            <v>361000</v>
          </cell>
          <cell r="F1228">
            <v>7476671</v>
          </cell>
          <cell r="G1228">
            <v>5000</v>
          </cell>
          <cell r="H1228">
            <v>103555</v>
          </cell>
          <cell r="I1228">
            <v>349000</v>
          </cell>
          <cell r="J1228">
            <v>7228139</v>
          </cell>
          <cell r="K1228">
            <v>7000</v>
          </cell>
          <cell r="L1228">
            <v>144977</v>
          </cell>
          <cell r="M1228" t="str">
            <v>No.81</v>
          </cell>
        </row>
        <row r="1230">
          <cell r="A1230" t="str">
            <v>3. 부대시설공</v>
          </cell>
          <cell r="F1230">
            <v>11770073</v>
          </cell>
          <cell r="H1230">
            <v>3942184</v>
          </cell>
          <cell r="J1230">
            <v>7677483</v>
          </cell>
          <cell r="L1230">
            <v>150406</v>
          </cell>
        </row>
        <row r="1231">
          <cell r="A1231" t="str">
            <v>가. 콘크리트 포장</v>
          </cell>
          <cell r="F1231">
            <v>1785095</v>
          </cell>
          <cell r="H1231">
            <v>948523</v>
          </cell>
          <cell r="J1231">
            <v>821321</v>
          </cell>
          <cell r="L1231">
            <v>15251</v>
          </cell>
        </row>
        <row r="1232">
          <cell r="A1232" t="str">
            <v>모래부설(B.H 0.7M3)</v>
          </cell>
          <cell r="B1232" t="str">
            <v>기계90%+인력10%</v>
          </cell>
          <cell r="C1232" t="str">
            <v>M3</v>
          </cell>
          <cell r="D1232">
            <v>2.06</v>
          </cell>
          <cell r="E1232">
            <v>1300</v>
          </cell>
          <cell r="F1232">
            <v>2678</v>
          </cell>
          <cell r="G1232">
            <v>200</v>
          </cell>
          <cell r="H1232">
            <v>412</v>
          </cell>
          <cell r="I1232">
            <v>700</v>
          </cell>
          <cell r="J1232">
            <v>1442</v>
          </cell>
          <cell r="K1232">
            <v>400</v>
          </cell>
          <cell r="L1232">
            <v>824</v>
          </cell>
          <cell r="M1232" t="str">
            <v>#.14</v>
          </cell>
        </row>
        <row r="1233">
          <cell r="A1233" t="str">
            <v>보조기층포설 및 다짐</v>
          </cell>
          <cell r="B1233" t="str">
            <v>T=30cm</v>
          </cell>
          <cell r="C1233" t="str">
            <v>M3</v>
          </cell>
          <cell r="D1233">
            <v>20.61</v>
          </cell>
          <cell r="E1233">
            <v>2800</v>
          </cell>
          <cell r="F1233">
            <v>57708</v>
          </cell>
          <cell r="G1233">
            <v>400</v>
          </cell>
          <cell r="H1233">
            <v>8244</v>
          </cell>
          <cell r="I1233">
            <v>1700</v>
          </cell>
          <cell r="J1233">
            <v>35037</v>
          </cell>
          <cell r="K1233">
            <v>700</v>
          </cell>
          <cell r="L1233">
            <v>14427</v>
          </cell>
          <cell r="M1233" t="str">
            <v>#.11</v>
          </cell>
        </row>
        <row r="1234">
          <cell r="A1234" t="str">
            <v>신축재</v>
          </cell>
          <cell r="B1234" t="str">
            <v>T=1.5cm</v>
          </cell>
          <cell r="C1234" t="str">
            <v>M2</v>
          </cell>
          <cell r="D1234">
            <v>2.75</v>
          </cell>
          <cell r="E1234">
            <v>12600</v>
          </cell>
          <cell r="F1234">
            <v>34650</v>
          </cell>
          <cell r="G1234">
            <v>12000</v>
          </cell>
          <cell r="H1234">
            <v>33000</v>
          </cell>
          <cell r="I1234">
            <v>600</v>
          </cell>
          <cell r="J1234">
            <v>1650</v>
          </cell>
          <cell r="K1234">
            <v>0</v>
          </cell>
          <cell r="L1234">
            <v>0</v>
          </cell>
        </row>
        <row r="1235">
          <cell r="A1235" t="str">
            <v>양생(비닐)</v>
          </cell>
          <cell r="C1235" t="str">
            <v>M2</v>
          </cell>
          <cell r="D1235">
            <v>68.709999999999994</v>
          </cell>
          <cell r="E1235">
            <v>900</v>
          </cell>
          <cell r="F1235">
            <v>61839</v>
          </cell>
          <cell r="G1235">
            <v>700</v>
          </cell>
          <cell r="H1235">
            <v>48097</v>
          </cell>
          <cell r="I1235">
            <v>200</v>
          </cell>
          <cell r="J1235">
            <v>13742</v>
          </cell>
          <cell r="K1235">
            <v>0</v>
          </cell>
          <cell r="L1235">
            <v>0</v>
          </cell>
          <cell r="M1235" t="str">
            <v>No.8</v>
          </cell>
        </row>
        <row r="1236">
          <cell r="A1236" t="str">
            <v>콘크리트포장 포설</v>
          </cell>
          <cell r="B1236" t="str">
            <v>T=20cm</v>
          </cell>
          <cell r="C1236" t="str">
            <v>M3</v>
          </cell>
          <cell r="D1236">
            <v>13.74</v>
          </cell>
          <cell r="E1236">
            <v>103500</v>
          </cell>
          <cell r="F1236">
            <v>1422090</v>
          </cell>
          <cell r="G1236">
            <v>52500</v>
          </cell>
          <cell r="H1236">
            <v>721350</v>
          </cell>
          <cell r="I1236">
            <v>51000</v>
          </cell>
          <cell r="J1236">
            <v>700740</v>
          </cell>
          <cell r="K1236">
            <v>0</v>
          </cell>
          <cell r="L1236">
            <v>0</v>
          </cell>
          <cell r="M1236" t="str">
            <v>No.6</v>
          </cell>
        </row>
        <row r="1237">
          <cell r="A1237" t="str">
            <v>와이어메쉬깔기</v>
          </cell>
          <cell r="B1237" t="str">
            <v>#8X100X100</v>
          </cell>
          <cell r="C1237" t="str">
            <v>M2</v>
          </cell>
          <cell r="D1237">
            <v>68.709999999999994</v>
          </cell>
          <cell r="E1237">
            <v>3000</v>
          </cell>
          <cell r="F1237">
            <v>206130</v>
          </cell>
          <cell r="G1237">
            <v>2000</v>
          </cell>
          <cell r="H1237">
            <v>137420</v>
          </cell>
          <cell r="I1237">
            <v>1000</v>
          </cell>
          <cell r="J1237">
            <v>68710</v>
          </cell>
          <cell r="K1237">
            <v>0</v>
          </cell>
          <cell r="L1237">
            <v>0</v>
          </cell>
          <cell r="M1237" t="str">
            <v>No.7</v>
          </cell>
        </row>
        <row r="1239">
          <cell r="A1239" t="str">
            <v>나. U형 측구</v>
          </cell>
          <cell r="F1239">
            <v>3960829</v>
          </cell>
          <cell r="H1239">
            <v>2244623</v>
          </cell>
          <cell r="J1239">
            <v>1694131</v>
          </cell>
          <cell r="L1239">
            <v>22075</v>
          </cell>
        </row>
        <row r="1240">
          <cell r="A1240" t="str">
            <v>레미콘타설</v>
          </cell>
          <cell r="B1240" t="str">
            <v>철근구조물</v>
          </cell>
          <cell r="C1240" t="str">
            <v>M3</v>
          </cell>
          <cell r="D1240">
            <v>9.84</v>
          </cell>
          <cell r="E1240">
            <v>16000</v>
          </cell>
          <cell r="F1240">
            <v>157440</v>
          </cell>
          <cell r="G1240">
            <v>0</v>
          </cell>
          <cell r="H1240">
            <v>0</v>
          </cell>
          <cell r="I1240">
            <v>16000</v>
          </cell>
          <cell r="J1240">
            <v>157440</v>
          </cell>
          <cell r="K1240">
            <v>0</v>
          </cell>
          <cell r="L1240">
            <v>0</v>
          </cell>
          <cell r="M1240" t="str">
            <v>No.14</v>
          </cell>
        </row>
        <row r="1241">
          <cell r="A1241" t="str">
            <v>레미콘타설</v>
          </cell>
          <cell r="B1241" t="str">
            <v>무근구조물</v>
          </cell>
          <cell r="C1241" t="str">
            <v>M3</v>
          </cell>
          <cell r="D1241">
            <v>2.99</v>
          </cell>
          <cell r="E1241">
            <v>21700</v>
          </cell>
          <cell r="F1241">
            <v>64883</v>
          </cell>
          <cell r="G1241">
            <v>400</v>
          </cell>
          <cell r="H1241">
            <v>1196</v>
          </cell>
          <cell r="I1241">
            <v>21000</v>
          </cell>
          <cell r="J1241">
            <v>62790</v>
          </cell>
          <cell r="K1241">
            <v>300</v>
          </cell>
          <cell r="L1241">
            <v>897</v>
          </cell>
          <cell r="M1241" t="str">
            <v>No.10</v>
          </cell>
        </row>
        <row r="1242">
          <cell r="A1242" t="str">
            <v>합판거푸집</v>
          </cell>
          <cell r="B1242" t="str">
            <v>0-7m:3회</v>
          </cell>
          <cell r="C1242" t="str">
            <v>M2</v>
          </cell>
          <cell r="D1242">
            <v>81.28</v>
          </cell>
          <cell r="E1242">
            <v>12000</v>
          </cell>
          <cell r="F1242">
            <v>975360</v>
          </cell>
          <cell r="G1242">
            <v>4000</v>
          </cell>
          <cell r="H1242">
            <v>325120</v>
          </cell>
          <cell r="I1242">
            <v>8000</v>
          </cell>
          <cell r="J1242">
            <v>650240</v>
          </cell>
          <cell r="K1242">
            <v>0</v>
          </cell>
          <cell r="L1242">
            <v>0</v>
          </cell>
          <cell r="M1242" t="str">
            <v>No.15</v>
          </cell>
        </row>
        <row r="1243">
          <cell r="A1243" t="str">
            <v>합판거푸집</v>
          </cell>
          <cell r="B1243" t="str">
            <v>0-7m:6회</v>
          </cell>
          <cell r="C1243" t="str">
            <v>M2</v>
          </cell>
          <cell r="D1243">
            <v>8.56</v>
          </cell>
          <cell r="E1243">
            <v>17100</v>
          </cell>
          <cell r="F1243">
            <v>146376</v>
          </cell>
          <cell r="G1243">
            <v>5300</v>
          </cell>
          <cell r="H1243">
            <v>45368</v>
          </cell>
          <cell r="I1243">
            <v>11800</v>
          </cell>
          <cell r="J1243">
            <v>101008</v>
          </cell>
          <cell r="K1243">
            <v>0</v>
          </cell>
          <cell r="L1243">
            <v>0</v>
          </cell>
          <cell r="M1243" t="str">
            <v>No.11</v>
          </cell>
        </row>
        <row r="1244">
          <cell r="A1244" t="str">
            <v>철근가공및조립</v>
          </cell>
          <cell r="B1244" t="str">
            <v>간단</v>
          </cell>
          <cell r="C1244" t="str">
            <v>TON</v>
          </cell>
          <cell r="D1244">
            <v>0.51300000000000001</v>
          </cell>
          <cell r="E1244">
            <v>290000</v>
          </cell>
          <cell r="F1244">
            <v>148770</v>
          </cell>
          <cell r="G1244">
            <v>3000</v>
          </cell>
          <cell r="H1244">
            <v>1539</v>
          </cell>
          <cell r="I1244">
            <v>281000</v>
          </cell>
          <cell r="J1244">
            <v>144153</v>
          </cell>
          <cell r="K1244">
            <v>6000</v>
          </cell>
          <cell r="L1244">
            <v>3078</v>
          </cell>
          <cell r="M1244" t="str">
            <v>No.82</v>
          </cell>
        </row>
        <row r="1245">
          <cell r="A1245" t="str">
            <v>그레이팅 뚜껑설치</v>
          </cell>
          <cell r="B1245" t="str">
            <v>500X1000mm</v>
          </cell>
          <cell r="C1245" t="str">
            <v>개소</v>
          </cell>
          <cell r="D1245">
            <v>43</v>
          </cell>
          <cell r="E1245">
            <v>54600</v>
          </cell>
          <cell r="F1245">
            <v>2347800</v>
          </cell>
          <cell r="G1245">
            <v>41600</v>
          </cell>
          <cell r="H1245">
            <v>1788800</v>
          </cell>
          <cell r="I1245">
            <v>12600</v>
          </cell>
          <cell r="J1245">
            <v>541800</v>
          </cell>
          <cell r="K1245">
            <v>400</v>
          </cell>
          <cell r="L1245">
            <v>17200</v>
          </cell>
          <cell r="M1245" t="str">
            <v>No.83</v>
          </cell>
        </row>
        <row r="1246">
          <cell r="A1246" t="str">
            <v>그레이팅 뚜껑설치</v>
          </cell>
          <cell r="B1246" t="str">
            <v>900X900mm</v>
          </cell>
          <cell r="C1246" t="str">
            <v>개소</v>
          </cell>
          <cell r="D1246">
            <v>1</v>
          </cell>
          <cell r="E1246">
            <v>120200</v>
          </cell>
          <cell r="F1246">
            <v>120200</v>
          </cell>
          <cell r="G1246">
            <v>82600</v>
          </cell>
          <cell r="H1246">
            <v>82600</v>
          </cell>
          <cell r="I1246">
            <v>36700</v>
          </cell>
          <cell r="J1246">
            <v>36700</v>
          </cell>
          <cell r="K1246">
            <v>900</v>
          </cell>
          <cell r="L1246">
            <v>900</v>
          </cell>
          <cell r="M1246" t="str">
            <v>No.84</v>
          </cell>
        </row>
        <row r="1248">
          <cell r="A1248" t="str">
            <v>다. 돌담쌓기</v>
          </cell>
          <cell r="F1248">
            <v>4123324</v>
          </cell>
          <cell r="H1248">
            <v>100846</v>
          </cell>
          <cell r="J1248">
            <v>3959250</v>
          </cell>
          <cell r="L1248">
            <v>63228</v>
          </cell>
        </row>
        <row r="1249">
          <cell r="A1249" t="str">
            <v>레미콘타설</v>
          </cell>
          <cell r="B1249" t="str">
            <v>무근구조물</v>
          </cell>
          <cell r="C1249" t="str">
            <v>M3</v>
          </cell>
          <cell r="D1249">
            <v>3.28</v>
          </cell>
          <cell r="E1249">
            <v>21700</v>
          </cell>
          <cell r="F1249">
            <v>71176</v>
          </cell>
          <cell r="G1249">
            <v>400</v>
          </cell>
          <cell r="H1249">
            <v>1312</v>
          </cell>
          <cell r="I1249">
            <v>21000</v>
          </cell>
          <cell r="J1249">
            <v>68880</v>
          </cell>
          <cell r="K1249">
            <v>300</v>
          </cell>
          <cell r="L1249">
            <v>984</v>
          </cell>
          <cell r="M1249" t="str">
            <v>No.10</v>
          </cell>
        </row>
        <row r="1250">
          <cell r="A1250" t="str">
            <v>합판거푸집</v>
          </cell>
          <cell r="B1250" t="str">
            <v>0-7m:6회</v>
          </cell>
          <cell r="C1250" t="str">
            <v>M2</v>
          </cell>
          <cell r="D1250">
            <v>9.36</v>
          </cell>
          <cell r="E1250">
            <v>17100</v>
          </cell>
          <cell r="F1250">
            <v>160056</v>
          </cell>
          <cell r="G1250">
            <v>5300</v>
          </cell>
          <cell r="H1250">
            <v>49608</v>
          </cell>
          <cell r="I1250">
            <v>11800</v>
          </cell>
          <cell r="J1250">
            <v>110448</v>
          </cell>
          <cell r="K1250">
            <v>0</v>
          </cell>
          <cell r="L1250">
            <v>0</v>
          </cell>
          <cell r="M1250" t="str">
            <v>No.11</v>
          </cell>
        </row>
        <row r="1251">
          <cell r="A1251" t="str">
            <v>돌담쌓기(파쇄암활용)</v>
          </cell>
          <cell r="B1251" t="str">
            <v>B0.5 X H1.9</v>
          </cell>
          <cell r="C1251" t="str">
            <v>M2</v>
          </cell>
          <cell r="D1251">
            <v>88.92</v>
          </cell>
          <cell r="E1251">
            <v>37600</v>
          </cell>
          <cell r="F1251">
            <v>3343392</v>
          </cell>
          <cell r="G1251">
            <v>300</v>
          </cell>
          <cell r="H1251">
            <v>26676</v>
          </cell>
          <cell r="I1251">
            <v>36600</v>
          </cell>
          <cell r="J1251">
            <v>3254472</v>
          </cell>
          <cell r="K1251">
            <v>700</v>
          </cell>
          <cell r="L1251">
            <v>62244</v>
          </cell>
          <cell r="M1251" t="str">
            <v>No.85</v>
          </cell>
        </row>
        <row r="1252">
          <cell r="A1252" t="str">
            <v>돌담헐기</v>
          </cell>
          <cell r="B1252" t="str">
            <v>B0.5 X H1.9</v>
          </cell>
          <cell r="C1252" t="str">
            <v>M2</v>
          </cell>
          <cell r="D1252">
            <v>23.25</v>
          </cell>
          <cell r="E1252">
            <v>23600</v>
          </cell>
          <cell r="F1252">
            <v>548700</v>
          </cell>
          <cell r="G1252">
            <v>1000</v>
          </cell>
          <cell r="H1252">
            <v>23250</v>
          </cell>
          <cell r="I1252">
            <v>22600</v>
          </cell>
          <cell r="J1252">
            <v>525450</v>
          </cell>
          <cell r="K1252">
            <v>0</v>
          </cell>
          <cell r="L1252">
            <v>0</v>
          </cell>
          <cell r="M1252" t="str">
            <v>No.86</v>
          </cell>
        </row>
        <row r="1254">
          <cell r="A1254" t="str">
            <v>라. 도로경계석 설치</v>
          </cell>
          <cell r="F1254">
            <v>295677</v>
          </cell>
          <cell r="H1254">
            <v>76534</v>
          </cell>
          <cell r="J1254">
            <v>218990</v>
          </cell>
          <cell r="L1254">
            <v>153</v>
          </cell>
        </row>
        <row r="1255">
          <cell r="A1255" t="str">
            <v>레미콘타설</v>
          </cell>
          <cell r="B1255" t="str">
            <v>무근구조물</v>
          </cell>
          <cell r="C1255" t="str">
            <v>M3</v>
          </cell>
          <cell r="D1255">
            <v>0.51</v>
          </cell>
          <cell r="E1255">
            <v>21700</v>
          </cell>
          <cell r="F1255">
            <v>11067</v>
          </cell>
          <cell r="G1255">
            <v>400</v>
          </cell>
          <cell r="H1255">
            <v>204</v>
          </cell>
          <cell r="I1255">
            <v>21000</v>
          </cell>
          <cell r="J1255">
            <v>10710</v>
          </cell>
          <cell r="K1255">
            <v>300</v>
          </cell>
          <cell r="L1255">
            <v>153</v>
          </cell>
          <cell r="M1255" t="str">
            <v>No.10</v>
          </cell>
        </row>
        <row r="1256">
          <cell r="A1256" t="str">
            <v>합판거푸집</v>
          </cell>
          <cell r="B1256" t="str">
            <v>0-7m:6회</v>
          </cell>
          <cell r="C1256" t="str">
            <v>M2</v>
          </cell>
          <cell r="D1256">
            <v>5.0999999999999996</v>
          </cell>
          <cell r="E1256">
            <v>17100</v>
          </cell>
          <cell r="F1256">
            <v>87210</v>
          </cell>
          <cell r="G1256">
            <v>5300</v>
          </cell>
          <cell r="H1256">
            <v>27030</v>
          </cell>
          <cell r="I1256">
            <v>11800</v>
          </cell>
          <cell r="J1256">
            <v>60180</v>
          </cell>
          <cell r="K1256">
            <v>0</v>
          </cell>
          <cell r="L1256">
            <v>0</v>
          </cell>
          <cell r="M1256" t="str">
            <v>No.11</v>
          </cell>
        </row>
        <row r="1257">
          <cell r="A1257" t="str">
            <v>모  르  터</v>
          </cell>
          <cell r="B1257" t="str">
            <v>1 : 3</v>
          </cell>
          <cell r="C1257" t="str">
            <v>M3</v>
          </cell>
          <cell r="D1257">
            <v>5.0000000000000001E-3</v>
          </cell>
          <cell r="E1257">
            <v>40000</v>
          </cell>
          <cell r="F1257">
            <v>200</v>
          </cell>
          <cell r="G1257">
            <v>0</v>
          </cell>
          <cell r="H1257">
            <v>0</v>
          </cell>
          <cell r="I1257">
            <v>40000</v>
          </cell>
          <cell r="J1257">
            <v>200</v>
          </cell>
          <cell r="K1257">
            <v>0</v>
          </cell>
          <cell r="L1257">
            <v>0</v>
          </cell>
          <cell r="M1257" t="str">
            <v>No.37</v>
          </cell>
        </row>
        <row r="1258">
          <cell r="A1258" t="str">
            <v>도로경계석 설치(신설)</v>
          </cell>
          <cell r="B1258" t="str">
            <v>120X120X500</v>
          </cell>
          <cell r="C1258" t="str">
            <v>M</v>
          </cell>
          <cell r="D1258">
            <v>17</v>
          </cell>
          <cell r="E1258">
            <v>11600</v>
          </cell>
          <cell r="F1258">
            <v>197200</v>
          </cell>
          <cell r="G1258">
            <v>2900</v>
          </cell>
          <cell r="H1258">
            <v>49300</v>
          </cell>
          <cell r="I1258">
            <v>8700</v>
          </cell>
          <cell r="J1258">
            <v>147900</v>
          </cell>
          <cell r="K1258">
            <v>0</v>
          </cell>
          <cell r="L1258">
            <v>0</v>
          </cell>
          <cell r="M1258" t="str">
            <v>No.87</v>
          </cell>
        </row>
        <row r="1260">
          <cell r="A1260" t="str">
            <v>마. 접 합 정</v>
          </cell>
          <cell r="F1260">
            <v>232730</v>
          </cell>
          <cell r="H1260">
            <v>112492</v>
          </cell>
          <cell r="J1260">
            <v>119125</v>
          </cell>
          <cell r="L1260">
            <v>1113</v>
          </cell>
        </row>
        <row r="1261">
          <cell r="A1261" t="str">
            <v>레미콘타설</v>
          </cell>
          <cell r="B1261" t="str">
            <v>철근구조물</v>
          </cell>
          <cell r="C1261" t="str">
            <v>M3</v>
          </cell>
          <cell r="D1261">
            <v>0.64</v>
          </cell>
          <cell r="E1261">
            <v>16000</v>
          </cell>
          <cell r="F1261">
            <v>10240</v>
          </cell>
          <cell r="G1261">
            <v>0</v>
          </cell>
          <cell r="H1261">
            <v>0</v>
          </cell>
          <cell r="I1261">
            <v>16000</v>
          </cell>
          <cell r="J1261">
            <v>10240</v>
          </cell>
          <cell r="K1261">
            <v>0</v>
          </cell>
          <cell r="L1261">
            <v>0</v>
          </cell>
          <cell r="M1261" t="str">
            <v>No.14</v>
          </cell>
        </row>
        <row r="1262">
          <cell r="A1262" t="str">
            <v>레미콘타설</v>
          </cell>
          <cell r="B1262" t="str">
            <v>무근구조물</v>
          </cell>
          <cell r="C1262" t="str">
            <v>M3</v>
          </cell>
          <cell r="D1262">
            <v>0.17</v>
          </cell>
          <cell r="E1262">
            <v>21700</v>
          </cell>
          <cell r="F1262">
            <v>3689</v>
          </cell>
          <cell r="G1262">
            <v>400</v>
          </cell>
          <cell r="H1262">
            <v>68</v>
          </cell>
          <cell r="I1262">
            <v>21000</v>
          </cell>
          <cell r="J1262">
            <v>3570</v>
          </cell>
          <cell r="K1262">
            <v>300</v>
          </cell>
          <cell r="L1262">
            <v>51</v>
          </cell>
          <cell r="M1262" t="str">
            <v>No.10</v>
          </cell>
        </row>
        <row r="1263">
          <cell r="A1263" t="str">
            <v>합판거푸집</v>
          </cell>
          <cell r="B1263" t="str">
            <v>0-7m:3회</v>
          </cell>
          <cell r="C1263" t="str">
            <v>M2</v>
          </cell>
          <cell r="D1263">
            <v>6.74</v>
          </cell>
          <cell r="E1263">
            <v>12000</v>
          </cell>
          <cell r="F1263">
            <v>80880</v>
          </cell>
          <cell r="G1263">
            <v>4000</v>
          </cell>
          <cell r="H1263">
            <v>26960</v>
          </cell>
          <cell r="I1263">
            <v>8000</v>
          </cell>
          <cell r="J1263">
            <v>53920</v>
          </cell>
          <cell r="K1263">
            <v>0</v>
          </cell>
          <cell r="L1263">
            <v>0</v>
          </cell>
          <cell r="M1263" t="str">
            <v>No.15</v>
          </cell>
        </row>
        <row r="1264">
          <cell r="A1264" t="str">
            <v>합판거푸집</v>
          </cell>
          <cell r="B1264" t="str">
            <v>0-7m:6회</v>
          </cell>
          <cell r="C1264" t="str">
            <v>M2</v>
          </cell>
          <cell r="D1264">
            <v>0.52</v>
          </cell>
          <cell r="E1264">
            <v>17100</v>
          </cell>
          <cell r="F1264">
            <v>8892</v>
          </cell>
          <cell r="G1264">
            <v>5300</v>
          </cell>
          <cell r="H1264">
            <v>2756</v>
          </cell>
          <cell r="I1264">
            <v>11800</v>
          </cell>
          <cell r="J1264">
            <v>6136</v>
          </cell>
          <cell r="K1264">
            <v>0</v>
          </cell>
          <cell r="L1264">
            <v>0</v>
          </cell>
          <cell r="M1264" t="str">
            <v>No.11</v>
          </cell>
        </row>
        <row r="1265">
          <cell r="A1265" t="str">
            <v>철근가공및조립</v>
          </cell>
          <cell r="B1265" t="str">
            <v>보통</v>
          </cell>
          <cell r="C1265" t="str">
            <v>TON</v>
          </cell>
          <cell r="D1265">
            <v>2.7E-2</v>
          </cell>
          <cell r="E1265">
            <v>327000</v>
          </cell>
          <cell r="F1265">
            <v>8829</v>
          </cell>
          <cell r="G1265">
            <v>4000</v>
          </cell>
          <cell r="H1265">
            <v>108</v>
          </cell>
          <cell r="I1265">
            <v>317000</v>
          </cell>
          <cell r="J1265">
            <v>8559</v>
          </cell>
          <cell r="K1265">
            <v>6000</v>
          </cell>
          <cell r="L1265">
            <v>162</v>
          </cell>
          <cell r="M1265" t="str">
            <v>No.18</v>
          </cell>
        </row>
        <row r="1266">
          <cell r="A1266" t="str">
            <v>그레이팅 뚜껑설치</v>
          </cell>
          <cell r="B1266" t="str">
            <v>900X900mm</v>
          </cell>
          <cell r="C1266" t="str">
            <v>개소</v>
          </cell>
          <cell r="D1266">
            <v>1</v>
          </cell>
          <cell r="E1266">
            <v>120200</v>
          </cell>
          <cell r="F1266">
            <v>120200</v>
          </cell>
          <cell r="G1266">
            <v>82600</v>
          </cell>
          <cell r="H1266">
            <v>82600</v>
          </cell>
          <cell r="I1266">
            <v>36700</v>
          </cell>
          <cell r="J1266">
            <v>36700</v>
          </cell>
          <cell r="K1266">
            <v>900</v>
          </cell>
          <cell r="L1266">
            <v>900</v>
          </cell>
          <cell r="M1266" t="str">
            <v>No.84</v>
          </cell>
        </row>
        <row r="1268">
          <cell r="A1268" t="str">
            <v>바. 출입문 설치</v>
          </cell>
          <cell r="F1268">
            <v>848472</v>
          </cell>
          <cell r="H1268">
            <v>456162</v>
          </cell>
          <cell r="J1268">
            <v>392034</v>
          </cell>
          <cell r="L1268">
            <v>276</v>
          </cell>
        </row>
        <row r="1269">
          <cell r="A1269" t="str">
            <v>레미콘타설</v>
          </cell>
          <cell r="B1269" t="str">
            <v>철근구조물</v>
          </cell>
          <cell r="C1269" t="str">
            <v>M3</v>
          </cell>
          <cell r="D1269">
            <v>0.64</v>
          </cell>
          <cell r="E1269">
            <v>16000</v>
          </cell>
          <cell r="F1269">
            <v>10240</v>
          </cell>
          <cell r="G1269">
            <v>0</v>
          </cell>
          <cell r="H1269">
            <v>0</v>
          </cell>
          <cell r="I1269">
            <v>16000</v>
          </cell>
          <cell r="J1269">
            <v>10240</v>
          </cell>
          <cell r="K1269">
            <v>0</v>
          </cell>
          <cell r="L1269">
            <v>0</v>
          </cell>
          <cell r="M1269" t="str">
            <v>No.14</v>
          </cell>
        </row>
        <row r="1270">
          <cell r="A1270" t="str">
            <v>레미콘타설</v>
          </cell>
          <cell r="B1270" t="str">
            <v>무근구조물</v>
          </cell>
          <cell r="C1270" t="str">
            <v>M3</v>
          </cell>
          <cell r="D1270">
            <v>0.32</v>
          </cell>
          <cell r="E1270">
            <v>21700</v>
          </cell>
          <cell r="F1270">
            <v>6944</v>
          </cell>
          <cell r="G1270">
            <v>400</v>
          </cell>
          <cell r="H1270">
            <v>128</v>
          </cell>
          <cell r="I1270">
            <v>21000</v>
          </cell>
          <cell r="J1270">
            <v>6720</v>
          </cell>
          <cell r="K1270">
            <v>300</v>
          </cell>
          <cell r="L1270">
            <v>96</v>
          </cell>
          <cell r="M1270" t="str">
            <v>No.10</v>
          </cell>
        </row>
        <row r="1271">
          <cell r="A1271" t="str">
            <v>합판거푸집</v>
          </cell>
          <cell r="B1271" t="str">
            <v>0-7m:6회</v>
          </cell>
          <cell r="C1271" t="str">
            <v>M2</v>
          </cell>
          <cell r="D1271">
            <v>4.4800000000000004</v>
          </cell>
          <cell r="E1271">
            <v>17100</v>
          </cell>
          <cell r="F1271">
            <v>76608</v>
          </cell>
          <cell r="G1271">
            <v>5300</v>
          </cell>
          <cell r="H1271">
            <v>23744</v>
          </cell>
          <cell r="I1271">
            <v>11800</v>
          </cell>
          <cell r="J1271">
            <v>52864</v>
          </cell>
          <cell r="K1271">
            <v>0</v>
          </cell>
          <cell r="L1271">
            <v>0</v>
          </cell>
          <cell r="M1271" t="str">
            <v>No.11</v>
          </cell>
        </row>
        <row r="1272">
          <cell r="A1272" t="str">
            <v>철근가공및조립</v>
          </cell>
          <cell r="B1272" t="str">
            <v>간단</v>
          </cell>
          <cell r="C1272" t="str">
            <v>TON</v>
          </cell>
          <cell r="D1272">
            <v>0.03</v>
          </cell>
          <cell r="E1272">
            <v>290000</v>
          </cell>
          <cell r="F1272">
            <v>8700</v>
          </cell>
          <cell r="G1272">
            <v>3000</v>
          </cell>
          <cell r="H1272">
            <v>90</v>
          </cell>
          <cell r="I1272">
            <v>281000</v>
          </cell>
          <cell r="J1272">
            <v>8430</v>
          </cell>
          <cell r="K1272">
            <v>6000</v>
          </cell>
          <cell r="L1272">
            <v>180</v>
          </cell>
          <cell r="M1272" t="str">
            <v>No.82</v>
          </cell>
        </row>
        <row r="1273">
          <cell r="A1273" t="str">
            <v>모  르  터</v>
          </cell>
          <cell r="B1273" t="str">
            <v>1 : 3</v>
          </cell>
          <cell r="C1273" t="str">
            <v>M3</v>
          </cell>
          <cell r="D1273">
            <v>0.48</v>
          </cell>
          <cell r="E1273">
            <v>40000</v>
          </cell>
          <cell r="F1273">
            <v>19200</v>
          </cell>
          <cell r="G1273">
            <v>0</v>
          </cell>
          <cell r="H1273">
            <v>0</v>
          </cell>
          <cell r="I1273">
            <v>40000</v>
          </cell>
          <cell r="J1273">
            <v>19200</v>
          </cell>
          <cell r="K1273">
            <v>0</v>
          </cell>
          <cell r="L1273">
            <v>0</v>
          </cell>
          <cell r="M1273" t="str">
            <v>No.37</v>
          </cell>
        </row>
        <row r="1274">
          <cell r="A1274" t="str">
            <v>적벽돌쌓기</v>
          </cell>
          <cell r="B1274" t="str">
            <v>1.0B,표준형</v>
          </cell>
          <cell r="C1274" t="str">
            <v>M2</v>
          </cell>
          <cell r="D1274">
            <v>12.2</v>
          </cell>
          <cell r="E1274">
            <v>21900</v>
          </cell>
          <cell r="F1274">
            <v>267180</v>
          </cell>
          <cell r="G1274">
            <v>0</v>
          </cell>
          <cell r="H1274">
            <v>0</v>
          </cell>
          <cell r="I1274">
            <v>21900</v>
          </cell>
          <cell r="J1274">
            <v>267180</v>
          </cell>
          <cell r="K1274">
            <v>0</v>
          </cell>
          <cell r="L1274">
            <v>0</v>
          </cell>
          <cell r="M1274" t="str">
            <v>No.36</v>
          </cell>
        </row>
        <row r="1275">
          <cell r="A1275" t="str">
            <v>출입문설치</v>
          </cell>
          <cell r="B1275" t="str">
            <v>B=4.0M</v>
          </cell>
          <cell r="C1275" t="str">
            <v>개소</v>
          </cell>
          <cell r="D1275">
            <v>1</v>
          </cell>
          <cell r="E1275">
            <v>459600</v>
          </cell>
          <cell r="F1275">
            <v>459600</v>
          </cell>
          <cell r="G1275">
            <v>432200</v>
          </cell>
          <cell r="H1275">
            <v>432200</v>
          </cell>
          <cell r="I1275">
            <v>27400</v>
          </cell>
          <cell r="J1275">
            <v>27400</v>
          </cell>
          <cell r="K1275">
            <v>0</v>
          </cell>
          <cell r="L1275">
            <v>0</v>
          </cell>
        </row>
        <row r="1277">
          <cell r="A1277" t="str">
            <v>사. 기 타</v>
          </cell>
          <cell r="F1277">
            <v>523946</v>
          </cell>
          <cell r="H1277">
            <v>3004</v>
          </cell>
          <cell r="J1277">
            <v>472632</v>
          </cell>
          <cell r="L1277">
            <v>48310</v>
          </cell>
        </row>
        <row r="1278">
          <cell r="A1278" t="str">
            <v>모래부설 및 다짐(B.H 0.7M3,관로기초)</v>
          </cell>
          <cell r="B1278" t="str">
            <v>기계90%+인력10%</v>
          </cell>
          <cell r="C1278" t="str">
            <v>M3</v>
          </cell>
          <cell r="D1278">
            <v>3.02</v>
          </cell>
          <cell r="E1278">
            <v>2300</v>
          </cell>
          <cell r="F1278">
            <v>6946</v>
          </cell>
          <cell r="G1278">
            <v>200</v>
          </cell>
          <cell r="H1278">
            <v>604</v>
          </cell>
          <cell r="I1278">
            <v>1600</v>
          </cell>
          <cell r="J1278">
            <v>4832</v>
          </cell>
          <cell r="K1278">
            <v>500</v>
          </cell>
          <cell r="L1278">
            <v>1510</v>
          </cell>
          <cell r="M1278" t="str">
            <v>#.8</v>
          </cell>
        </row>
        <row r="1279">
          <cell r="A1279" t="str">
            <v>K.P메카니칼접합및부설(기계)</v>
          </cell>
          <cell r="B1279" t="str">
            <v>ø250M/M</v>
          </cell>
          <cell r="C1279" t="str">
            <v>개소</v>
          </cell>
          <cell r="D1279">
            <v>3</v>
          </cell>
          <cell r="E1279">
            <v>53200</v>
          </cell>
          <cell r="F1279">
            <v>159600</v>
          </cell>
          <cell r="G1279">
            <v>0</v>
          </cell>
          <cell r="H1279">
            <v>0</v>
          </cell>
          <cell r="I1279">
            <v>39200</v>
          </cell>
          <cell r="J1279">
            <v>117600</v>
          </cell>
          <cell r="K1279">
            <v>14000</v>
          </cell>
          <cell r="L1279">
            <v>42000</v>
          </cell>
          <cell r="M1279" t="str">
            <v>No.9</v>
          </cell>
        </row>
        <row r="1280">
          <cell r="A1280" t="str">
            <v>K.P메카니칼접합및부설(기계)</v>
          </cell>
          <cell r="B1280" t="str">
            <v>ø250M/M(이형관)</v>
          </cell>
          <cell r="C1280" t="str">
            <v>개소</v>
          </cell>
          <cell r="D1280">
            <v>1</v>
          </cell>
          <cell r="E1280">
            <v>17700</v>
          </cell>
          <cell r="F1280">
            <v>17700</v>
          </cell>
          <cell r="G1280">
            <v>0</v>
          </cell>
          <cell r="H1280">
            <v>0</v>
          </cell>
          <cell r="I1280">
            <v>12900</v>
          </cell>
          <cell r="J1280">
            <v>12900</v>
          </cell>
          <cell r="K1280">
            <v>4800</v>
          </cell>
          <cell r="L1280">
            <v>4800</v>
          </cell>
          <cell r="M1280" t="str">
            <v>No.13</v>
          </cell>
        </row>
        <row r="1281">
          <cell r="A1281" t="str">
            <v>플랜지관 접합및부설</v>
          </cell>
          <cell r="B1281" t="str">
            <v>ø250M/M(이형관)</v>
          </cell>
          <cell r="C1281" t="str">
            <v>개소</v>
          </cell>
          <cell r="D1281">
            <v>1</v>
          </cell>
          <cell r="E1281">
            <v>53700</v>
          </cell>
          <cell r="F1281">
            <v>53700</v>
          </cell>
          <cell r="G1281">
            <v>1400</v>
          </cell>
          <cell r="H1281">
            <v>1400</v>
          </cell>
          <cell r="I1281">
            <v>52300</v>
          </cell>
          <cell r="J1281">
            <v>52300</v>
          </cell>
          <cell r="K1281">
            <v>0</v>
          </cell>
          <cell r="L1281">
            <v>0</v>
          </cell>
          <cell r="M1281" t="str">
            <v>No.88</v>
          </cell>
        </row>
        <row r="1282">
          <cell r="A1282" t="str">
            <v>P.V.C관 접합(슬리브접합)</v>
          </cell>
          <cell r="B1282" t="str">
            <v>D25M/M</v>
          </cell>
          <cell r="C1282" t="str">
            <v>개소</v>
          </cell>
          <cell r="D1282">
            <v>50</v>
          </cell>
          <cell r="E1282">
            <v>5720</v>
          </cell>
          <cell r="F1282">
            <v>286000</v>
          </cell>
          <cell r="G1282">
            <v>20</v>
          </cell>
          <cell r="H1282">
            <v>1000</v>
          </cell>
          <cell r="I1282">
            <v>5700</v>
          </cell>
          <cell r="J1282">
            <v>285000</v>
          </cell>
          <cell r="K1282">
            <v>0</v>
          </cell>
          <cell r="L1282">
            <v>0</v>
          </cell>
          <cell r="M1282" t="str">
            <v>No.89</v>
          </cell>
        </row>
        <row r="1284">
          <cell r="A1284" t="str">
            <v>4. 운 반 공</v>
          </cell>
          <cell r="F1284">
            <v>434871</v>
          </cell>
          <cell r="H1284">
            <v>46200</v>
          </cell>
          <cell r="J1284">
            <v>50400</v>
          </cell>
          <cell r="L1284">
            <v>338271</v>
          </cell>
        </row>
        <row r="1285">
          <cell r="A1285" t="str">
            <v>철근운반</v>
          </cell>
          <cell r="C1285" t="str">
            <v>TON</v>
          </cell>
          <cell r="D1285">
            <v>21.919</v>
          </cell>
          <cell r="E1285">
            <v>9000</v>
          </cell>
          <cell r="F1285">
            <v>197271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9000</v>
          </cell>
          <cell r="L1285">
            <v>197271</v>
          </cell>
          <cell r="M1285" t="str">
            <v>#.15</v>
          </cell>
        </row>
        <row r="1286">
          <cell r="A1286" t="str">
            <v>시멘트운반(40kg/대)</v>
          </cell>
          <cell r="C1286" t="str">
            <v>대</v>
          </cell>
          <cell r="D1286">
            <v>183</v>
          </cell>
          <cell r="E1286">
            <v>400</v>
          </cell>
          <cell r="F1286">
            <v>73200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400</v>
          </cell>
          <cell r="L1286">
            <v>73200</v>
          </cell>
          <cell r="M1286" t="str">
            <v>#.19</v>
          </cell>
        </row>
        <row r="1287">
          <cell r="A1287" t="str">
            <v>주철관 운반</v>
          </cell>
          <cell r="B1287" t="str">
            <v>Φ250M/M</v>
          </cell>
          <cell r="C1287" t="str">
            <v>본</v>
          </cell>
          <cell r="D1287">
            <v>3</v>
          </cell>
          <cell r="E1287">
            <v>2700</v>
          </cell>
          <cell r="F1287">
            <v>8100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2700</v>
          </cell>
          <cell r="L1287">
            <v>8100</v>
          </cell>
          <cell r="M1287" t="str">
            <v>#.16</v>
          </cell>
        </row>
        <row r="1288">
          <cell r="A1288" t="str">
            <v>주철관 운반</v>
          </cell>
          <cell r="B1288" t="str">
            <v>이형관</v>
          </cell>
          <cell r="C1288" t="str">
            <v>KG</v>
          </cell>
          <cell r="D1288">
            <v>30</v>
          </cell>
          <cell r="E1288">
            <v>100</v>
          </cell>
          <cell r="F1288">
            <v>3000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100</v>
          </cell>
          <cell r="L1288">
            <v>3000</v>
          </cell>
          <cell r="M1288" t="str">
            <v>#.17</v>
          </cell>
        </row>
        <row r="1289">
          <cell r="A1289" t="str">
            <v>보조기층운반</v>
          </cell>
          <cell r="C1289" t="str">
            <v>M3</v>
          </cell>
          <cell r="D1289">
            <v>21</v>
          </cell>
          <cell r="E1289">
            <v>7300</v>
          </cell>
          <cell r="F1289">
            <v>153300</v>
          </cell>
          <cell r="G1289">
            <v>2200</v>
          </cell>
          <cell r="H1289">
            <v>46200</v>
          </cell>
          <cell r="I1289">
            <v>2400</v>
          </cell>
          <cell r="J1289">
            <v>50400</v>
          </cell>
          <cell r="K1289">
            <v>2700</v>
          </cell>
          <cell r="L1289">
            <v>56700</v>
          </cell>
          <cell r="M1289" t="str">
            <v>#.18</v>
          </cell>
        </row>
        <row r="1301">
          <cell r="A1301" t="str">
            <v>⊙서호 중계펌프장 사급자재비(토목)</v>
          </cell>
          <cell r="C1301" t="str">
            <v>식</v>
          </cell>
          <cell r="D1301">
            <v>1</v>
          </cell>
          <cell r="F1301">
            <v>970890</v>
          </cell>
          <cell r="H1301">
            <v>970890</v>
          </cell>
          <cell r="J1301">
            <v>0</v>
          </cell>
          <cell r="L1301">
            <v>0</v>
          </cell>
        </row>
        <row r="1303">
          <cell r="A1303" t="str">
            <v>모  래</v>
          </cell>
          <cell r="C1303" t="str">
            <v>M3</v>
          </cell>
          <cell r="D1303">
            <v>22</v>
          </cell>
          <cell r="E1303">
            <v>17000</v>
          </cell>
          <cell r="F1303">
            <v>374000</v>
          </cell>
          <cell r="G1303">
            <v>17000</v>
          </cell>
          <cell r="H1303">
            <v>374000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</row>
        <row r="1304">
          <cell r="A1304" t="str">
            <v>적벽돌</v>
          </cell>
          <cell r="B1304" t="str">
            <v>190*90*57</v>
          </cell>
          <cell r="C1304" t="str">
            <v>매</v>
          </cell>
          <cell r="D1304">
            <v>1612</v>
          </cell>
          <cell r="E1304">
            <v>200</v>
          </cell>
          <cell r="F1304">
            <v>322400</v>
          </cell>
          <cell r="G1304">
            <v>200</v>
          </cell>
          <cell r="H1304">
            <v>322400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</row>
        <row r="1305">
          <cell r="A1305" t="str">
            <v>보조기층제</v>
          </cell>
          <cell r="C1305" t="str">
            <v>M3</v>
          </cell>
          <cell r="D1305">
            <v>21</v>
          </cell>
          <cell r="E1305">
            <v>6300</v>
          </cell>
          <cell r="F1305">
            <v>132300</v>
          </cell>
          <cell r="G1305">
            <v>6300</v>
          </cell>
          <cell r="H1305">
            <v>132300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</row>
        <row r="1306">
          <cell r="A1306" t="str">
            <v>주철관 이형관</v>
          </cell>
          <cell r="B1306" t="str">
            <v>D300M/M이상 D600M/M이하</v>
          </cell>
          <cell r="C1306" t="str">
            <v>KG</v>
          </cell>
          <cell r="D1306">
            <v>30</v>
          </cell>
          <cell r="E1306">
            <v>2500</v>
          </cell>
          <cell r="F1306">
            <v>75000</v>
          </cell>
          <cell r="G1306">
            <v>2500</v>
          </cell>
          <cell r="H1306">
            <v>75000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</row>
        <row r="1307">
          <cell r="A1307" t="str">
            <v>주철관 접합부품(K.P메카니칼접합)</v>
          </cell>
          <cell r="B1307" t="str">
            <v>D=250MM</v>
          </cell>
          <cell r="C1307" t="str">
            <v>SET</v>
          </cell>
          <cell r="D1307">
            <v>4</v>
          </cell>
          <cell r="E1307">
            <v>16000</v>
          </cell>
          <cell r="F1307">
            <v>64000</v>
          </cell>
          <cell r="G1307">
            <v>16000</v>
          </cell>
          <cell r="H1307">
            <v>64000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주철관 접합부품(플랜지접합)</v>
          </cell>
          <cell r="B1308" t="str">
            <v>D=250MM</v>
          </cell>
          <cell r="C1308" t="str">
            <v>SET</v>
          </cell>
          <cell r="D1308">
            <v>1</v>
          </cell>
          <cell r="E1308">
            <v>3190</v>
          </cell>
          <cell r="F1308">
            <v>3190</v>
          </cell>
          <cell r="G1308">
            <v>3190</v>
          </cell>
          <cell r="H1308">
            <v>3190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</row>
        <row r="1323">
          <cell r="A1323" t="str">
            <v>Ⅱ.법환 중계펌프장(토목)</v>
          </cell>
          <cell r="C1323" t="str">
            <v>식</v>
          </cell>
          <cell r="D1323">
            <v>1</v>
          </cell>
          <cell r="F1323">
            <v>57491452</v>
          </cell>
          <cell r="H1323">
            <v>14925113</v>
          </cell>
          <cell r="J1323">
            <v>38212150</v>
          </cell>
          <cell r="L1323">
            <v>4354189</v>
          </cell>
        </row>
        <row r="1325">
          <cell r="A1325" t="str">
            <v>1. 토    공</v>
          </cell>
          <cell r="F1325">
            <v>12721477</v>
          </cell>
          <cell r="H1325">
            <v>2203940</v>
          </cell>
          <cell r="J1325">
            <v>6933379</v>
          </cell>
          <cell r="L1325">
            <v>3584158</v>
          </cell>
        </row>
        <row r="1326">
          <cell r="A1326" t="str">
            <v>터파기:토사(육상),기계80+인력20</v>
          </cell>
          <cell r="B1326" t="str">
            <v>B.H 0.7㎥</v>
          </cell>
          <cell r="C1326" t="str">
            <v>M3</v>
          </cell>
          <cell r="D1326">
            <v>456.02</v>
          </cell>
          <cell r="E1326">
            <v>2000</v>
          </cell>
          <cell r="F1326">
            <v>912040</v>
          </cell>
          <cell r="G1326">
            <v>100</v>
          </cell>
          <cell r="H1326">
            <v>45602</v>
          </cell>
          <cell r="I1326">
            <v>1600</v>
          </cell>
          <cell r="J1326">
            <v>729632</v>
          </cell>
          <cell r="K1326">
            <v>300</v>
          </cell>
          <cell r="L1326">
            <v>136806</v>
          </cell>
          <cell r="M1326" t="str">
            <v>#.2</v>
          </cell>
        </row>
        <row r="1327">
          <cell r="A1327" t="str">
            <v>터파기(인력)</v>
          </cell>
          <cell r="B1327" t="str">
            <v>토사,0-1m</v>
          </cell>
          <cell r="C1327" t="str">
            <v>M3</v>
          </cell>
          <cell r="D1327">
            <v>156.94</v>
          </cell>
          <cell r="E1327">
            <v>8800</v>
          </cell>
          <cell r="F1327">
            <v>1381072</v>
          </cell>
          <cell r="G1327">
            <v>0</v>
          </cell>
          <cell r="H1327">
            <v>0</v>
          </cell>
          <cell r="I1327">
            <v>8800</v>
          </cell>
          <cell r="J1327">
            <v>1381072</v>
          </cell>
          <cell r="K1327">
            <v>0</v>
          </cell>
          <cell r="L1327">
            <v>0</v>
          </cell>
          <cell r="M1327" t="str">
            <v>No.54</v>
          </cell>
        </row>
        <row r="1328">
          <cell r="A1328" t="str">
            <v>기계터파기(연암)</v>
          </cell>
          <cell r="B1328" t="str">
            <v>B.H0.7+브레이커</v>
          </cell>
          <cell r="C1328" t="str">
            <v>M3</v>
          </cell>
          <cell r="D1328">
            <v>254.4</v>
          </cell>
          <cell r="E1328">
            <v>18400</v>
          </cell>
          <cell r="F1328">
            <v>4680960</v>
          </cell>
          <cell r="G1328">
            <v>2800</v>
          </cell>
          <cell r="H1328">
            <v>712320</v>
          </cell>
          <cell r="I1328">
            <v>7300</v>
          </cell>
          <cell r="J1328">
            <v>1857120</v>
          </cell>
          <cell r="K1328">
            <v>8300</v>
          </cell>
          <cell r="L1328">
            <v>2111520</v>
          </cell>
          <cell r="M1328" t="str">
            <v>#.3</v>
          </cell>
        </row>
        <row r="1329">
          <cell r="A1329" t="str">
            <v>되메우기 및 다짐</v>
          </cell>
          <cell r="B1329" t="str">
            <v>B.H 0.7+플래이트 콤펙터</v>
          </cell>
          <cell r="C1329" t="str">
            <v>M3</v>
          </cell>
          <cell r="D1329">
            <v>409.76</v>
          </cell>
          <cell r="E1329">
            <v>3500</v>
          </cell>
          <cell r="F1329">
            <v>1434160</v>
          </cell>
          <cell r="G1329">
            <v>400</v>
          </cell>
          <cell r="H1329">
            <v>163904</v>
          </cell>
          <cell r="I1329">
            <v>2600</v>
          </cell>
          <cell r="J1329">
            <v>1065376</v>
          </cell>
          <cell r="K1329">
            <v>500</v>
          </cell>
          <cell r="L1329">
            <v>204880</v>
          </cell>
          <cell r="M1329" t="str">
            <v>#.4</v>
          </cell>
        </row>
        <row r="1330">
          <cell r="A1330" t="str">
            <v>되메우기</v>
          </cell>
          <cell r="B1330" t="str">
            <v>인력</v>
          </cell>
          <cell r="C1330" t="str">
            <v>M3</v>
          </cell>
          <cell r="D1330">
            <v>117.19</v>
          </cell>
          <cell r="E1330">
            <v>3400</v>
          </cell>
          <cell r="F1330">
            <v>398446</v>
          </cell>
          <cell r="G1330">
            <v>0</v>
          </cell>
          <cell r="H1330">
            <v>0</v>
          </cell>
          <cell r="I1330">
            <v>3400</v>
          </cell>
          <cell r="J1330">
            <v>398446</v>
          </cell>
          <cell r="K1330">
            <v>0</v>
          </cell>
          <cell r="L1330">
            <v>0</v>
          </cell>
          <cell r="M1330" t="str">
            <v>No.72</v>
          </cell>
        </row>
        <row r="1331">
          <cell r="A1331" t="str">
            <v>사토운반:토사</v>
          </cell>
          <cell r="B1331" t="str">
            <v>B.H0.7 + D.T15</v>
          </cell>
          <cell r="C1331" t="str">
            <v>M3</v>
          </cell>
          <cell r="D1331">
            <v>86.01</v>
          </cell>
          <cell r="E1331">
            <v>2500</v>
          </cell>
          <cell r="F1331">
            <v>215025</v>
          </cell>
          <cell r="G1331">
            <v>900</v>
          </cell>
          <cell r="H1331">
            <v>77409</v>
          </cell>
          <cell r="I1331">
            <v>700</v>
          </cell>
          <cell r="J1331">
            <v>60207</v>
          </cell>
          <cell r="K1331">
            <v>900</v>
          </cell>
          <cell r="L1331">
            <v>77409</v>
          </cell>
          <cell r="M1331" t="str">
            <v>#.26</v>
          </cell>
        </row>
        <row r="1332">
          <cell r="A1332" t="str">
            <v>사토운반:연암</v>
          </cell>
          <cell r="B1332" t="str">
            <v>B.H0.7 + D.T15</v>
          </cell>
          <cell r="C1332" t="str">
            <v>M3</v>
          </cell>
          <cell r="D1332">
            <v>254.4</v>
          </cell>
          <cell r="E1332">
            <v>12000</v>
          </cell>
          <cell r="F1332">
            <v>3052800</v>
          </cell>
          <cell r="G1332">
            <v>4500</v>
          </cell>
          <cell r="H1332">
            <v>1144800</v>
          </cell>
          <cell r="I1332">
            <v>3500</v>
          </cell>
          <cell r="J1332">
            <v>890400</v>
          </cell>
          <cell r="K1332">
            <v>4000</v>
          </cell>
          <cell r="L1332">
            <v>1017600</v>
          </cell>
          <cell r="M1332" t="str">
            <v>#.7</v>
          </cell>
        </row>
        <row r="1333">
          <cell r="A1333" t="str">
            <v>바닥면 고르기</v>
          </cell>
          <cell r="B1333" t="str">
            <v>연암</v>
          </cell>
          <cell r="C1333" t="str">
            <v>M2</v>
          </cell>
          <cell r="D1333">
            <v>119.81</v>
          </cell>
          <cell r="E1333">
            <v>5400</v>
          </cell>
          <cell r="F1333">
            <v>646974</v>
          </cell>
          <cell r="G1333">
            <v>500</v>
          </cell>
          <cell r="H1333">
            <v>59905</v>
          </cell>
          <cell r="I1333">
            <v>4600</v>
          </cell>
          <cell r="J1333">
            <v>551126</v>
          </cell>
          <cell r="K1333">
            <v>300</v>
          </cell>
          <cell r="L1333">
            <v>35943</v>
          </cell>
          <cell r="M1333" t="str">
            <v>No.2</v>
          </cell>
        </row>
        <row r="1335">
          <cell r="A1335" t="str">
            <v>2. 구조물공</v>
          </cell>
          <cell r="F1335">
            <v>29521874</v>
          </cell>
          <cell r="H1335">
            <v>5690651</v>
          </cell>
          <cell r="J1335">
            <v>23475502</v>
          </cell>
          <cell r="L1335">
            <v>355721</v>
          </cell>
        </row>
        <row r="1336">
          <cell r="A1336" t="str">
            <v>레미콘타설</v>
          </cell>
          <cell r="B1336" t="str">
            <v>무근구조물</v>
          </cell>
          <cell r="C1336" t="str">
            <v>M3</v>
          </cell>
          <cell r="D1336">
            <v>14.22</v>
          </cell>
          <cell r="E1336">
            <v>16000</v>
          </cell>
          <cell r="F1336">
            <v>227520</v>
          </cell>
          <cell r="G1336">
            <v>0</v>
          </cell>
          <cell r="H1336">
            <v>0</v>
          </cell>
          <cell r="I1336">
            <v>16000</v>
          </cell>
          <cell r="J1336">
            <v>227520</v>
          </cell>
          <cell r="K1336">
            <v>0</v>
          </cell>
          <cell r="L1336">
            <v>0</v>
          </cell>
          <cell r="M1336" t="str">
            <v>No.10</v>
          </cell>
        </row>
        <row r="1337">
          <cell r="A1337" t="str">
            <v>레미콘타설</v>
          </cell>
          <cell r="B1337" t="str">
            <v>철근구조물</v>
          </cell>
          <cell r="C1337" t="str">
            <v>M3</v>
          </cell>
          <cell r="D1337">
            <v>120.22</v>
          </cell>
          <cell r="E1337">
            <v>21700</v>
          </cell>
          <cell r="F1337">
            <v>2608774</v>
          </cell>
          <cell r="G1337">
            <v>400</v>
          </cell>
          <cell r="H1337">
            <v>48088</v>
          </cell>
          <cell r="I1337">
            <v>21000</v>
          </cell>
          <cell r="J1337">
            <v>2524620</v>
          </cell>
          <cell r="K1337">
            <v>300</v>
          </cell>
          <cell r="L1337">
            <v>36066</v>
          </cell>
          <cell r="M1337" t="str">
            <v>No.14</v>
          </cell>
        </row>
        <row r="1338">
          <cell r="A1338" t="str">
            <v>합판거푸집</v>
          </cell>
          <cell r="B1338" t="str">
            <v>0-7m:6회</v>
          </cell>
          <cell r="C1338" t="str">
            <v>M2</v>
          </cell>
          <cell r="D1338">
            <v>139.35</v>
          </cell>
          <cell r="E1338">
            <v>12000</v>
          </cell>
          <cell r="F1338">
            <v>1672200</v>
          </cell>
          <cell r="G1338">
            <v>4000</v>
          </cell>
          <cell r="H1338">
            <v>557400</v>
          </cell>
          <cell r="I1338">
            <v>8000</v>
          </cell>
          <cell r="J1338">
            <v>1114800</v>
          </cell>
          <cell r="K1338">
            <v>0</v>
          </cell>
          <cell r="L1338">
            <v>0</v>
          </cell>
          <cell r="M1338" t="str">
            <v>No.11</v>
          </cell>
        </row>
        <row r="1339">
          <cell r="A1339" t="str">
            <v>합판거푸집</v>
          </cell>
          <cell r="B1339" t="str">
            <v>0-7m:3회</v>
          </cell>
          <cell r="C1339" t="str">
            <v>M2</v>
          </cell>
          <cell r="D1339">
            <v>144.55000000000001</v>
          </cell>
          <cell r="E1339">
            <v>17100</v>
          </cell>
          <cell r="F1339">
            <v>2471805</v>
          </cell>
          <cell r="G1339">
            <v>5300</v>
          </cell>
          <cell r="H1339">
            <v>766115</v>
          </cell>
          <cell r="I1339">
            <v>11800</v>
          </cell>
          <cell r="J1339">
            <v>1705690</v>
          </cell>
          <cell r="K1339">
            <v>0</v>
          </cell>
          <cell r="L1339">
            <v>0</v>
          </cell>
          <cell r="M1339" t="str">
            <v>No.15</v>
          </cell>
        </row>
        <row r="1340">
          <cell r="A1340" t="str">
            <v>폼타이 합판거푸집</v>
          </cell>
          <cell r="B1340" t="str">
            <v>0-7m:T=400:3회</v>
          </cell>
          <cell r="C1340" t="str">
            <v>M2</v>
          </cell>
          <cell r="D1340">
            <v>179.73</v>
          </cell>
          <cell r="E1340">
            <v>18500</v>
          </cell>
          <cell r="F1340">
            <v>3325005</v>
          </cell>
          <cell r="G1340">
            <v>6600</v>
          </cell>
          <cell r="H1340">
            <v>1186218</v>
          </cell>
          <cell r="I1340">
            <v>11900</v>
          </cell>
          <cell r="J1340">
            <v>2138787</v>
          </cell>
          <cell r="K1340">
            <v>0</v>
          </cell>
          <cell r="L1340">
            <v>0</v>
          </cell>
          <cell r="M1340" t="str">
            <v>No.73</v>
          </cell>
        </row>
        <row r="1341">
          <cell r="A1341" t="str">
            <v>폼타이 합판거푸집</v>
          </cell>
          <cell r="B1341" t="str">
            <v>0-7m:T=300:3회</v>
          </cell>
          <cell r="C1341" t="str">
            <v>M2</v>
          </cell>
          <cell r="D1341">
            <v>32.75</v>
          </cell>
          <cell r="E1341">
            <v>18600</v>
          </cell>
          <cell r="F1341">
            <v>609150</v>
          </cell>
          <cell r="G1341">
            <v>6600</v>
          </cell>
          <cell r="H1341">
            <v>216150</v>
          </cell>
          <cell r="I1341">
            <v>12000</v>
          </cell>
          <cell r="J1341">
            <v>393000</v>
          </cell>
          <cell r="K1341">
            <v>0</v>
          </cell>
          <cell r="L1341">
            <v>0</v>
          </cell>
          <cell r="M1341" t="str">
            <v>No.74</v>
          </cell>
        </row>
        <row r="1342">
          <cell r="A1342" t="str">
            <v>강관동바리(3개월)</v>
          </cell>
          <cell r="B1342" t="str">
            <v>H=0-4.2M</v>
          </cell>
          <cell r="C1342" t="str">
            <v>공M3</v>
          </cell>
          <cell r="D1342">
            <v>164.68</v>
          </cell>
          <cell r="E1342">
            <v>6300</v>
          </cell>
          <cell r="F1342">
            <v>1037484</v>
          </cell>
          <cell r="G1342">
            <v>200</v>
          </cell>
          <cell r="H1342">
            <v>32936</v>
          </cell>
          <cell r="I1342">
            <v>6100</v>
          </cell>
          <cell r="J1342">
            <v>1004548</v>
          </cell>
          <cell r="K1342">
            <v>0</v>
          </cell>
          <cell r="L1342">
            <v>0</v>
          </cell>
          <cell r="M1342" t="str">
            <v>No.21</v>
          </cell>
        </row>
        <row r="1343">
          <cell r="A1343" t="str">
            <v>강관비계</v>
          </cell>
          <cell r="B1343" t="str">
            <v>3개월</v>
          </cell>
          <cell r="C1343" t="str">
            <v>M2</v>
          </cell>
          <cell r="D1343">
            <v>140.19999999999999</v>
          </cell>
          <cell r="E1343">
            <v>9200</v>
          </cell>
          <cell r="F1343">
            <v>1289840</v>
          </cell>
          <cell r="G1343">
            <v>2300</v>
          </cell>
          <cell r="H1343">
            <v>322460</v>
          </cell>
          <cell r="I1343">
            <v>6600</v>
          </cell>
          <cell r="J1343">
            <v>925320</v>
          </cell>
          <cell r="K1343">
            <v>300</v>
          </cell>
          <cell r="L1343">
            <v>42060</v>
          </cell>
          <cell r="M1343" t="str">
            <v>No.33</v>
          </cell>
        </row>
        <row r="1344">
          <cell r="A1344" t="str">
            <v>시공이음 설치</v>
          </cell>
          <cell r="B1344" t="str">
            <v>PVC,B=150X5mm</v>
          </cell>
          <cell r="C1344" t="str">
            <v>M</v>
          </cell>
          <cell r="D1344">
            <v>40.9</v>
          </cell>
          <cell r="E1344">
            <v>13700</v>
          </cell>
          <cell r="F1344">
            <v>560330</v>
          </cell>
          <cell r="G1344">
            <v>2400</v>
          </cell>
          <cell r="H1344">
            <v>98160</v>
          </cell>
          <cell r="I1344">
            <v>11300</v>
          </cell>
          <cell r="J1344">
            <v>462170</v>
          </cell>
          <cell r="K1344">
            <v>0</v>
          </cell>
          <cell r="L1344">
            <v>0</v>
          </cell>
          <cell r="M1344" t="str">
            <v>No.17</v>
          </cell>
        </row>
        <row r="1345">
          <cell r="A1345" t="str">
            <v>시공이음면정리(치핑)</v>
          </cell>
          <cell r="B1345" t="str">
            <v>인력</v>
          </cell>
          <cell r="C1345" t="str">
            <v>M2</v>
          </cell>
          <cell r="D1345">
            <v>53.93</v>
          </cell>
          <cell r="E1345">
            <v>19000</v>
          </cell>
          <cell r="F1345">
            <v>1024670</v>
          </cell>
          <cell r="G1345">
            <v>500</v>
          </cell>
          <cell r="H1345">
            <v>26965</v>
          </cell>
          <cell r="I1345">
            <v>18500</v>
          </cell>
          <cell r="J1345">
            <v>997705</v>
          </cell>
          <cell r="K1345">
            <v>0</v>
          </cell>
          <cell r="L1345">
            <v>0</v>
          </cell>
          <cell r="M1345" t="str">
            <v>No.22</v>
          </cell>
        </row>
        <row r="1346">
          <cell r="A1346" t="str">
            <v>스페이서(T=110MM)</v>
          </cell>
          <cell r="C1346" t="str">
            <v>EA</v>
          </cell>
          <cell r="D1346">
            <v>399</v>
          </cell>
          <cell r="E1346">
            <v>90</v>
          </cell>
          <cell r="F1346">
            <v>35910</v>
          </cell>
          <cell r="G1346">
            <v>90</v>
          </cell>
          <cell r="H1346">
            <v>35910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스페이서(T=80MM)</v>
          </cell>
          <cell r="C1347" t="str">
            <v>EA</v>
          </cell>
          <cell r="D1347">
            <v>977</v>
          </cell>
          <cell r="E1347">
            <v>60</v>
          </cell>
          <cell r="F1347">
            <v>58620</v>
          </cell>
          <cell r="G1347">
            <v>60</v>
          </cell>
          <cell r="H1347">
            <v>58620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폼타이거푸집 구멍체움</v>
          </cell>
          <cell r="C1348" t="str">
            <v>EA</v>
          </cell>
          <cell r="D1348">
            <v>228</v>
          </cell>
          <cell r="E1348">
            <v>250</v>
          </cell>
          <cell r="F1348">
            <v>57000</v>
          </cell>
          <cell r="G1348">
            <v>0</v>
          </cell>
          <cell r="H1348">
            <v>0</v>
          </cell>
          <cell r="I1348">
            <v>250</v>
          </cell>
          <cell r="J1348">
            <v>57000</v>
          </cell>
          <cell r="K1348">
            <v>0</v>
          </cell>
          <cell r="L1348">
            <v>0</v>
          </cell>
          <cell r="M1348" t="str">
            <v>No.76</v>
          </cell>
        </row>
        <row r="1349">
          <cell r="A1349" t="str">
            <v>에폭시방수</v>
          </cell>
          <cell r="B1349" t="str">
            <v>수용성에폭시3회</v>
          </cell>
          <cell r="C1349" t="str">
            <v>M2</v>
          </cell>
          <cell r="D1349">
            <v>135.04</v>
          </cell>
          <cell r="E1349">
            <v>19600</v>
          </cell>
          <cell r="F1349">
            <v>2646784</v>
          </cell>
          <cell r="G1349">
            <v>10300</v>
          </cell>
          <cell r="H1349">
            <v>1390912</v>
          </cell>
          <cell r="I1349">
            <v>9300</v>
          </cell>
          <cell r="J1349">
            <v>1255872</v>
          </cell>
          <cell r="K1349">
            <v>0</v>
          </cell>
          <cell r="L1349">
            <v>0</v>
          </cell>
          <cell r="M1349" t="str">
            <v>No.77</v>
          </cell>
        </row>
        <row r="1350">
          <cell r="A1350" t="str">
            <v>S.T.S Plate C.설치(TYPE-D)</v>
          </cell>
          <cell r="B1350" t="str">
            <v>1200X1000</v>
          </cell>
          <cell r="C1350" t="str">
            <v>EA</v>
          </cell>
          <cell r="D1350">
            <v>3</v>
          </cell>
          <cell r="E1350">
            <v>249900</v>
          </cell>
          <cell r="F1350">
            <v>749700</v>
          </cell>
          <cell r="G1350">
            <v>150000</v>
          </cell>
          <cell r="H1350">
            <v>450000</v>
          </cell>
          <cell r="I1350">
            <v>86700</v>
          </cell>
          <cell r="J1350">
            <v>260100</v>
          </cell>
          <cell r="K1350">
            <v>13200</v>
          </cell>
          <cell r="L1350">
            <v>39600</v>
          </cell>
          <cell r="M1350" t="str">
            <v>No.78</v>
          </cell>
        </row>
        <row r="1351">
          <cell r="A1351" t="str">
            <v>S.T.S Plate C.설치(TYPE-A)</v>
          </cell>
          <cell r="B1351" t="str">
            <v>800X800</v>
          </cell>
          <cell r="C1351" t="str">
            <v>EA</v>
          </cell>
          <cell r="D1351">
            <v>2</v>
          </cell>
          <cell r="E1351">
            <v>196100</v>
          </cell>
          <cell r="F1351">
            <v>392200</v>
          </cell>
          <cell r="G1351">
            <v>100000</v>
          </cell>
          <cell r="H1351">
            <v>200000</v>
          </cell>
          <cell r="I1351">
            <v>85300</v>
          </cell>
          <cell r="J1351">
            <v>170600</v>
          </cell>
          <cell r="K1351">
            <v>10800</v>
          </cell>
          <cell r="L1351">
            <v>21600</v>
          </cell>
          <cell r="M1351" t="str">
            <v>No.79</v>
          </cell>
        </row>
        <row r="1352">
          <cell r="A1352" t="str">
            <v>S.T.S Plate C.설치(TYPE-A)</v>
          </cell>
          <cell r="B1352" t="str">
            <v>650X800</v>
          </cell>
          <cell r="C1352" t="str">
            <v>EA</v>
          </cell>
          <cell r="D1352">
            <v>1</v>
          </cell>
          <cell r="E1352">
            <v>181100</v>
          </cell>
          <cell r="F1352">
            <v>181100</v>
          </cell>
          <cell r="G1352">
            <v>95600</v>
          </cell>
          <cell r="H1352">
            <v>95600</v>
          </cell>
          <cell r="I1352">
            <v>76400</v>
          </cell>
          <cell r="J1352">
            <v>76400</v>
          </cell>
          <cell r="K1352">
            <v>9100</v>
          </cell>
          <cell r="L1352">
            <v>9100</v>
          </cell>
          <cell r="M1352" t="str">
            <v>No.90</v>
          </cell>
        </row>
        <row r="1353">
          <cell r="A1353" t="str">
            <v>흙 채 움</v>
          </cell>
          <cell r="C1353" t="str">
            <v>M3</v>
          </cell>
          <cell r="D1353">
            <v>7.12</v>
          </cell>
          <cell r="E1353">
            <v>1200</v>
          </cell>
          <cell r="F1353">
            <v>8544</v>
          </cell>
          <cell r="G1353">
            <v>200</v>
          </cell>
          <cell r="H1353">
            <v>1424</v>
          </cell>
          <cell r="I1353">
            <v>600</v>
          </cell>
          <cell r="J1353">
            <v>4272</v>
          </cell>
          <cell r="K1353">
            <v>400</v>
          </cell>
          <cell r="L1353">
            <v>2848</v>
          </cell>
          <cell r="M1353" t="str">
            <v>#.29</v>
          </cell>
        </row>
        <row r="1354">
          <cell r="A1354" t="str">
            <v>사다리설치(STS)</v>
          </cell>
          <cell r="C1354" t="str">
            <v>M</v>
          </cell>
          <cell r="D1354">
            <v>6.5</v>
          </cell>
          <cell r="E1354">
            <v>10900</v>
          </cell>
          <cell r="F1354">
            <v>70850</v>
          </cell>
          <cell r="G1354">
            <v>6600</v>
          </cell>
          <cell r="H1354">
            <v>42900</v>
          </cell>
          <cell r="I1354">
            <v>4100</v>
          </cell>
          <cell r="J1354">
            <v>26650</v>
          </cell>
          <cell r="K1354">
            <v>200</v>
          </cell>
          <cell r="L1354">
            <v>1300</v>
          </cell>
          <cell r="M1354" t="str">
            <v>No.19</v>
          </cell>
        </row>
        <row r="1355">
          <cell r="A1355" t="str">
            <v>수팽창고무지수판 설치</v>
          </cell>
          <cell r="B1355" t="str">
            <v>20X10</v>
          </cell>
          <cell r="C1355" t="str">
            <v>M</v>
          </cell>
          <cell r="D1355">
            <v>1.73</v>
          </cell>
          <cell r="E1355">
            <v>3900</v>
          </cell>
          <cell r="F1355">
            <v>6747</v>
          </cell>
          <cell r="G1355">
            <v>3100</v>
          </cell>
          <cell r="H1355">
            <v>5363</v>
          </cell>
          <cell r="I1355">
            <v>800</v>
          </cell>
          <cell r="J1355">
            <v>1384</v>
          </cell>
          <cell r="K1355">
            <v>0</v>
          </cell>
          <cell r="L1355">
            <v>0</v>
          </cell>
          <cell r="M1355" t="str">
            <v>No.23</v>
          </cell>
        </row>
        <row r="1356">
          <cell r="A1356" t="str">
            <v>P.V.C 파이프(VG1)</v>
          </cell>
          <cell r="B1356" t="str">
            <v>Φ100M/M</v>
          </cell>
          <cell r="C1356" t="str">
            <v>M</v>
          </cell>
          <cell r="D1356">
            <v>0.35</v>
          </cell>
          <cell r="E1356">
            <v>6800</v>
          </cell>
          <cell r="F1356">
            <v>2380</v>
          </cell>
          <cell r="G1356">
            <v>6500</v>
          </cell>
          <cell r="H1356">
            <v>2275</v>
          </cell>
          <cell r="I1356">
            <v>300</v>
          </cell>
          <cell r="J1356">
            <v>105</v>
          </cell>
          <cell r="K1356">
            <v>0</v>
          </cell>
          <cell r="L1356">
            <v>0</v>
          </cell>
        </row>
        <row r="1357">
          <cell r="A1357" t="str">
            <v>P.V.C 파이프(VG1)</v>
          </cell>
          <cell r="B1357" t="str">
            <v>Φ250M/M</v>
          </cell>
          <cell r="C1357" t="str">
            <v>M</v>
          </cell>
          <cell r="D1357">
            <v>0.35</v>
          </cell>
          <cell r="E1357">
            <v>24800</v>
          </cell>
          <cell r="F1357">
            <v>8680</v>
          </cell>
          <cell r="G1357">
            <v>23000</v>
          </cell>
          <cell r="H1357">
            <v>8050</v>
          </cell>
          <cell r="I1357">
            <v>1800</v>
          </cell>
          <cell r="J1357">
            <v>630</v>
          </cell>
          <cell r="K1357">
            <v>0</v>
          </cell>
          <cell r="L1357">
            <v>0</v>
          </cell>
        </row>
        <row r="1358">
          <cell r="A1358" t="str">
            <v>철근가공및조립</v>
          </cell>
          <cell r="B1358" t="str">
            <v>복잡</v>
          </cell>
          <cell r="C1358" t="str">
            <v>TON</v>
          </cell>
          <cell r="D1358">
            <v>29.021000000000001</v>
          </cell>
          <cell r="E1358">
            <v>361000</v>
          </cell>
          <cell r="F1358">
            <v>10476581</v>
          </cell>
          <cell r="G1358">
            <v>5000</v>
          </cell>
          <cell r="H1358">
            <v>145105</v>
          </cell>
          <cell r="I1358">
            <v>349000</v>
          </cell>
          <cell r="J1358">
            <v>10128329</v>
          </cell>
          <cell r="K1358">
            <v>7000</v>
          </cell>
          <cell r="L1358">
            <v>203147</v>
          </cell>
          <cell r="M1358" t="str">
            <v>No.81</v>
          </cell>
        </row>
        <row r="1360">
          <cell r="A1360" t="str">
            <v>3. 부대시설공</v>
          </cell>
          <cell r="F1360">
            <v>14827923</v>
          </cell>
          <cell r="H1360">
            <v>6993122</v>
          </cell>
          <cell r="J1360">
            <v>7762469</v>
          </cell>
          <cell r="L1360">
            <v>72332</v>
          </cell>
        </row>
        <row r="1361">
          <cell r="A1361" t="str">
            <v>가. 콘크리트 포장</v>
          </cell>
          <cell r="F1361">
            <v>1374555</v>
          </cell>
          <cell r="H1361">
            <v>730386</v>
          </cell>
          <cell r="J1361">
            <v>632424</v>
          </cell>
          <cell r="L1361">
            <v>11745</v>
          </cell>
        </row>
        <row r="1362">
          <cell r="A1362" t="str">
            <v>모래부설(B.H 0.7M3)</v>
          </cell>
          <cell r="B1362" t="str">
            <v>기계90%+인력10%</v>
          </cell>
          <cell r="C1362" t="str">
            <v>M3</v>
          </cell>
          <cell r="D1362">
            <v>1.59</v>
          </cell>
          <cell r="E1362">
            <v>1300</v>
          </cell>
          <cell r="F1362">
            <v>2067</v>
          </cell>
          <cell r="G1362">
            <v>200</v>
          </cell>
          <cell r="H1362">
            <v>318</v>
          </cell>
          <cell r="I1362">
            <v>700</v>
          </cell>
          <cell r="J1362">
            <v>1113</v>
          </cell>
          <cell r="K1362">
            <v>400</v>
          </cell>
          <cell r="L1362">
            <v>636</v>
          </cell>
          <cell r="M1362" t="str">
            <v>#.14</v>
          </cell>
        </row>
        <row r="1363">
          <cell r="A1363" t="str">
            <v>보조기층포설 및 다짐</v>
          </cell>
          <cell r="B1363" t="str">
            <v>T=30cm</v>
          </cell>
          <cell r="C1363" t="str">
            <v>M3</v>
          </cell>
          <cell r="D1363">
            <v>15.87</v>
          </cell>
          <cell r="E1363">
            <v>2800</v>
          </cell>
          <cell r="F1363">
            <v>44436</v>
          </cell>
          <cell r="G1363">
            <v>400</v>
          </cell>
          <cell r="H1363">
            <v>6348</v>
          </cell>
          <cell r="I1363">
            <v>1700</v>
          </cell>
          <cell r="J1363">
            <v>26979</v>
          </cell>
          <cell r="K1363">
            <v>700</v>
          </cell>
          <cell r="L1363">
            <v>11109</v>
          </cell>
          <cell r="M1363" t="str">
            <v>#.11</v>
          </cell>
        </row>
        <row r="1364">
          <cell r="A1364" t="str">
            <v>신 축 재</v>
          </cell>
          <cell r="B1364" t="str">
            <v>T=1.5cm</v>
          </cell>
          <cell r="C1364" t="str">
            <v>M2</v>
          </cell>
          <cell r="D1364">
            <v>2.12</v>
          </cell>
          <cell r="E1364">
            <v>12600</v>
          </cell>
          <cell r="F1364">
            <v>26712</v>
          </cell>
          <cell r="G1364">
            <v>12000</v>
          </cell>
          <cell r="H1364">
            <v>25440</v>
          </cell>
          <cell r="I1364">
            <v>600</v>
          </cell>
          <cell r="J1364">
            <v>1272</v>
          </cell>
          <cell r="K1364">
            <v>0</v>
          </cell>
          <cell r="L1364">
            <v>0</v>
          </cell>
        </row>
        <row r="1365">
          <cell r="A1365" t="str">
            <v>양생(비닐)</v>
          </cell>
          <cell r="C1365" t="str">
            <v>M2</v>
          </cell>
          <cell r="D1365">
            <v>52.9</v>
          </cell>
          <cell r="E1365">
            <v>900</v>
          </cell>
          <cell r="F1365">
            <v>47610</v>
          </cell>
          <cell r="G1365">
            <v>700</v>
          </cell>
          <cell r="H1365">
            <v>37030</v>
          </cell>
          <cell r="I1365">
            <v>200</v>
          </cell>
          <cell r="J1365">
            <v>10580</v>
          </cell>
          <cell r="K1365">
            <v>0</v>
          </cell>
          <cell r="L1365">
            <v>0</v>
          </cell>
          <cell r="M1365" t="str">
            <v>No.8</v>
          </cell>
        </row>
        <row r="1366">
          <cell r="A1366" t="str">
            <v>콘크리트포장 포설</v>
          </cell>
          <cell r="B1366" t="str">
            <v>T=20cm</v>
          </cell>
          <cell r="C1366" t="str">
            <v>M3</v>
          </cell>
          <cell r="D1366">
            <v>10.58</v>
          </cell>
          <cell r="E1366">
            <v>103500</v>
          </cell>
          <cell r="F1366">
            <v>1095030</v>
          </cell>
          <cell r="G1366">
            <v>52500</v>
          </cell>
          <cell r="H1366">
            <v>555450</v>
          </cell>
          <cell r="I1366">
            <v>51000</v>
          </cell>
          <cell r="J1366">
            <v>539580</v>
          </cell>
          <cell r="K1366">
            <v>0</v>
          </cell>
          <cell r="L1366">
            <v>0</v>
          </cell>
          <cell r="M1366" t="str">
            <v>No.6</v>
          </cell>
        </row>
        <row r="1367">
          <cell r="A1367" t="str">
            <v>와이어메쉬깔기</v>
          </cell>
          <cell r="B1367" t="str">
            <v>#8X100X100</v>
          </cell>
          <cell r="C1367" t="str">
            <v>M2</v>
          </cell>
          <cell r="D1367">
            <v>52.9</v>
          </cell>
          <cell r="E1367">
            <v>3000</v>
          </cell>
          <cell r="F1367">
            <v>158700</v>
          </cell>
          <cell r="G1367">
            <v>2000</v>
          </cell>
          <cell r="H1367">
            <v>105800</v>
          </cell>
          <cell r="I1367">
            <v>1000</v>
          </cell>
          <cell r="J1367">
            <v>52900</v>
          </cell>
          <cell r="K1367">
            <v>0</v>
          </cell>
          <cell r="L1367">
            <v>0</v>
          </cell>
          <cell r="M1367" t="str">
            <v>No.7</v>
          </cell>
        </row>
        <row r="1369">
          <cell r="A1369" t="str">
            <v>나. U형 측구</v>
          </cell>
          <cell r="F1369">
            <v>6085932</v>
          </cell>
          <cell r="H1369">
            <v>3422032</v>
          </cell>
          <cell r="J1369">
            <v>2630376</v>
          </cell>
          <cell r="L1369">
            <v>33524</v>
          </cell>
        </row>
        <row r="1370">
          <cell r="A1370" t="str">
            <v>레미콘타설</v>
          </cell>
          <cell r="B1370" t="str">
            <v>철근구조물</v>
          </cell>
          <cell r="C1370" t="str">
            <v>M3</v>
          </cell>
          <cell r="D1370">
            <v>15.64</v>
          </cell>
          <cell r="E1370">
            <v>16000</v>
          </cell>
          <cell r="F1370">
            <v>250240</v>
          </cell>
          <cell r="G1370">
            <v>0</v>
          </cell>
          <cell r="H1370">
            <v>0</v>
          </cell>
          <cell r="I1370">
            <v>16000</v>
          </cell>
          <cell r="J1370">
            <v>250240</v>
          </cell>
          <cell r="K1370">
            <v>0</v>
          </cell>
          <cell r="L1370">
            <v>0</v>
          </cell>
          <cell r="M1370" t="str">
            <v>No.14</v>
          </cell>
        </row>
        <row r="1371">
          <cell r="A1371" t="str">
            <v>레미콘타설</v>
          </cell>
          <cell r="B1371" t="str">
            <v>무근구조물</v>
          </cell>
          <cell r="C1371" t="str">
            <v>M3</v>
          </cell>
          <cell r="D1371">
            <v>4.76</v>
          </cell>
          <cell r="E1371">
            <v>21700</v>
          </cell>
          <cell r="F1371">
            <v>103292</v>
          </cell>
          <cell r="G1371">
            <v>400</v>
          </cell>
          <cell r="H1371">
            <v>1904</v>
          </cell>
          <cell r="I1371">
            <v>21000</v>
          </cell>
          <cell r="J1371">
            <v>99960</v>
          </cell>
          <cell r="K1371">
            <v>300</v>
          </cell>
          <cell r="L1371">
            <v>1428</v>
          </cell>
          <cell r="M1371" t="str">
            <v>No.10</v>
          </cell>
        </row>
        <row r="1372">
          <cell r="A1372" t="str">
            <v>합판거푸집</v>
          </cell>
          <cell r="B1372" t="str">
            <v>0-7m:3회</v>
          </cell>
          <cell r="C1372" t="str">
            <v>M2</v>
          </cell>
          <cell r="D1372">
            <v>129.19999999999999</v>
          </cell>
          <cell r="E1372">
            <v>12000</v>
          </cell>
          <cell r="F1372">
            <v>1550400</v>
          </cell>
          <cell r="G1372">
            <v>4000</v>
          </cell>
          <cell r="H1372">
            <v>516800</v>
          </cell>
          <cell r="I1372">
            <v>8000</v>
          </cell>
          <cell r="J1372">
            <v>1033600</v>
          </cell>
          <cell r="K1372">
            <v>0</v>
          </cell>
          <cell r="L1372">
            <v>0</v>
          </cell>
          <cell r="M1372" t="str">
            <v>No.15</v>
          </cell>
        </row>
        <row r="1373">
          <cell r="A1373" t="str">
            <v>합판거푸집</v>
          </cell>
          <cell r="B1373" t="str">
            <v>0-7m:6회</v>
          </cell>
          <cell r="C1373" t="str">
            <v>M2</v>
          </cell>
          <cell r="D1373">
            <v>13.6</v>
          </cell>
          <cell r="E1373">
            <v>17100</v>
          </cell>
          <cell r="F1373">
            <v>232560</v>
          </cell>
          <cell r="G1373">
            <v>5300</v>
          </cell>
          <cell r="H1373">
            <v>72080</v>
          </cell>
          <cell r="I1373">
            <v>11800</v>
          </cell>
          <cell r="J1373">
            <v>160480</v>
          </cell>
          <cell r="K1373">
            <v>0</v>
          </cell>
          <cell r="L1373">
            <v>0</v>
          </cell>
          <cell r="M1373" t="str">
            <v>No.11</v>
          </cell>
        </row>
        <row r="1374">
          <cell r="A1374" t="str">
            <v>철근가공및조립</v>
          </cell>
          <cell r="B1374" t="str">
            <v>간단</v>
          </cell>
          <cell r="C1374" t="str">
            <v>TON</v>
          </cell>
          <cell r="D1374">
            <v>0.81599999999999995</v>
          </cell>
          <cell r="E1374">
            <v>290000</v>
          </cell>
          <cell r="F1374">
            <v>236640</v>
          </cell>
          <cell r="G1374">
            <v>3000</v>
          </cell>
          <cell r="H1374">
            <v>2448</v>
          </cell>
          <cell r="I1374">
            <v>281000</v>
          </cell>
          <cell r="J1374">
            <v>229296</v>
          </cell>
          <cell r="K1374">
            <v>6000</v>
          </cell>
          <cell r="L1374">
            <v>4896</v>
          </cell>
          <cell r="M1374" t="str">
            <v>No.82</v>
          </cell>
        </row>
        <row r="1375">
          <cell r="A1375" t="str">
            <v>그레이팅 뚜껑설치</v>
          </cell>
          <cell r="B1375" t="str">
            <v>500X1000mm</v>
          </cell>
          <cell r="C1375" t="str">
            <v>개소</v>
          </cell>
          <cell r="D1375">
            <v>68</v>
          </cell>
          <cell r="E1375">
            <v>54600</v>
          </cell>
          <cell r="F1375">
            <v>3712800</v>
          </cell>
          <cell r="G1375">
            <v>41600</v>
          </cell>
          <cell r="H1375">
            <v>2828800</v>
          </cell>
          <cell r="I1375">
            <v>12600</v>
          </cell>
          <cell r="J1375">
            <v>856800</v>
          </cell>
          <cell r="K1375">
            <v>400</v>
          </cell>
          <cell r="L1375">
            <v>27200</v>
          </cell>
          <cell r="M1375" t="str">
            <v>No.83</v>
          </cell>
        </row>
        <row r="1377">
          <cell r="A1377" t="str">
            <v>다. 휀스설치</v>
          </cell>
          <cell r="F1377">
            <v>3452492</v>
          </cell>
          <cell r="H1377">
            <v>1434624</v>
          </cell>
          <cell r="J1377">
            <v>2011820</v>
          </cell>
          <cell r="L1377">
            <v>6048</v>
          </cell>
        </row>
        <row r="1378">
          <cell r="A1378" t="str">
            <v>레미콘타설</v>
          </cell>
          <cell r="B1378" t="str">
            <v>무근구조물</v>
          </cell>
          <cell r="C1378" t="str">
            <v>M3</v>
          </cell>
          <cell r="D1378">
            <v>2.16</v>
          </cell>
          <cell r="E1378">
            <v>21700</v>
          </cell>
          <cell r="F1378">
            <v>46872</v>
          </cell>
          <cell r="G1378">
            <v>400</v>
          </cell>
          <cell r="H1378">
            <v>864</v>
          </cell>
          <cell r="I1378">
            <v>21000</v>
          </cell>
          <cell r="J1378">
            <v>45360</v>
          </cell>
          <cell r="K1378">
            <v>300</v>
          </cell>
          <cell r="L1378">
            <v>648</v>
          </cell>
          <cell r="M1378" t="str">
            <v>No.10</v>
          </cell>
        </row>
        <row r="1379">
          <cell r="A1379" t="str">
            <v>합판거푸집</v>
          </cell>
          <cell r="B1379" t="str">
            <v>0-7m:6회</v>
          </cell>
          <cell r="C1379" t="str">
            <v>M2</v>
          </cell>
          <cell r="D1379">
            <v>25.2</v>
          </cell>
          <cell r="E1379">
            <v>17100</v>
          </cell>
          <cell r="F1379">
            <v>430920</v>
          </cell>
          <cell r="G1379">
            <v>5300</v>
          </cell>
          <cell r="H1379">
            <v>133560</v>
          </cell>
          <cell r="I1379">
            <v>11800</v>
          </cell>
          <cell r="J1379">
            <v>297360</v>
          </cell>
          <cell r="K1379">
            <v>0</v>
          </cell>
          <cell r="L1379">
            <v>0</v>
          </cell>
          <cell r="M1379" t="str">
            <v>No.11</v>
          </cell>
        </row>
        <row r="1380">
          <cell r="A1380" t="str">
            <v>휀스설치</v>
          </cell>
          <cell r="B1380" t="str">
            <v>H1800</v>
          </cell>
          <cell r="C1380" t="str">
            <v>M</v>
          </cell>
          <cell r="D1380">
            <v>72</v>
          </cell>
          <cell r="E1380">
            <v>38400</v>
          </cell>
          <cell r="F1380">
            <v>2764800</v>
          </cell>
          <cell r="G1380">
            <v>17500</v>
          </cell>
          <cell r="H1380">
            <v>1260000</v>
          </cell>
          <cell r="I1380">
            <v>20900</v>
          </cell>
          <cell r="J1380">
            <v>1504800</v>
          </cell>
          <cell r="K1380">
            <v>0</v>
          </cell>
          <cell r="L1380">
            <v>0</v>
          </cell>
        </row>
        <row r="1381">
          <cell r="A1381" t="str">
            <v>출입문 설치</v>
          </cell>
          <cell r="B1381" t="str">
            <v>H1.8 X W1.2</v>
          </cell>
          <cell r="C1381" t="str">
            <v>조</v>
          </cell>
          <cell r="D1381">
            <v>1</v>
          </cell>
          <cell r="E1381">
            <v>209900</v>
          </cell>
          <cell r="F1381">
            <v>209900</v>
          </cell>
          <cell r="G1381">
            <v>40200</v>
          </cell>
          <cell r="H1381">
            <v>40200</v>
          </cell>
          <cell r="I1381">
            <v>164300</v>
          </cell>
          <cell r="J1381">
            <v>164300</v>
          </cell>
          <cell r="K1381">
            <v>5400</v>
          </cell>
          <cell r="L1381">
            <v>5400</v>
          </cell>
        </row>
        <row r="1383">
          <cell r="A1383" t="str">
            <v>라. 도로경계석 설치</v>
          </cell>
          <cell r="F1383">
            <v>69572</v>
          </cell>
          <cell r="H1383">
            <v>18008</v>
          </cell>
          <cell r="J1383">
            <v>51528</v>
          </cell>
          <cell r="L1383">
            <v>36</v>
          </cell>
        </row>
        <row r="1384">
          <cell r="A1384" t="str">
            <v>레미콘타설</v>
          </cell>
          <cell r="B1384" t="str">
            <v>무근구조물</v>
          </cell>
          <cell r="C1384" t="str">
            <v>M3</v>
          </cell>
          <cell r="D1384">
            <v>0.12</v>
          </cell>
          <cell r="E1384">
            <v>21700</v>
          </cell>
          <cell r="F1384">
            <v>2604</v>
          </cell>
          <cell r="G1384">
            <v>400</v>
          </cell>
          <cell r="H1384">
            <v>48</v>
          </cell>
          <cell r="I1384">
            <v>21000</v>
          </cell>
          <cell r="J1384">
            <v>2520</v>
          </cell>
          <cell r="K1384">
            <v>300</v>
          </cell>
          <cell r="L1384">
            <v>36</v>
          </cell>
          <cell r="M1384" t="str">
            <v>No.10</v>
          </cell>
        </row>
        <row r="1385">
          <cell r="A1385" t="str">
            <v>합판거푸집</v>
          </cell>
          <cell r="B1385" t="str">
            <v>0-7m:6회</v>
          </cell>
          <cell r="C1385" t="str">
            <v>M2</v>
          </cell>
          <cell r="D1385">
            <v>1.2</v>
          </cell>
          <cell r="E1385">
            <v>17100</v>
          </cell>
          <cell r="F1385">
            <v>20520</v>
          </cell>
          <cell r="G1385">
            <v>5300</v>
          </cell>
          <cell r="H1385">
            <v>6360</v>
          </cell>
          <cell r="I1385">
            <v>11800</v>
          </cell>
          <cell r="J1385">
            <v>14160</v>
          </cell>
          <cell r="K1385">
            <v>0</v>
          </cell>
          <cell r="L1385">
            <v>0</v>
          </cell>
          <cell r="M1385" t="str">
            <v>No.11</v>
          </cell>
        </row>
        <row r="1386">
          <cell r="A1386" t="str">
            <v>모  르  터</v>
          </cell>
          <cell r="B1386" t="str">
            <v>1 : 3</v>
          </cell>
          <cell r="C1386" t="str">
            <v>M3</v>
          </cell>
          <cell r="D1386">
            <v>1.1999999999999999E-3</v>
          </cell>
          <cell r="E1386">
            <v>40000</v>
          </cell>
          <cell r="F1386">
            <v>48</v>
          </cell>
          <cell r="G1386">
            <v>0</v>
          </cell>
          <cell r="H1386">
            <v>0</v>
          </cell>
          <cell r="I1386">
            <v>40000</v>
          </cell>
          <cell r="J1386">
            <v>48</v>
          </cell>
          <cell r="K1386">
            <v>0</v>
          </cell>
          <cell r="L1386">
            <v>0</v>
          </cell>
          <cell r="M1386" t="str">
            <v>No.37</v>
          </cell>
        </row>
        <row r="1387">
          <cell r="A1387" t="str">
            <v>도로경계석 설치(신설)</v>
          </cell>
          <cell r="B1387" t="str">
            <v>120X120X500</v>
          </cell>
          <cell r="C1387" t="str">
            <v>M</v>
          </cell>
          <cell r="D1387">
            <v>4</v>
          </cell>
          <cell r="E1387">
            <v>11600</v>
          </cell>
          <cell r="F1387">
            <v>46400</v>
          </cell>
          <cell r="G1387">
            <v>2900</v>
          </cell>
          <cell r="H1387">
            <v>11600</v>
          </cell>
          <cell r="I1387">
            <v>8700</v>
          </cell>
          <cell r="J1387">
            <v>34800</v>
          </cell>
          <cell r="K1387">
            <v>0</v>
          </cell>
          <cell r="L1387">
            <v>0</v>
          </cell>
          <cell r="M1387" t="str">
            <v>No.87</v>
          </cell>
        </row>
        <row r="1389">
          <cell r="A1389" t="str">
            <v>마. 출입문 설치</v>
          </cell>
          <cell r="F1389">
            <v>2713592</v>
          </cell>
          <cell r="H1389">
            <v>1191054</v>
          </cell>
          <cell r="J1389">
            <v>1521470</v>
          </cell>
          <cell r="L1389">
            <v>1068</v>
          </cell>
        </row>
        <row r="1390">
          <cell r="A1390" t="str">
            <v>레미콘타설</v>
          </cell>
          <cell r="B1390" t="str">
            <v>철근구조물</v>
          </cell>
          <cell r="C1390" t="str">
            <v>M3</v>
          </cell>
          <cell r="D1390">
            <v>9</v>
          </cell>
          <cell r="E1390">
            <v>16000</v>
          </cell>
          <cell r="F1390">
            <v>144000</v>
          </cell>
          <cell r="G1390">
            <v>0</v>
          </cell>
          <cell r="H1390">
            <v>0</v>
          </cell>
          <cell r="I1390">
            <v>16000</v>
          </cell>
          <cell r="J1390">
            <v>144000</v>
          </cell>
          <cell r="K1390">
            <v>0</v>
          </cell>
          <cell r="L1390">
            <v>0</v>
          </cell>
          <cell r="M1390" t="str">
            <v>No.14</v>
          </cell>
        </row>
        <row r="1391">
          <cell r="A1391" t="str">
            <v>합판거푸집</v>
          </cell>
          <cell r="B1391" t="str">
            <v>0-7m:3회</v>
          </cell>
          <cell r="C1391" t="str">
            <v>M2</v>
          </cell>
          <cell r="D1391">
            <v>14.13</v>
          </cell>
          <cell r="E1391">
            <v>12000</v>
          </cell>
          <cell r="F1391">
            <v>169560</v>
          </cell>
          <cell r="G1391">
            <v>4000</v>
          </cell>
          <cell r="H1391">
            <v>56520</v>
          </cell>
          <cell r="I1391">
            <v>8000</v>
          </cell>
          <cell r="J1391">
            <v>113040</v>
          </cell>
          <cell r="K1391">
            <v>0</v>
          </cell>
          <cell r="L1391">
            <v>0</v>
          </cell>
          <cell r="M1391" t="str">
            <v>No.15</v>
          </cell>
        </row>
        <row r="1392">
          <cell r="A1392" t="str">
            <v>철근가공및조립</v>
          </cell>
          <cell r="B1392" t="str">
            <v>간단</v>
          </cell>
          <cell r="C1392" t="str">
            <v>TON</v>
          </cell>
          <cell r="D1392">
            <v>0.17799999999999999</v>
          </cell>
          <cell r="E1392">
            <v>290000</v>
          </cell>
          <cell r="F1392">
            <v>51620</v>
          </cell>
          <cell r="G1392">
            <v>3000</v>
          </cell>
          <cell r="H1392">
            <v>534</v>
          </cell>
          <cell r="I1392">
            <v>281000</v>
          </cell>
          <cell r="J1392">
            <v>50018</v>
          </cell>
          <cell r="K1392">
            <v>6000</v>
          </cell>
          <cell r="L1392">
            <v>1068</v>
          </cell>
          <cell r="M1392" t="str">
            <v>No.82</v>
          </cell>
        </row>
        <row r="1393">
          <cell r="A1393" t="str">
            <v>모  르  터</v>
          </cell>
          <cell r="B1393" t="str">
            <v>1 : 3</v>
          </cell>
          <cell r="C1393" t="str">
            <v>M3</v>
          </cell>
          <cell r="D1393">
            <v>0.48</v>
          </cell>
          <cell r="E1393">
            <v>40000</v>
          </cell>
          <cell r="F1393">
            <v>19200</v>
          </cell>
          <cell r="G1393">
            <v>0</v>
          </cell>
          <cell r="H1393">
            <v>0</v>
          </cell>
          <cell r="I1393">
            <v>40000</v>
          </cell>
          <cell r="J1393">
            <v>19200</v>
          </cell>
          <cell r="K1393">
            <v>0</v>
          </cell>
          <cell r="L1393">
            <v>0</v>
          </cell>
          <cell r="M1393" t="str">
            <v>No.37</v>
          </cell>
        </row>
        <row r="1394">
          <cell r="A1394" t="str">
            <v>적벽돌쌓기</v>
          </cell>
          <cell r="B1394" t="str">
            <v>1.0B,표준형</v>
          </cell>
          <cell r="C1394" t="str">
            <v>M2</v>
          </cell>
          <cell r="D1394">
            <v>13.48</v>
          </cell>
          <cell r="E1394">
            <v>21900</v>
          </cell>
          <cell r="F1394">
            <v>295212</v>
          </cell>
          <cell r="G1394">
            <v>0</v>
          </cell>
          <cell r="H1394">
            <v>0</v>
          </cell>
          <cell r="I1394">
            <v>21900</v>
          </cell>
          <cell r="J1394">
            <v>295212</v>
          </cell>
          <cell r="K1394">
            <v>0</v>
          </cell>
          <cell r="L1394">
            <v>0</v>
          </cell>
          <cell r="M1394" t="str">
            <v>No.36</v>
          </cell>
        </row>
        <row r="1395">
          <cell r="A1395" t="str">
            <v>출입문 설치</v>
          </cell>
          <cell r="B1395" t="str">
            <v>자바라</v>
          </cell>
          <cell r="C1395" t="str">
            <v>개소</v>
          </cell>
          <cell r="D1395">
            <v>2</v>
          </cell>
          <cell r="E1395">
            <v>1017000</v>
          </cell>
          <cell r="F1395">
            <v>2034000</v>
          </cell>
          <cell r="G1395">
            <v>567000</v>
          </cell>
          <cell r="H1395">
            <v>1134000</v>
          </cell>
          <cell r="I1395">
            <v>450000</v>
          </cell>
          <cell r="J1395">
            <v>900000</v>
          </cell>
          <cell r="K1395">
            <v>0</v>
          </cell>
          <cell r="L1395">
            <v>0</v>
          </cell>
        </row>
        <row r="1397">
          <cell r="A1397" t="str">
            <v>사. 기  타</v>
          </cell>
          <cell r="F1397">
            <v>1131780</v>
          </cell>
          <cell r="H1397">
            <v>197018</v>
          </cell>
          <cell r="J1397">
            <v>914851</v>
          </cell>
          <cell r="L1397">
            <v>19911</v>
          </cell>
        </row>
        <row r="1398">
          <cell r="A1398" t="str">
            <v>레미콘타설</v>
          </cell>
          <cell r="B1398" t="str">
            <v>철근구조물</v>
          </cell>
          <cell r="C1398" t="str">
            <v>M3</v>
          </cell>
          <cell r="D1398">
            <v>3.34</v>
          </cell>
          <cell r="E1398">
            <v>16000</v>
          </cell>
          <cell r="F1398">
            <v>53440</v>
          </cell>
          <cell r="G1398">
            <v>0</v>
          </cell>
          <cell r="H1398">
            <v>0</v>
          </cell>
          <cell r="I1398">
            <v>16000</v>
          </cell>
          <cell r="J1398">
            <v>53440</v>
          </cell>
          <cell r="K1398">
            <v>0</v>
          </cell>
          <cell r="L1398">
            <v>0</v>
          </cell>
          <cell r="M1398" t="str">
            <v>No.14</v>
          </cell>
        </row>
        <row r="1399">
          <cell r="A1399" t="str">
            <v>레미콘타설</v>
          </cell>
          <cell r="B1399" t="str">
            <v>무근구조물</v>
          </cell>
          <cell r="C1399" t="str">
            <v>M3</v>
          </cell>
          <cell r="D1399">
            <v>0.71</v>
          </cell>
          <cell r="E1399">
            <v>21700</v>
          </cell>
          <cell r="F1399">
            <v>15407</v>
          </cell>
          <cell r="G1399">
            <v>400</v>
          </cell>
          <cell r="H1399">
            <v>284</v>
          </cell>
          <cell r="I1399">
            <v>21000</v>
          </cell>
          <cell r="J1399">
            <v>14910</v>
          </cell>
          <cell r="K1399">
            <v>300</v>
          </cell>
          <cell r="L1399">
            <v>213</v>
          </cell>
          <cell r="M1399" t="str">
            <v>No.10</v>
          </cell>
        </row>
        <row r="1400">
          <cell r="A1400" t="str">
            <v>합판거푸집</v>
          </cell>
          <cell r="B1400" t="str">
            <v>0-7m:3회</v>
          </cell>
          <cell r="C1400" t="str">
            <v>M2</v>
          </cell>
          <cell r="D1400">
            <v>22.58</v>
          </cell>
          <cell r="E1400">
            <v>12000</v>
          </cell>
          <cell r="F1400">
            <v>270960</v>
          </cell>
          <cell r="G1400">
            <v>4000</v>
          </cell>
          <cell r="H1400">
            <v>90320</v>
          </cell>
          <cell r="I1400">
            <v>8000</v>
          </cell>
          <cell r="J1400">
            <v>180640</v>
          </cell>
          <cell r="K1400">
            <v>0</v>
          </cell>
          <cell r="L1400">
            <v>0</v>
          </cell>
          <cell r="M1400" t="str">
            <v>No.15</v>
          </cell>
        </row>
        <row r="1401">
          <cell r="A1401" t="str">
            <v>합판거푸집</v>
          </cell>
          <cell r="B1401" t="str">
            <v>0-7m:6회</v>
          </cell>
          <cell r="C1401" t="str">
            <v>M2</v>
          </cell>
          <cell r="D1401">
            <v>1.6</v>
          </cell>
          <cell r="E1401">
            <v>17100</v>
          </cell>
          <cell r="F1401">
            <v>27360</v>
          </cell>
          <cell r="G1401">
            <v>5300</v>
          </cell>
          <cell r="H1401">
            <v>8480</v>
          </cell>
          <cell r="I1401">
            <v>11800</v>
          </cell>
          <cell r="J1401">
            <v>18880</v>
          </cell>
          <cell r="K1401">
            <v>0</v>
          </cell>
          <cell r="L1401">
            <v>0</v>
          </cell>
          <cell r="M1401" t="str">
            <v>No.11</v>
          </cell>
        </row>
        <row r="1402">
          <cell r="A1402" t="str">
            <v>원형거푸집</v>
          </cell>
          <cell r="B1402" t="str">
            <v>3 회</v>
          </cell>
          <cell r="C1402" t="str">
            <v>M2</v>
          </cell>
          <cell r="D1402">
            <v>1.38</v>
          </cell>
          <cell r="E1402">
            <v>38600</v>
          </cell>
          <cell r="F1402">
            <v>53268</v>
          </cell>
          <cell r="G1402">
            <v>11500</v>
          </cell>
          <cell r="H1402">
            <v>15870</v>
          </cell>
          <cell r="I1402">
            <v>27100</v>
          </cell>
          <cell r="J1402">
            <v>37398</v>
          </cell>
          <cell r="K1402">
            <v>0</v>
          </cell>
          <cell r="L1402">
            <v>0</v>
          </cell>
          <cell r="M1402" t="str">
            <v>No.16</v>
          </cell>
        </row>
        <row r="1403">
          <cell r="A1403" t="str">
            <v>모래부설 및 다짐(B.H 0.7M3,관로기초)</v>
          </cell>
          <cell r="B1403" t="str">
            <v>기계90%+인력10%</v>
          </cell>
          <cell r="C1403" t="str">
            <v>M3</v>
          </cell>
          <cell r="D1403">
            <v>1.5</v>
          </cell>
          <cell r="E1403">
            <v>2300</v>
          </cell>
          <cell r="F1403">
            <v>3450</v>
          </cell>
          <cell r="G1403">
            <v>200</v>
          </cell>
          <cell r="H1403">
            <v>300</v>
          </cell>
          <cell r="I1403">
            <v>1600</v>
          </cell>
          <cell r="J1403">
            <v>2400</v>
          </cell>
          <cell r="K1403">
            <v>500</v>
          </cell>
          <cell r="L1403">
            <v>750</v>
          </cell>
          <cell r="M1403" t="str">
            <v>#.8</v>
          </cell>
        </row>
        <row r="1404">
          <cell r="A1404" t="str">
            <v>철근가공및조립</v>
          </cell>
          <cell r="B1404" t="str">
            <v>보통</v>
          </cell>
          <cell r="C1404" t="str">
            <v>TON</v>
          </cell>
          <cell r="D1404">
            <v>0.32200000000000001</v>
          </cell>
          <cell r="E1404">
            <v>327000</v>
          </cell>
          <cell r="F1404">
            <v>105294</v>
          </cell>
          <cell r="G1404">
            <v>4000</v>
          </cell>
          <cell r="H1404">
            <v>1288</v>
          </cell>
          <cell r="I1404">
            <v>317000</v>
          </cell>
          <cell r="J1404">
            <v>102074</v>
          </cell>
          <cell r="K1404">
            <v>6000</v>
          </cell>
          <cell r="L1404">
            <v>1932</v>
          </cell>
          <cell r="M1404" t="str">
            <v>No.18</v>
          </cell>
        </row>
        <row r="1405">
          <cell r="A1405" t="str">
            <v>양생(비닐)</v>
          </cell>
          <cell r="C1405" t="str">
            <v>M2</v>
          </cell>
          <cell r="D1405">
            <v>1.97</v>
          </cell>
          <cell r="E1405">
            <v>900</v>
          </cell>
          <cell r="F1405">
            <v>1773</v>
          </cell>
          <cell r="G1405">
            <v>700</v>
          </cell>
          <cell r="H1405">
            <v>1379</v>
          </cell>
          <cell r="I1405">
            <v>200</v>
          </cell>
          <cell r="J1405">
            <v>394</v>
          </cell>
          <cell r="K1405">
            <v>0</v>
          </cell>
          <cell r="L1405">
            <v>0</v>
          </cell>
          <cell r="M1405" t="str">
            <v>No.8</v>
          </cell>
        </row>
        <row r="1406">
          <cell r="A1406" t="str">
            <v>이중벽P.E관 접합및부설</v>
          </cell>
          <cell r="B1406" t="str">
            <v>Φ300M/M</v>
          </cell>
          <cell r="C1406" t="str">
            <v>개소</v>
          </cell>
          <cell r="D1406">
            <v>1</v>
          </cell>
          <cell r="E1406">
            <v>6000</v>
          </cell>
          <cell r="F1406">
            <v>6000</v>
          </cell>
          <cell r="G1406">
            <v>0</v>
          </cell>
          <cell r="H1406">
            <v>0</v>
          </cell>
          <cell r="I1406">
            <v>6000</v>
          </cell>
          <cell r="J1406">
            <v>6000</v>
          </cell>
          <cell r="K1406">
            <v>0</v>
          </cell>
          <cell r="L1406">
            <v>0</v>
          </cell>
          <cell r="M1406" t="str">
            <v>No.25</v>
          </cell>
        </row>
        <row r="1407">
          <cell r="A1407" t="str">
            <v>시공이음 설치</v>
          </cell>
          <cell r="B1407" t="str">
            <v>PVC,B=150X5mm</v>
          </cell>
          <cell r="C1407" t="str">
            <v>M</v>
          </cell>
          <cell r="D1407">
            <v>5</v>
          </cell>
          <cell r="E1407">
            <v>13700</v>
          </cell>
          <cell r="F1407">
            <v>68500</v>
          </cell>
          <cell r="G1407">
            <v>2400</v>
          </cell>
          <cell r="H1407">
            <v>12000</v>
          </cell>
          <cell r="I1407">
            <v>11300</v>
          </cell>
          <cell r="J1407">
            <v>56500</v>
          </cell>
          <cell r="K1407">
            <v>0</v>
          </cell>
          <cell r="L1407">
            <v>0</v>
          </cell>
          <cell r="M1407" t="str">
            <v>No.17</v>
          </cell>
        </row>
        <row r="1408">
          <cell r="A1408" t="str">
            <v>사다리설치(STS)</v>
          </cell>
          <cell r="C1408" t="str">
            <v>M</v>
          </cell>
          <cell r="D1408">
            <v>1.08</v>
          </cell>
          <cell r="E1408">
            <v>10900</v>
          </cell>
          <cell r="F1408">
            <v>11772</v>
          </cell>
          <cell r="G1408">
            <v>6600</v>
          </cell>
          <cell r="H1408">
            <v>7128</v>
          </cell>
          <cell r="I1408">
            <v>4100</v>
          </cell>
          <cell r="J1408">
            <v>4428</v>
          </cell>
          <cell r="K1408">
            <v>200</v>
          </cell>
          <cell r="L1408">
            <v>216</v>
          </cell>
          <cell r="M1408" t="str">
            <v>No.19</v>
          </cell>
        </row>
        <row r="1409">
          <cell r="A1409" t="str">
            <v>맨홀뚜껑설치</v>
          </cell>
          <cell r="B1409" t="str">
            <v>(주철재)</v>
          </cell>
          <cell r="C1409" t="str">
            <v>조</v>
          </cell>
          <cell r="D1409">
            <v>1</v>
          </cell>
          <cell r="E1409">
            <v>45800</v>
          </cell>
          <cell r="F1409">
            <v>45800</v>
          </cell>
          <cell r="G1409">
            <v>0</v>
          </cell>
          <cell r="H1409">
            <v>0</v>
          </cell>
          <cell r="I1409">
            <v>45800</v>
          </cell>
          <cell r="J1409">
            <v>45800</v>
          </cell>
          <cell r="K1409">
            <v>0</v>
          </cell>
          <cell r="L1409">
            <v>0</v>
          </cell>
          <cell r="M1409" t="str">
            <v>No.20</v>
          </cell>
        </row>
        <row r="1410">
          <cell r="A1410" t="str">
            <v>강관비계</v>
          </cell>
          <cell r="B1410" t="str">
            <v>3개월</v>
          </cell>
          <cell r="C1410" t="str">
            <v>M2</v>
          </cell>
          <cell r="D1410">
            <v>24</v>
          </cell>
          <cell r="E1410">
            <v>9200</v>
          </cell>
          <cell r="F1410">
            <v>220800</v>
          </cell>
          <cell r="G1410">
            <v>2300</v>
          </cell>
          <cell r="H1410">
            <v>55200</v>
          </cell>
          <cell r="I1410">
            <v>6600</v>
          </cell>
          <cell r="J1410">
            <v>158400</v>
          </cell>
          <cell r="K1410">
            <v>300</v>
          </cell>
          <cell r="L1410">
            <v>7200</v>
          </cell>
          <cell r="M1410" t="str">
            <v>No.33</v>
          </cell>
        </row>
        <row r="1411">
          <cell r="A1411" t="str">
            <v>강관동바리(3개월)</v>
          </cell>
          <cell r="B1411" t="str">
            <v>H=0-4.2M</v>
          </cell>
          <cell r="C1411" t="str">
            <v>공M3</v>
          </cell>
          <cell r="D1411">
            <v>1.17</v>
          </cell>
          <cell r="E1411">
            <v>6300</v>
          </cell>
          <cell r="F1411">
            <v>7371</v>
          </cell>
          <cell r="G1411">
            <v>200</v>
          </cell>
          <cell r="H1411">
            <v>234</v>
          </cell>
          <cell r="I1411">
            <v>6100</v>
          </cell>
          <cell r="J1411">
            <v>7137</v>
          </cell>
          <cell r="K1411">
            <v>0</v>
          </cell>
          <cell r="L1411">
            <v>0</v>
          </cell>
          <cell r="M1411" t="str">
            <v>No.21</v>
          </cell>
        </row>
        <row r="1412">
          <cell r="A1412" t="str">
            <v>시공이음면정리(치핑)</v>
          </cell>
          <cell r="B1412" t="str">
            <v>인력</v>
          </cell>
          <cell r="C1412" t="str">
            <v>M2</v>
          </cell>
          <cell r="D1412">
            <v>1.25</v>
          </cell>
          <cell r="E1412">
            <v>900</v>
          </cell>
          <cell r="F1412">
            <v>1125</v>
          </cell>
          <cell r="G1412">
            <v>700</v>
          </cell>
          <cell r="H1412">
            <v>875</v>
          </cell>
          <cell r="I1412">
            <v>200</v>
          </cell>
          <cell r="J1412">
            <v>250</v>
          </cell>
          <cell r="K1412">
            <v>0</v>
          </cell>
          <cell r="L1412">
            <v>0</v>
          </cell>
          <cell r="M1412" t="str">
            <v>No.22</v>
          </cell>
        </row>
        <row r="1413">
          <cell r="A1413" t="str">
            <v>스페이서(T=75MM)</v>
          </cell>
          <cell r="C1413" t="str">
            <v>EA</v>
          </cell>
          <cell r="D1413">
            <v>4</v>
          </cell>
          <cell r="E1413">
            <v>19000</v>
          </cell>
          <cell r="F1413">
            <v>76000</v>
          </cell>
          <cell r="G1413">
            <v>500</v>
          </cell>
          <cell r="H1413">
            <v>2000</v>
          </cell>
          <cell r="I1413">
            <v>18500</v>
          </cell>
          <cell r="J1413">
            <v>74000</v>
          </cell>
          <cell r="K1413">
            <v>0</v>
          </cell>
          <cell r="L1413">
            <v>0</v>
          </cell>
        </row>
        <row r="1414">
          <cell r="A1414" t="str">
            <v>K.P메카니칼접합및부설(기계)</v>
          </cell>
          <cell r="B1414" t="str">
            <v>ø250M/M(이형관)</v>
          </cell>
          <cell r="C1414" t="str">
            <v>개소</v>
          </cell>
          <cell r="D1414">
            <v>2</v>
          </cell>
          <cell r="E1414">
            <v>17700</v>
          </cell>
          <cell r="F1414">
            <v>35400</v>
          </cell>
          <cell r="G1414">
            <v>0</v>
          </cell>
          <cell r="H1414">
            <v>0</v>
          </cell>
          <cell r="I1414">
            <v>12900</v>
          </cell>
          <cell r="J1414">
            <v>25800</v>
          </cell>
          <cell r="K1414">
            <v>4800</v>
          </cell>
          <cell r="L1414">
            <v>9600</v>
          </cell>
          <cell r="M1414" t="str">
            <v>No.13</v>
          </cell>
        </row>
        <row r="1415">
          <cell r="A1415" t="str">
            <v>플랜지관 접합및부설</v>
          </cell>
          <cell r="B1415" t="str">
            <v>ø250M/M(이형관)</v>
          </cell>
          <cell r="C1415" t="str">
            <v>개소</v>
          </cell>
          <cell r="D1415">
            <v>1</v>
          </cell>
          <cell r="E1415">
            <v>53700</v>
          </cell>
          <cell r="F1415">
            <v>53700</v>
          </cell>
          <cell r="G1415">
            <v>1400</v>
          </cell>
          <cell r="H1415">
            <v>1400</v>
          </cell>
          <cell r="I1415">
            <v>52300</v>
          </cell>
          <cell r="J1415">
            <v>52300</v>
          </cell>
          <cell r="K1415">
            <v>0</v>
          </cell>
          <cell r="L1415">
            <v>0</v>
          </cell>
          <cell r="M1415" t="str">
            <v>No.88</v>
          </cell>
        </row>
        <row r="1416">
          <cell r="A1416" t="str">
            <v>P.V.C관 접합(슬리브접합)</v>
          </cell>
          <cell r="B1416" t="str">
            <v>D25M/M</v>
          </cell>
          <cell r="C1416" t="str">
            <v>개소</v>
          </cell>
          <cell r="D1416">
            <v>13</v>
          </cell>
          <cell r="E1416">
            <v>5720</v>
          </cell>
          <cell r="F1416">
            <v>74360</v>
          </cell>
          <cell r="G1416">
            <v>20</v>
          </cell>
          <cell r="H1416">
            <v>260</v>
          </cell>
          <cell r="I1416">
            <v>5700</v>
          </cell>
          <cell r="J1416">
            <v>74100</v>
          </cell>
          <cell r="K1416">
            <v>0</v>
          </cell>
          <cell r="L1416">
            <v>0</v>
          </cell>
          <cell r="M1416" t="str">
            <v>No.89</v>
          </cell>
        </row>
        <row r="1418">
          <cell r="A1418" t="str">
            <v>4. 운 반 공</v>
          </cell>
          <cell r="F1418">
            <v>420178</v>
          </cell>
          <cell r="H1418">
            <v>37400</v>
          </cell>
          <cell r="J1418">
            <v>40800</v>
          </cell>
          <cell r="L1418">
            <v>341978</v>
          </cell>
        </row>
        <row r="1419">
          <cell r="A1419" t="str">
            <v>철근운반</v>
          </cell>
          <cell r="C1419" t="str">
            <v>TON</v>
          </cell>
          <cell r="D1419">
            <v>31.247</v>
          </cell>
          <cell r="E1419">
            <v>9000</v>
          </cell>
          <cell r="F1419">
            <v>281223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9000</v>
          </cell>
          <cell r="L1419">
            <v>281223</v>
          </cell>
          <cell r="M1419" t="str">
            <v>#.15</v>
          </cell>
        </row>
        <row r="1420">
          <cell r="A1420" t="str">
            <v>시멘트운반(40kg/대)</v>
          </cell>
          <cell r="C1420" t="str">
            <v>대</v>
          </cell>
          <cell r="D1420">
            <v>3</v>
          </cell>
          <cell r="E1420">
            <v>400</v>
          </cell>
          <cell r="F1420">
            <v>1200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400</v>
          </cell>
          <cell r="L1420">
            <v>1200</v>
          </cell>
          <cell r="M1420" t="str">
            <v>#.19</v>
          </cell>
        </row>
        <row r="1421">
          <cell r="A1421" t="str">
            <v>주철관 운반</v>
          </cell>
          <cell r="B1421" t="str">
            <v>이형관</v>
          </cell>
          <cell r="C1421" t="str">
            <v>KG</v>
          </cell>
          <cell r="D1421">
            <v>136.55000000000001</v>
          </cell>
          <cell r="E1421">
            <v>100</v>
          </cell>
          <cell r="F1421">
            <v>13655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100</v>
          </cell>
          <cell r="L1421">
            <v>13655</v>
          </cell>
          <cell r="M1421" t="str">
            <v>#.17</v>
          </cell>
        </row>
        <row r="1422">
          <cell r="A1422" t="str">
            <v>보조기층운반</v>
          </cell>
          <cell r="C1422" t="str">
            <v>M3</v>
          </cell>
          <cell r="D1422">
            <v>17</v>
          </cell>
          <cell r="E1422">
            <v>7300</v>
          </cell>
          <cell r="F1422">
            <v>124100</v>
          </cell>
          <cell r="G1422">
            <v>2200</v>
          </cell>
          <cell r="H1422">
            <v>37400</v>
          </cell>
          <cell r="I1422">
            <v>2400</v>
          </cell>
          <cell r="J1422">
            <v>40800</v>
          </cell>
          <cell r="K1422">
            <v>2700</v>
          </cell>
          <cell r="L1422">
            <v>45900</v>
          </cell>
          <cell r="M1422" t="str">
            <v>#.18</v>
          </cell>
        </row>
        <row r="1433">
          <cell r="A1433" t="str">
            <v>⊙법환 중계펌프장 사급자재비(토목)</v>
          </cell>
          <cell r="C1433" t="str">
            <v>식</v>
          </cell>
          <cell r="D1433">
            <v>1</v>
          </cell>
          <cell r="F1433">
            <v>916875</v>
          </cell>
          <cell r="H1433">
            <v>916875</v>
          </cell>
          <cell r="J1433">
            <v>0</v>
          </cell>
          <cell r="L1433">
            <v>0</v>
          </cell>
        </row>
        <row r="1435">
          <cell r="A1435" t="str">
            <v>모  래</v>
          </cell>
          <cell r="C1435" t="str">
            <v>M3</v>
          </cell>
          <cell r="D1435">
            <v>4</v>
          </cell>
          <cell r="E1435">
            <v>17000</v>
          </cell>
          <cell r="F1435">
            <v>68000</v>
          </cell>
          <cell r="G1435">
            <v>17000</v>
          </cell>
          <cell r="H1435">
            <v>68000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</row>
        <row r="1436">
          <cell r="A1436" t="str">
            <v>이중벽 P.E관</v>
          </cell>
          <cell r="B1436" t="str">
            <v>Φ300M/M</v>
          </cell>
          <cell r="C1436" t="str">
            <v>본</v>
          </cell>
          <cell r="D1436">
            <v>1</v>
          </cell>
          <cell r="E1436">
            <v>160200</v>
          </cell>
          <cell r="F1436">
            <v>160200</v>
          </cell>
          <cell r="G1436">
            <v>160200</v>
          </cell>
          <cell r="H1436">
            <v>160200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</row>
        <row r="1437">
          <cell r="A1437" t="str">
            <v>적벽돌</v>
          </cell>
          <cell r="B1437" t="str">
            <v>190*90*57</v>
          </cell>
          <cell r="C1437" t="str">
            <v>매</v>
          </cell>
          <cell r="D1437">
            <v>1041</v>
          </cell>
          <cell r="E1437">
            <v>200</v>
          </cell>
          <cell r="F1437">
            <v>208200</v>
          </cell>
          <cell r="G1437">
            <v>200</v>
          </cell>
          <cell r="H1437">
            <v>208200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</row>
        <row r="1438">
          <cell r="A1438" t="str">
            <v>보조기층제</v>
          </cell>
          <cell r="C1438" t="str">
            <v>M3</v>
          </cell>
          <cell r="D1438">
            <v>17</v>
          </cell>
          <cell r="E1438">
            <v>6300</v>
          </cell>
          <cell r="F1438">
            <v>107100</v>
          </cell>
          <cell r="G1438">
            <v>6300</v>
          </cell>
          <cell r="H1438">
            <v>107100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주철관 이형관</v>
          </cell>
          <cell r="B1439" t="str">
            <v>D300M/M이상 D600M/M이하</v>
          </cell>
          <cell r="C1439" t="str">
            <v>KG</v>
          </cell>
          <cell r="D1439">
            <v>136.55000000000001</v>
          </cell>
          <cell r="E1439">
            <v>2500</v>
          </cell>
          <cell r="F1439">
            <v>341375</v>
          </cell>
          <cell r="G1439">
            <v>2500</v>
          </cell>
          <cell r="H1439">
            <v>341375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</row>
        <row r="1440">
          <cell r="A1440" t="str">
            <v>주철관 접합부품(K.P메카니칼접합)</v>
          </cell>
          <cell r="B1440" t="str">
            <v>D=250MM</v>
          </cell>
          <cell r="C1440" t="str">
            <v>SET</v>
          </cell>
          <cell r="D1440">
            <v>2</v>
          </cell>
          <cell r="E1440">
            <v>16000</v>
          </cell>
          <cell r="F1440">
            <v>32000</v>
          </cell>
          <cell r="G1440">
            <v>16000</v>
          </cell>
          <cell r="H1440">
            <v>32000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</row>
        <row r="1455">
          <cell r="A1455" t="str">
            <v>Ⅲ.강정 중계펌프장(토목)</v>
          </cell>
          <cell r="C1455" t="str">
            <v>식</v>
          </cell>
          <cell r="D1455">
            <v>1</v>
          </cell>
          <cell r="F1455">
            <v>175803065</v>
          </cell>
          <cell r="H1455">
            <v>34845977</v>
          </cell>
          <cell r="J1455">
            <v>119005590</v>
          </cell>
          <cell r="L1455">
            <v>21951498</v>
          </cell>
        </row>
        <row r="1457">
          <cell r="A1457" t="str">
            <v>1. 토    공</v>
          </cell>
          <cell r="F1457">
            <v>55282672</v>
          </cell>
          <cell r="H1457">
            <v>12006724</v>
          </cell>
          <cell r="J1457">
            <v>24138059</v>
          </cell>
          <cell r="L1457">
            <v>19137889</v>
          </cell>
        </row>
        <row r="1458">
          <cell r="A1458" t="str">
            <v>터파기:토사(육상),기계80+인력20</v>
          </cell>
          <cell r="B1458" t="str">
            <v>B.H 0.7㎥</v>
          </cell>
          <cell r="C1458" t="str">
            <v>M3</v>
          </cell>
          <cell r="D1458">
            <v>1148.95</v>
          </cell>
          <cell r="E1458">
            <v>2000</v>
          </cell>
          <cell r="F1458">
            <v>2297900</v>
          </cell>
          <cell r="G1458">
            <v>100</v>
          </cell>
          <cell r="H1458">
            <v>114895</v>
          </cell>
          <cell r="I1458">
            <v>1600</v>
          </cell>
          <cell r="J1458">
            <v>1838320</v>
          </cell>
          <cell r="K1458">
            <v>300</v>
          </cell>
          <cell r="L1458">
            <v>344685</v>
          </cell>
          <cell r="M1458" t="str">
            <v>#.2</v>
          </cell>
        </row>
        <row r="1459">
          <cell r="A1459" t="str">
            <v>터파기(인력)</v>
          </cell>
          <cell r="B1459" t="str">
            <v>토사,0-1m</v>
          </cell>
          <cell r="C1459" t="str">
            <v>M3</v>
          </cell>
          <cell r="D1459">
            <v>136.36000000000001</v>
          </cell>
          <cell r="E1459">
            <v>8800</v>
          </cell>
          <cell r="F1459">
            <v>1199968</v>
          </cell>
          <cell r="G1459">
            <v>0</v>
          </cell>
          <cell r="H1459">
            <v>0</v>
          </cell>
          <cell r="I1459">
            <v>8800</v>
          </cell>
          <cell r="J1459">
            <v>1199968</v>
          </cell>
          <cell r="K1459">
            <v>0</v>
          </cell>
          <cell r="L1459">
            <v>0</v>
          </cell>
          <cell r="M1459" t="str">
            <v>No.54</v>
          </cell>
        </row>
        <row r="1460">
          <cell r="A1460" t="str">
            <v>기계터파기(연암)</v>
          </cell>
          <cell r="B1460" t="str">
            <v>B.H0.7+브레이커</v>
          </cell>
          <cell r="C1460" t="str">
            <v>M3</v>
          </cell>
          <cell r="D1460">
            <v>1398.33</v>
          </cell>
          <cell r="E1460">
            <v>18400</v>
          </cell>
          <cell r="F1460">
            <v>25729272</v>
          </cell>
          <cell r="G1460">
            <v>2800</v>
          </cell>
          <cell r="H1460">
            <v>3915324</v>
          </cell>
          <cell r="I1460">
            <v>7300</v>
          </cell>
          <cell r="J1460">
            <v>10207809</v>
          </cell>
          <cell r="K1460">
            <v>8300</v>
          </cell>
          <cell r="L1460">
            <v>11606139</v>
          </cell>
          <cell r="M1460" t="str">
            <v>#.3</v>
          </cell>
        </row>
        <row r="1461">
          <cell r="A1461" t="str">
            <v>되메우기 및 다짐</v>
          </cell>
          <cell r="B1461" t="str">
            <v>B.H 0.7+플래이트 콤펙터</v>
          </cell>
          <cell r="C1461" t="str">
            <v>M3</v>
          </cell>
          <cell r="D1461">
            <v>1289.25</v>
          </cell>
          <cell r="E1461">
            <v>3500</v>
          </cell>
          <cell r="F1461">
            <v>4512375</v>
          </cell>
          <cell r="G1461">
            <v>400</v>
          </cell>
          <cell r="H1461">
            <v>515700</v>
          </cell>
          <cell r="I1461">
            <v>2600</v>
          </cell>
          <cell r="J1461">
            <v>3352050</v>
          </cell>
          <cell r="K1461">
            <v>500</v>
          </cell>
          <cell r="L1461">
            <v>644625</v>
          </cell>
          <cell r="M1461" t="str">
            <v>#.4</v>
          </cell>
        </row>
        <row r="1462">
          <cell r="A1462" t="str">
            <v>되메우기</v>
          </cell>
          <cell r="B1462" t="str">
            <v>인력</v>
          </cell>
          <cell r="C1462" t="str">
            <v>M3</v>
          </cell>
          <cell r="D1462">
            <v>105.51</v>
          </cell>
          <cell r="E1462">
            <v>3400</v>
          </cell>
          <cell r="F1462">
            <v>358734</v>
          </cell>
          <cell r="G1462">
            <v>0</v>
          </cell>
          <cell r="H1462">
            <v>0</v>
          </cell>
          <cell r="I1462">
            <v>3400</v>
          </cell>
          <cell r="J1462">
            <v>358734</v>
          </cell>
          <cell r="K1462">
            <v>0</v>
          </cell>
          <cell r="L1462">
            <v>0</v>
          </cell>
          <cell r="M1462" t="str">
            <v>No.72</v>
          </cell>
        </row>
        <row r="1463">
          <cell r="A1463" t="str">
            <v>사토운반:내부운반(L=5.0km)</v>
          </cell>
          <cell r="B1463" t="str">
            <v>B.H0.7 + D.T15</v>
          </cell>
          <cell r="C1463" t="str">
            <v>M3</v>
          </cell>
          <cell r="D1463">
            <v>560.66999999999996</v>
          </cell>
          <cell r="E1463">
            <v>2500</v>
          </cell>
          <cell r="F1463">
            <v>1401675</v>
          </cell>
          <cell r="G1463">
            <v>900</v>
          </cell>
          <cell r="H1463">
            <v>504603</v>
          </cell>
          <cell r="I1463">
            <v>700</v>
          </cell>
          <cell r="J1463">
            <v>392469</v>
          </cell>
          <cell r="K1463">
            <v>900</v>
          </cell>
          <cell r="L1463">
            <v>504603</v>
          </cell>
          <cell r="M1463" t="str">
            <v>#.24</v>
          </cell>
        </row>
        <row r="1464">
          <cell r="A1464" t="str">
            <v>사토운반:연암</v>
          </cell>
          <cell r="B1464" t="str">
            <v>B.H0.7 + D.T15</v>
          </cell>
          <cell r="C1464" t="str">
            <v>M3</v>
          </cell>
          <cell r="D1464">
            <v>1398.33</v>
          </cell>
          <cell r="E1464">
            <v>12000</v>
          </cell>
          <cell r="F1464">
            <v>16779960</v>
          </cell>
          <cell r="G1464">
            <v>4500</v>
          </cell>
          <cell r="H1464">
            <v>6292485</v>
          </cell>
          <cell r="I1464">
            <v>3500</v>
          </cell>
          <cell r="J1464">
            <v>4894155</v>
          </cell>
          <cell r="K1464">
            <v>4000</v>
          </cell>
          <cell r="L1464">
            <v>5593320</v>
          </cell>
          <cell r="M1464" t="str">
            <v>#.7</v>
          </cell>
        </row>
        <row r="1465">
          <cell r="A1465" t="str">
            <v>성토(토사)</v>
          </cell>
          <cell r="B1465" t="str">
            <v>발생토유용</v>
          </cell>
          <cell r="C1465" t="str">
            <v>M3</v>
          </cell>
          <cell r="D1465">
            <v>451.22</v>
          </cell>
          <cell r="E1465">
            <v>3000</v>
          </cell>
          <cell r="F1465">
            <v>1353660</v>
          </cell>
          <cell r="G1465">
            <v>1100</v>
          </cell>
          <cell r="H1465">
            <v>496342</v>
          </cell>
          <cell r="I1465">
            <v>1100</v>
          </cell>
          <cell r="J1465">
            <v>496342</v>
          </cell>
          <cell r="K1465">
            <v>800</v>
          </cell>
          <cell r="L1465">
            <v>360976</v>
          </cell>
          <cell r="M1465" t="str">
            <v>#.9</v>
          </cell>
        </row>
        <row r="1466">
          <cell r="A1466" t="str">
            <v>줄떼붙임</v>
          </cell>
          <cell r="C1466" t="str">
            <v>M2</v>
          </cell>
          <cell r="D1466">
            <v>46.9</v>
          </cell>
          <cell r="E1466">
            <v>3100</v>
          </cell>
          <cell r="F1466">
            <v>145390</v>
          </cell>
          <cell r="G1466">
            <v>600</v>
          </cell>
          <cell r="H1466">
            <v>28140</v>
          </cell>
          <cell r="I1466">
            <v>2500</v>
          </cell>
          <cell r="J1466">
            <v>117250</v>
          </cell>
          <cell r="K1466">
            <v>0</v>
          </cell>
          <cell r="L1466">
            <v>0</v>
          </cell>
          <cell r="M1466" t="str">
            <v>No.91</v>
          </cell>
        </row>
        <row r="1467">
          <cell r="A1467" t="str">
            <v>바닥면 고르기</v>
          </cell>
          <cell r="B1467" t="str">
            <v>연암</v>
          </cell>
          <cell r="C1467" t="str">
            <v>M2</v>
          </cell>
          <cell r="D1467">
            <v>278.47000000000003</v>
          </cell>
          <cell r="E1467">
            <v>5400</v>
          </cell>
          <cell r="F1467">
            <v>1503738</v>
          </cell>
          <cell r="G1467">
            <v>500</v>
          </cell>
          <cell r="H1467">
            <v>139235</v>
          </cell>
          <cell r="I1467">
            <v>4600</v>
          </cell>
          <cell r="J1467">
            <v>1280962</v>
          </cell>
          <cell r="K1467">
            <v>300</v>
          </cell>
          <cell r="L1467">
            <v>83541</v>
          </cell>
          <cell r="M1467" t="str">
            <v>No.2</v>
          </cell>
        </row>
        <row r="1469">
          <cell r="A1469" t="str">
            <v>2. 구조물공</v>
          </cell>
          <cell r="F1469">
            <v>99359259</v>
          </cell>
          <cell r="H1469">
            <v>15752452</v>
          </cell>
          <cell r="J1469">
            <v>82442820</v>
          </cell>
          <cell r="L1469">
            <v>1163987</v>
          </cell>
        </row>
        <row r="1470">
          <cell r="A1470" t="str">
            <v>레미콘타설</v>
          </cell>
          <cell r="B1470" t="str">
            <v>무근구조물</v>
          </cell>
          <cell r="C1470" t="str">
            <v>M3</v>
          </cell>
          <cell r="D1470">
            <v>22.21</v>
          </cell>
          <cell r="E1470">
            <v>21700</v>
          </cell>
          <cell r="F1470">
            <v>481957</v>
          </cell>
          <cell r="G1470">
            <v>400</v>
          </cell>
          <cell r="H1470">
            <v>8884</v>
          </cell>
          <cell r="I1470">
            <v>21000</v>
          </cell>
          <cell r="J1470">
            <v>466410</v>
          </cell>
          <cell r="K1470">
            <v>300</v>
          </cell>
          <cell r="L1470">
            <v>6663</v>
          </cell>
          <cell r="M1470" t="str">
            <v>No.10</v>
          </cell>
        </row>
        <row r="1471">
          <cell r="A1471" t="str">
            <v>레미콘타설</v>
          </cell>
          <cell r="B1471" t="str">
            <v>철근구조물</v>
          </cell>
          <cell r="C1471" t="str">
            <v>M3</v>
          </cell>
          <cell r="D1471">
            <v>531.58000000000004</v>
          </cell>
          <cell r="E1471">
            <v>16000</v>
          </cell>
          <cell r="F1471">
            <v>8505280</v>
          </cell>
          <cell r="G1471">
            <v>0</v>
          </cell>
          <cell r="H1471">
            <v>0</v>
          </cell>
          <cell r="I1471">
            <v>16000</v>
          </cell>
          <cell r="J1471">
            <v>8505280</v>
          </cell>
          <cell r="K1471">
            <v>0</v>
          </cell>
          <cell r="L1471">
            <v>0</v>
          </cell>
          <cell r="M1471" t="str">
            <v>No.14</v>
          </cell>
        </row>
        <row r="1472">
          <cell r="A1472" t="str">
            <v>합판거푸집</v>
          </cell>
          <cell r="B1472" t="str">
            <v>0-7m:6회</v>
          </cell>
          <cell r="C1472" t="str">
            <v>M2</v>
          </cell>
          <cell r="D1472">
            <v>7.11</v>
          </cell>
          <cell r="E1472">
            <v>17100</v>
          </cell>
          <cell r="F1472">
            <v>121581</v>
          </cell>
          <cell r="G1472">
            <v>5300</v>
          </cell>
          <cell r="H1472">
            <v>37683</v>
          </cell>
          <cell r="I1472">
            <v>11800</v>
          </cell>
          <cell r="J1472">
            <v>83898</v>
          </cell>
          <cell r="K1472">
            <v>0</v>
          </cell>
          <cell r="L1472">
            <v>0</v>
          </cell>
          <cell r="M1472" t="str">
            <v>No.11</v>
          </cell>
        </row>
        <row r="1473">
          <cell r="A1473" t="str">
            <v>합판거푸집</v>
          </cell>
          <cell r="B1473" t="str">
            <v>0-7m:3회</v>
          </cell>
          <cell r="C1473" t="str">
            <v>M2</v>
          </cell>
          <cell r="D1473">
            <v>597.83000000000004</v>
          </cell>
          <cell r="E1473">
            <v>12000</v>
          </cell>
          <cell r="F1473">
            <v>7173960</v>
          </cell>
          <cell r="G1473">
            <v>4000</v>
          </cell>
          <cell r="H1473">
            <v>2391320</v>
          </cell>
          <cell r="I1473">
            <v>8000</v>
          </cell>
          <cell r="J1473">
            <v>4782640</v>
          </cell>
          <cell r="K1473">
            <v>0</v>
          </cell>
          <cell r="L1473">
            <v>0</v>
          </cell>
          <cell r="M1473" t="str">
            <v>No.15</v>
          </cell>
        </row>
        <row r="1474">
          <cell r="A1474" t="str">
            <v>폼타이 합판거푸집</v>
          </cell>
          <cell r="B1474" t="str">
            <v>0-7m:T=500:3회</v>
          </cell>
          <cell r="C1474" t="str">
            <v>M2</v>
          </cell>
          <cell r="D1474">
            <v>384.5</v>
          </cell>
          <cell r="E1474">
            <v>18700</v>
          </cell>
          <cell r="F1474">
            <v>7190150</v>
          </cell>
          <cell r="G1474">
            <v>6700</v>
          </cell>
          <cell r="H1474">
            <v>2576150</v>
          </cell>
          <cell r="I1474">
            <v>12000</v>
          </cell>
          <cell r="J1474">
            <v>4614000</v>
          </cell>
          <cell r="K1474">
            <v>0</v>
          </cell>
          <cell r="L1474">
            <v>0</v>
          </cell>
          <cell r="M1474" t="str">
            <v>No.92</v>
          </cell>
        </row>
        <row r="1475">
          <cell r="A1475" t="str">
            <v>폼타이 합판거푸집</v>
          </cell>
          <cell r="B1475" t="str">
            <v>0-7m:T=400:3회</v>
          </cell>
          <cell r="C1475" t="str">
            <v>M2</v>
          </cell>
          <cell r="D1475">
            <v>396.59</v>
          </cell>
          <cell r="E1475">
            <v>18500</v>
          </cell>
          <cell r="F1475">
            <v>7336915</v>
          </cell>
          <cell r="G1475">
            <v>6600</v>
          </cell>
          <cell r="H1475">
            <v>2617494</v>
          </cell>
          <cell r="I1475">
            <v>11900</v>
          </cell>
          <cell r="J1475">
            <v>4719421</v>
          </cell>
          <cell r="K1475">
            <v>0</v>
          </cell>
          <cell r="L1475">
            <v>0</v>
          </cell>
          <cell r="M1475" t="str">
            <v>No.73</v>
          </cell>
        </row>
        <row r="1476">
          <cell r="A1476" t="str">
            <v>폼타이 합판거푸집</v>
          </cell>
          <cell r="B1476" t="str">
            <v>0-7m:T=300:3회</v>
          </cell>
          <cell r="C1476" t="str">
            <v>M2</v>
          </cell>
          <cell r="D1476">
            <v>113.28</v>
          </cell>
          <cell r="E1476">
            <v>18600</v>
          </cell>
          <cell r="F1476">
            <v>2107008</v>
          </cell>
          <cell r="G1476">
            <v>6600</v>
          </cell>
          <cell r="H1476">
            <v>747648</v>
          </cell>
          <cell r="I1476">
            <v>12000</v>
          </cell>
          <cell r="J1476">
            <v>1359360</v>
          </cell>
          <cell r="K1476">
            <v>0</v>
          </cell>
          <cell r="L1476">
            <v>0</v>
          </cell>
          <cell r="M1476" t="str">
            <v>No.74</v>
          </cell>
        </row>
        <row r="1477">
          <cell r="A1477" t="str">
            <v>강관동바리(3개월)</v>
          </cell>
          <cell r="B1477" t="str">
            <v>H=4.2-7.2M</v>
          </cell>
          <cell r="C1477" t="str">
            <v>공M3</v>
          </cell>
          <cell r="D1477">
            <v>39.56</v>
          </cell>
          <cell r="E1477">
            <v>7500</v>
          </cell>
          <cell r="F1477">
            <v>296700</v>
          </cell>
          <cell r="G1477">
            <v>200</v>
          </cell>
          <cell r="H1477">
            <v>7912</v>
          </cell>
          <cell r="I1477">
            <v>7300</v>
          </cell>
          <cell r="J1477">
            <v>288788</v>
          </cell>
          <cell r="K1477">
            <v>0</v>
          </cell>
          <cell r="L1477">
            <v>0</v>
          </cell>
          <cell r="M1477" t="str">
            <v>No.93</v>
          </cell>
        </row>
        <row r="1478">
          <cell r="A1478" t="str">
            <v>강관동바리(3개월)</v>
          </cell>
          <cell r="B1478" t="str">
            <v>H=0-4.2M</v>
          </cell>
          <cell r="C1478" t="str">
            <v>공M3</v>
          </cell>
          <cell r="D1478">
            <v>824.47</v>
          </cell>
          <cell r="E1478">
            <v>6300</v>
          </cell>
          <cell r="F1478">
            <v>5194161</v>
          </cell>
          <cell r="G1478">
            <v>200</v>
          </cell>
          <cell r="H1478">
            <v>164894</v>
          </cell>
          <cell r="I1478">
            <v>6100</v>
          </cell>
          <cell r="J1478">
            <v>5029267</v>
          </cell>
          <cell r="K1478">
            <v>0</v>
          </cell>
          <cell r="L1478">
            <v>0</v>
          </cell>
          <cell r="M1478" t="str">
            <v>No.21</v>
          </cell>
        </row>
        <row r="1479">
          <cell r="A1479" t="str">
            <v>강관비계</v>
          </cell>
          <cell r="B1479" t="str">
            <v>3개월</v>
          </cell>
          <cell r="C1479" t="str">
            <v>M2</v>
          </cell>
          <cell r="D1479">
            <v>396.18</v>
          </cell>
          <cell r="E1479">
            <v>9200</v>
          </cell>
          <cell r="F1479">
            <v>3644856</v>
          </cell>
          <cell r="G1479">
            <v>2300</v>
          </cell>
          <cell r="H1479">
            <v>911214</v>
          </cell>
          <cell r="I1479">
            <v>6600</v>
          </cell>
          <cell r="J1479">
            <v>2614788</v>
          </cell>
          <cell r="K1479">
            <v>300</v>
          </cell>
          <cell r="L1479">
            <v>118854</v>
          </cell>
          <cell r="M1479" t="str">
            <v>No.33</v>
          </cell>
        </row>
        <row r="1480">
          <cell r="A1480" t="str">
            <v>시공이음 설치</v>
          </cell>
          <cell r="B1480" t="str">
            <v>PVC,B=230X5mm</v>
          </cell>
          <cell r="C1480" t="str">
            <v>M</v>
          </cell>
          <cell r="D1480">
            <v>111.1</v>
          </cell>
          <cell r="E1480">
            <v>14600</v>
          </cell>
          <cell r="F1480">
            <v>1622060</v>
          </cell>
          <cell r="G1480">
            <v>3400</v>
          </cell>
          <cell r="H1480">
            <v>377740</v>
          </cell>
          <cell r="I1480">
            <v>11200</v>
          </cell>
          <cell r="J1480">
            <v>1244320</v>
          </cell>
          <cell r="K1480">
            <v>0</v>
          </cell>
          <cell r="L1480">
            <v>0</v>
          </cell>
          <cell r="M1480" t="str">
            <v>No.75</v>
          </cell>
        </row>
        <row r="1481">
          <cell r="A1481" t="str">
            <v>시공이음면정리(치핑)</v>
          </cell>
          <cell r="B1481" t="str">
            <v>인력</v>
          </cell>
          <cell r="C1481" t="str">
            <v>M2</v>
          </cell>
          <cell r="D1481">
            <v>50.44</v>
          </cell>
          <cell r="E1481">
            <v>19000</v>
          </cell>
          <cell r="F1481">
            <v>958360</v>
          </cell>
          <cell r="G1481">
            <v>500</v>
          </cell>
          <cell r="H1481">
            <v>25220</v>
          </cell>
          <cell r="I1481">
            <v>18500</v>
          </cell>
          <cell r="J1481">
            <v>933140</v>
          </cell>
          <cell r="K1481">
            <v>0</v>
          </cell>
          <cell r="L1481">
            <v>0</v>
          </cell>
          <cell r="M1481" t="str">
            <v>No.22</v>
          </cell>
        </row>
        <row r="1482">
          <cell r="A1482" t="str">
            <v>스페이서(T=110MM)</v>
          </cell>
          <cell r="C1482" t="str">
            <v>EA</v>
          </cell>
          <cell r="D1482">
            <v>669</v>
          </cell>
          <cell r="E1482">
            <v>90</v>
          </cell>
          <cell r="F1482">
            <v>60210</v>
          </cell>
          <cell r="G1482">
            <v>90</v>
          </cell>
          <cell r="H1482">
            <v>60210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</row>
        <row r="1483">
          <cell r="A1483" t="str">
            <v>스페이서(T=80MM)</v>
          </cell>
          <cell r="C1483" t="str">
            <v>EA</v>
          </cell>
          <cell r="D1483">
            <v>3808</v>
          </cell>
          <cell r="E1483">
            <v>60</v>
          </cell>
          <cell r="F1483">
            <v>228480</v>
          </cell>
          <cell r="G1483">
            <v>60</v>
          </cell>
          <cell r="H1483">
            <v>228480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</row>
        <row r="1484">
          <cell r="A1484" t="str">
            <v>폼타이거푸집 구멍체움</v>
          </cell>
          <cell r="C1484" t="str">
            <v>EA</v>
          </cell>
          <cell r="D1484">
            <v>959</v>
          </cell>
          <cell r="E1484">
            <v>250</v>
          </cell>
          <cell r="F1484">
            <v>239750</v>
          </cell>
          <cell r="G1484">
            <v>0</v>
          </cell>
          <cell r="H1484">
            <v>0</v>
          </cell>
          <cell r="I1484">
            <v>250</v>
          </cell>
          <cell r="J1484">
            <v>239750</v>
          </cell>
          <cell r="K1484">
            <v>0</v>
          </cell>
          <cell r="L1484">
            <v>0</v>
          </cell>
          <cell r="M1484" t="str">
            <v>No.76</v>
          </cell>
        </row>
        <row r="1485">
          <cell r="A1485" t="str">
            <v>에폭시방수</v>
          </cell>
          <cell r="B1485" t="str">
            <v>수용성에폭시3회</v>
          </cell>
          <cell r="C1485" t="str">
            <v>M2</v>
          </cell>
          <cell r="D1485">
            <v>334.01</v>
          </cell>
          <cell r="E1485">
            <v>19600</v>
          </cell>
          <cell r="F1485">
            <v>6546596</v>
          </cell>
          <cell r="G1485">
            <v>10300</v>
          </cell>
          <cell r="H1485">
            <v>3440303</v>
          </cell>
          <cell r="I1485">
            <v>9300</v>
          </cell>
          <cell r="J1485">
            <v>3106293</v>
          </cell>
          <cell r="K1485">
            <v>0</v>
          </cell>
          <cell r="L1485">
            <v>0</v>
          </cell>
          <cell r="M1485" t="str">
            <v>No.77</v>
          </cell>
        </row>
        <row r="1486">
          <cell r="A1486" t="str">
            <v>S.T.S Plate C.설치(TYPE-A)</v>
          </cell>
          <cell r="B1486" t="str">
            <v>1000X600</v>
          </cell>
          <cell r="C1486" t="str">
            <v>EA</v>
          </cell>
          <cell r="D1486">
            <v>2</v>
          </cell>
          <cell r="E1486">
            <v>193800</v>
          </cell>
          <cell r="F1486">
            <v>387600</v>
          </cell>
          <cell r="G1486">
            <v>99600</v>
          </cell>
          <cell r="H1486">
            <v>199200</v>
          </cell>
          <cell r="I1486">
            <v>84300</v>
          </cell>
          <cell r="J1486">
            <v>168600</v>
          </cell>
          <cell r="K1486">
            <v>9900</v>
          </cell>
          <cell r="L1486">
            <v>19800</v>
          </cell>
          <cell r="M1486" t="str">
            <v>No.94</v>
          </cell>
        </row>
        <row r="1487">
          <cell r="A1487" t="str">
            <v>S.T.S Plate C.설치(TYPE-B)</v>
          </cell>
          <cell r="B1487" t="str">
            <v>1300X1300</v>
          </cell>
          <cell r="C1487" t="str">
            <v>EA</v>
          </cell>
          <cell r="D1487">
            <v>3</v>
          </cell>
          <cell r="E1487">
            <v>295900</v>
          </cell>
          <cell r="F1487">
            <v>887700</v>
          </cell>
          <cell r="G1487">
            <v>180000</v>
          </cell>
          <cell r="H1487">
            <v>540000</v>
          </cell>
          <cell r="I1487">
            <v>96500</v>
          </cell>
          <cell r="J1487">
            <v>289500</v>
          </cell>
          <cell r="K1487">
            <v>19400</v>
          </cell>
          <cell r="L1487">
            <v>58200</v>
          </cell>
          <cell r="M1487" t="str">
            <v>No.95</v>
          </cell>
        </row>
        <row r="1488">
          <cell r="A1488" t="str">
            <v>S.T.S Plate C.설치(TYPE-D)</v>
          </cell>
          <cell r="B1488" t="str">
            <v>1500X700</v>
          </cell>
          <cell r="C1488" t="str">
            <v>EA</v>
          </cell>
          <cell r="D1488">
            <v>2</v>
          </cell>
          <cell r="E1488">
            <v>227900</v>
          </cell>
          <cell r="F1488">
            <v>455800</v>
          </cell>
          <cell r="G1488">
            <v>130000</v>
          </cell>
          <cell r="H1488">
            <v>260000</v>
          </cell>
          <cell r="I1488">
            <v>85800</v>
          </cell>
          <cell r="J1488">
            <v>171600</v>
          </cell>
          <cell r="K1488">
            <v>12100</v>
          </cell>
          <cell r="L1488">
            <v>24200</v>
          </cell>
          <cell r="M1488" t="str">
            <v>No.96</v>
          </cell>
        </row>
        <row r="1489">
          <cell r="A1489" t="str">
            <v>S.T.S Plate C.설치(TYPE-D)</v>
          </cell>
          <cell r="B1489" t="str">
            <v>1200X600</v>
          </cell>
          <cell r="C1489" t="str">
            <v>EA</v>
          </cell>
          <cell r="D1489">
            <v>1</v>
          </cell>
          <cell r="E1489">
            <v>213200</v>
          </cell>
          <cell r="F1489">
            <v>213200</v>
          </cell>
          <cell r="G1489">
            <v>120000</v>
          </cell>
          <cell r="H1489">
            <v>120000</v>
          </cell>
          <cell r="I1489">
            <v>81300</v>
          </cell>
          <cell r="J1489">
            <v>81300</v>
          </cell>
          <cell r="K1489">
            <v>11900</v>
          </cell>
          <cell r="L1489">
            <v>11900</v>
          </cell>
          <cell r="M1489" t="str">
            <v>No.97</v>
          </cell>
        </row>
        <row r="1490">
          <cell r="A1490" t="str">
            <v>S.T.S Plate C.설치(TYPE-A)</v>
          </cell>
          <cell r="B1490" t="str">
            <v>1000X1000</v>
          </cell>
          <cell r="C1490" t="str">
            <v>EA</v>
          </cell>
          <cell r="D1490">
            <v>1</v>
          </cell>
          <cell r="E1490">
            <v>223000</v>
          </cell>
          <cell r="F1490">
            <v>223000</v>
          </cell>
          <cell r="G1490">
            <v>128000</v>
          </cell>
          <cell r="H1490">
            <v>128000</v>
          </cell>
          <cell r="I1490">
            <v>83000</v>
          </cell>
          <cell r="J1490">
            <v>83000</v>
          </cell>
          <cell r="K1490">
            <v>12000</v>
          </cell>
          <cell r="L1490">
            <v>12000</v>
          </cell>
          <cell r="M1490" t="str">
            <v>No.98</v>
          </cell>
        </row>
        <row r="1491">
          <cell r="A1491" t="str">
            <v>흙채움</v>
          </cell>
          <cell r="C1491" t="str">
            <v>M3</v>
          </cell>
          <cell r="D1491">
            <v>63.3</v>
          </cell>
          <cell r="E1491">
            <v>1200</v>
          </cell>
          <cell r="F1491">
            <v>75960</v>
          </cell>
          <cell r="G1491">
            <v>200</v>
          </cell>
          <cell r="H1491">
            <v>12660</v>
          </cell>
          <cell r="I1491">
            <v>600</v>
          </cell>
          <cell r="J1491">
            <v>37980</v>
          </cell>
          <cell r="K1491">
            <v>400</v>
          </cell>
          <cell r="L1491">
            <v>25320</v>
          </cell>
          <cell r="M1491" t="str">
            <v>#.29</v>
          </cell>
        </row>
        <row r="1492">
          <cell r="A1492" t="str">
            <v>사다리설치(STS)</v>
          </cell>
          <cell r="C1492" t="str">
            <v>M</v>
          </cell>
          <cell r="D1492">
            <v>8</v>
          </cell>
          <cell r="E1492">
            <v>10900</v>
          </cell>
          <cell r="F1492">
            <v>87200</v>
          </cell>
          <cell r="G1492">
            <v>6600</v>
          </cell>
          <cell r="H1492">
            <v>52800</v>
          </cell>
          <cell r="I1492">
            <v>4100</v>
          </cell>
          <cell r="J1492">
            <v>32800</v>
          </cell>
          <cell r="K1492">
            <v>200</v>
          </cell>
          <cell r="L1492">
            <v>1600</v>
          </cell>
          <cell r="M1492" t="str">
            <v>No.19</v>
          </cell>
        </row>
        <row r="1493">
          <cell r="A1493" t="str">
            <v>수팽창고무지수판 설치</v>
          </cell>
          <cell r="B1493" t="str">
            <v>20X10</v>
          </cell>
          <cell r="C1493" t="str">
            <v>M</v>
          </cell>
          <cell r="D1493">
            <v>3.77</v>
          </cell>
          <cell r="E1493">
            <v>3900</v>
          </cell>
          <cell r="F1493">
            <v>14703</v>
          </cell>
          <cell r="G1493">
            <v>3100</v>
          </cell>
          <cell r="H1493">
            <v>11687</v>
          </cell>
          <cell r="I1493">
            <v>800</v>
          </cell>
          <cell r="J1493">
            <v>3016</v>
          </cell>
          <cell r="K1493">
            <v>0</v>
          </cell>
          <cell r="L1493">
            <v>0</v>
          </cell>
          <cell r="M1493" t="str">
            <v>No.23</v>
          </cell>
        </row>
        <row r="1494">
          <cell r="A1494" t="str">
            <v>P.V.C 파이프(VG1)</v>
          </cell>
          <cell r="B1494" t="str">
            <v>Φ100M/M</v>
          </cell>
          <cell r="C1494" t="str">
            <v>M</v>
          </cell>
          <cell r="D1494">
            <v>2.5499999999999998</v>
          </cell>
          <cell r="E1494">
            <v>6800</v>
          </cell>
          <cell r="F1494">
            <v>17340</v>
          </cell>
          <cell r="G1494">
            <v>6500</v>
          </cell>
          <cell r="H1494">
            <v>16575</v>
          </cell>
          <cell r="I1494">
            <v>300</v>
          </cell>
          <cell r="J1494">
            <v>765</v>
          </cell>
          <cell r="K1494">
            <v>0</v>
          </cell>
          <cell r="L1494">
            <v>0</v>
          </cell>
        </row>
        <row r="1495">
          <cell r="A1495" t="str">
            <v>P.V.C 파이프(VG1)</v>
          </cell>
          <cell r="B1495" t="str">
            <v>φ150M/M</v>
          </cell>
          <cell r="C1495" t="str">
            <v>M</v>
          </cell>
          <cell r="D1495">
            <v>0.9</v>
          </cell>
          <cell r="E1495">
            <v>13400</v>
          </cell>
          <cell r="F1495">
            <v>12060</v>
          </cell>
          <cell r="G1495">
            <v>12700</v>
          </cell>
          <cell r="H1495">
            <v>11430</v>
          </cell>
          <cell r="I1495">
            <v>700</v>
          </cell>
          <cell r="J1495">
            <v>630</v>
          </cell>
          <cell r="K1495">
            <v>0</v>
          </cell>
          <cell r="L1495">
            <v>0</v>
          </cell>
        </row>
        <row r="1496">
          <cell r="A1496" t="str">
            <v>난간설치(TYPE-B수평)</v>
          </cell>
          <cell r="C1496" t="str">
            <v>M</v>
          </cell>
          <cell r="D1496">
            <v>12.6</v>
          </cell>
          <cell r="E1496">
            <v>45400</v>
          </cell>
          <cell r="F1496">
            <v>572040</v>
          </cell>
          <cell r="G1496">
            <v>8200</v>
          </cell>
          <cell r="H1496">
            <v>103320</v>
          </cell>
          <cell r="I1496">
            <v>36000</v>
          </cell>
          <cell r="J1496">
            <v>453600</v>
          </cell>
          <cell r="K1496">
            <v>1200</v>
          </cell>
          <cell r="L1496">
            <v>15120</v>
          </cell>
          <cell r="M1496" t="str">
            <v>No.99</v>
          </cell>
        </row>
        <row r="1497">
          <cell r="A1497" t="str">
            <v>난간설치(TYPE-A경사)</v>
          </cell>
          <cell r="C1497" t="str">
            <v>M</v>
          </cell>
          <cell r="D1497">
            <v>10.89</v>
          </cell>
          <cell r="E1497">
            <v>45400</v>
          </cell>
          <cell r="F1497">
            <v>494406</v>
          </cell>
          <cell r="G1497">
            <v>8200</v>
          </cell>
          <cell r="H1497">
            <v>89298</v>
          </cell>
          <cell r="I1497">
            <v>36000</v>
          </cell>
          <cell r="J1497">
            <v>392040</v>
          </cell>
          <cell r="K1497">
            <v>1200</v>
          </cell>
          <cell r="L1497">
            <v>13068</v>
          </cell>
          <cell r="M1497" t="str">
            <v>No.100</v>
          </cell>
        </row>
        <row r="1498">
          <cell r="A1498" t="str">
            <v>철근가공및조립</v>
          </cell>
          <cell r="B1498" t="str">
            <v>복잡</v>
          </cell>
          <cell r="C1498" t="str">
            <v>TON</v>
          </cell>
          <cell r="D1498">
            <v>122.46599999999999</v>
          </cell>
          <cell r="E1498">
            <v>361000</v>
          </cell>
          <cell r="F1498">
            <v>44210226</v>
          </cell>
          <cell r="G1498">
            <v>5000</v>
          </cell>
          <cell r="H1498">
            <v>612330</v>
          </cell>
          <cell r="I1498">
            <v>349000</v>
          </cell>
          <cell r="J1498">
            <v>42740634</v>
          </cell>
          <cell r="K1498">
            <v>7000</v>
          </cell>
          <cell r="L1498">
            <v>857262</v>
          </cell>
          <cell r="M1498" t="str">
            <v>No.81</v>
          </cell>
        </row>
        <row r="1500">
          <cell r="A1500" t="str">
            <v>3. 부대시설공</v>
          </cell>
          <cell r="F1500">
            <v>19551065</v>
          </cell>
          <cell r="H1500">
            <v>7005401</v>
          </cell>
          <cell r="J1500">
            <v>12335911</v>
          </cell>
          <cell r="L1500">
            <v>209753</v>
          </cell>
        </row>
        <row r="1501">
          <cell r="A1501" t="str">
            <v>가. 콘크리트 포장</v>
          </cell>
          <cell r="F1501">
            <v>3081575</v>
          </cell>
          <cell r="H1501">
            <v>1637371</v>
          </cell>
          <cell r="J1501">
            <v>1417874</v>
          </cell>
          <cell r="L1501">
            <v>26330</v>
          </cell>
        </row>
        <row r="1502">
          <cell r="A1502" t="str">
            <v>모래부설(B.H 0.7M3)</v>
          </cell>
          <cell r="B1502" t="str">
            <v>기계90%+인력10%</v>
          </cell>
          <cell r="C1502" t="str">
            <v>M3</v>
          </cell>
          <cell r="D1502">
            <v>3.56</v>
          </cell>
          <cell r="E1502">
            <v>1300</v>
          </cell>
          <cell r="F1502">
            <v>4628</v>
          </cell>
          <cell r="G1502">
            <v>200</v>
          </cell>
          <cell r="H1502">
            <v>712</v>
          </cell>
          <cell r="I1502">
            <v>700</v>
          </cell>
          <cell r="J1502">
            <v>2492</v>
          </cell>
          <cell r="K1502">
            <v>400</v>
          </cell>
          <cell r="L1502">
            <v>1424</v>
          </cell>
          <cell r="M1502" t="str">
            <v>#.14</v>
          </cell>
        </row>
        <row r="1503">
          <cell r="A1503" t="str">
            <v>보조기층포설 및 다짐</v>
          </cell>
          <cell r="B1503" t="str">
            <v>T=30cm</v>
          </cell>
          <cell r="C1503" t="str">
            <v>M3</v>
          </cell>
          <cell r="D1503">
            <v>35.58</v>
          </cell>
          <cell r="E1503">
            <v>2800</v>
          </cell>
          <cell r="F1503">
            <v>99624</v>
          </cell>
          <cell r="G1503">
            <v>400</v>
          </cell>
          <cell r="H1503">
            <v>14232</v>
          </cell>
          <cell r="I1503">
            <v>1700</v>
          </cell>
          <cell r="J1503">
            <v>60486</v>
          </cell>
          <cell r="K1503">
            <v>700</v>
          </cell>
          <cell r="L1503">
            <v>24906</v>
          </cell>
          <cell r="M1503" t="str">
            <v>#.11</v>
          </cell>
        </row>
        <row r="1504">
          <cell r="A1504" t="str">
            <v>신 축 재</v>
          </cell>
          <cell r="B1504" t="str">
            <v>T=1.5cm</v>
          </cell>
          <cell r="C1504" t="str">
            <v>M2</v>
          </cell>
          <cell r="D1504">
            <v>4.74</v>
          </cell>
          <cell r="E1504">
            <v>12600</v>
          </cell>
          <cell r="F1504">
            <v>59724</v>
          </cell>
          <cell r="G1504">
            <v>12000</v>
          </cell>
          <cell r="H1504">
            <v>56880</v>
          </cell>
          <cell r="I1504">
            <v>600</v>
          </cell>
          <cell r="J1504">
            <v>2844</v>
          </cell>
          <cell r="K1504">
            <v>0</v>
          </cell>
          <cell r="L1504">
            <v>0</v>
          </cell>
        </row>
        <row r="1505">
          <cell r="A1505" t="str">
            <v>양생(비닐)</v>
          </cell>
          <cell r="C1505" t="str">
            <v>M2</v>
          </cell>
          <cell r="D1505">
            <v>118.61</v>
          </cell>
          <cell r="E1505">
            <v>900</v>
          </cell>
          <cell r="F1505">
            <v>106749</v>
          </cell>
          <cell r="G1505">
            <v>700</v>
          </cell>
          <cell r="H1505">
            <v>83027</v>
          </cell>
          <cell r="I1505">
            <v>200</v>
          </cell>
          <cell r="J1505">
            <v>23722</v>
          </cell>
          <cell r="K1505">
            <v>0</v>
          </cell>
          <cell r="L1505">
            <v>0</v>
          </cell>
          <cell r="M1505" t="str">
            <v>No.8</v>
          </cell>
        </row>
        <row r="1506">
          <cell r="A1506" t="str">
            <v>콘크리트포장 포설</v>
          </cell>
          <cell r="B1506" t="str">
            <v>T=20cm</v>
          </cell>
          <cell r="C1506" t="str">
            <v>M3</v>
          </cell>
          <cell r="D1506">
            <v>23.72</v>
          </cell>
          <cell r="E1506">
            <v>103500</v>
          </cell>
          <cell r="F1506">
            <v>2455020</v>
          </cell>
          <cell r="G1506">
            <v>52500</v>
          </cell>
          <cell r="H1506">
            <v>1245300</v>
          </cell>
          <cell r="I1506">
            <v>51000</v>
          </cell>
          <cell r="J1506">
            <v>1209720</v>
          </cell>
          <cell r="K1506">
            <v>0</v>
          </cell>
          <cell r="L1506">
            <v>0</v>
          </cell>
          <cell r="M1506" t="str">
            <v>No.6</v>
          </cell>
        </row>
        <row r="1507">
          <cell r="A1507" t="str">
            <v>와이어메쉬깔기</v>
          </cell>
          <cell r="B1507" t="str">
            <v>#8X100X100</v>
          </cell>
          <cell r="C1507" t="str">
            <v>M2</v>
          </cell>
          <cell r="D1507">
            <v>118.61</v>
          </cell>
          <cell r="E1507">
            <v>3000</v>
          </cell>
          <cell r="F1507">
            <v>355830</v>
          </cell>
          <cell r="G1507">
            <v>2000</v>
          </cell>
          <cell r="H1507">
            <v>237220</v>
          </cell>
          <cell r="I1507">
            <v>1000</v>
          </cell>
          <cell r="J1507">
            <v>118610</v>
          </cell>
          <cell r="K1507">
            <v>0</v>
          </cell>
          <cell r="L1507">
            <v>0</v>
          </cell>
          <cell r="M1507" t="str">
            <v>No.7</v>
          </cell>
        </row>
        <row r="1509">
          <cell r="A1509" t="str">
            <v>나. U형 측구</v>
          </cell>
          <cell r="F1509">
            <v>7066972</v>
          </cell>
          <cell r="H1509">
            <v>3974723</v>
          </cell>
          <cell r="J1509">
            <v>3053311</v>
          </cell>
          <cell r="L1509">
            <v>38938</v>
          </cell>
        </row>
        <row r="1510">
          <cell r="A1510" t="str">
            <v>레미콘타설</v>
          </cell>
          <cell r="B1510" t="str">
            <v>철근구조물</v>
          </cell>
          <cell r="C1510" t="str">
            <v>M3</v>
          </cell>
          <cell r="D1510">
            <v>18.149999999999999</v>
          </cell>
          <cell r="E1510">
            <v>16000</v>
          </cell>
          <cell r="F1510">
            <v>290400</v>
          </cell>
          <cell r="G1510">
            <v>0</v>
          </cell>
          <cell r="H1510">
            <v>0</v>
          </cell>
          <cell r="I1510">
            <v>16000</v>
          </cell>
          <cell r="J1510">
            <v>290400</v>
          </cell>
          <cell r="K1510">
            <v>0</v>
          </cell>
          <cell r="L1510">
            <v>0</v>
          </cell>
          <cell r="M1510" t="str">
            <v>No.14</v>
          </cell>
        </row>
        <row r="1511">
          <cell r="A1511" t="str">
            <v>레미콘타설</v>
          </cell>
          <cell r="B1511" t="str">
            <v>무근구조물</v>
          </cell>
          <cell r="C1511" t="str">
            <v>M3</v>
          </cell>
          <cell r="D1511">
            <v>5.52</v>
          </cell>
          <cell r="E1511">
            <v>21700</v>
          </cell>
          <cell r="F1511">
            <v>119784</v>
          </cell>
          <cell r="G1511">
            <v>400</v>
          </cell>
          <cell r="H1511">
            <v>2208</v>
          </cell>
          <cell r="I1511">
            <v>21000</v>
          </cell>
          <cell r="J1511">
            <v>115920</v>
          </cell>
          <cell r="K1511">
            <v>300</v>
          </cell>
          <cell r="L1511">
            <v>1656</v>
          </cell>
          <cell r="M1511" t="str">
            <v>No.10</v>
          </cell>
        </row>
        <row r="1512">
          <cell r="A1512" t="str">
            <v>합판거푸집</v>
          </cell>
          <cell r="B1512" t="str">
            <v>0-7m:3회</v>
          </cell>
          <cell r="C1512" t="str">
            <v>M2</v>
          </cell>
          <cell r="D1512">
            <v>149.91</v>
          </cell>
          <cell r="E1512">
            <v>12000</v>
          </cell>
          <cell r="F1512">
            <v>1798920</v>
          </cell>
          <cell r="G1512">
            <v>4000</v>
          </cell>
          <cell r="H1512">
            <v>599640</v>
          </cell>
          <cell r="I1512">
            <v>8000</v>
          </cell>
          <cell r="J1512">
            <v>1199280</v>
          </cell>
          <cell r="K1512">
            <v>0</v>
          </cell>
          <cell r="L1512">
            <v>0</v>
          </cell>
          <cell r="M1512" t="str">
            <v>No.15</v>
          </cell>
        </row>
        <row r="1513">
          <cell r="A1513" t="str">
            <v>합판거푸집</v>
          </cell>
          <cell r="B1513" t="str">
            <v>0-7m:6회</v>
          </cell>
          <cell r="C1513" t="str">
            <v>M2</v>
          </cell>
          <cell r="D1513">
            <v>15.78</v>
          </cell>
          <cell r="E1513">
            <v>17100</v>
          </cell>
          <cell r="F1513">
            <v>269838</v>
          </cell>
          <cell r="G1513">
            <v>5300</v>
          </cell>
          <cell r="H1513">
            <v>83634</v>
          </cell>
          <cell r="I1513">
            <v>11800</v>
          </cell>
          <cell r="J1513">
            <v>186204</v>
          </cell>
          <cell r="K1513">
            <v>0</v>
          </cell>
          <cell r="L1513">
            <v>0</v>
          </cell>
          <cell r="M1513" t="str">
            <v>No.11</v>
          </cell>
        </row>
        <row r="1514">
          <cell r="A1514" t="str">
            <v>철근가공및조립</v>
          </cell>
          <cell r="B1514" t="str">
            <v>간단</v>
          </cell>
          <cell r="C1514" t="str">
            <v>TON</v>
          </cell>
          <cell r="D1514">
            <v>0.94699999999999995</v>
          </cell>
          <cell r="E1514">
            <v>290000</v>
          </cell>
          <cell r="F1514">
            <v>274630</v>
          </cell>
          <cell r="G1514">
            <v>3000</v>
          </cell>
          <cell r="H1514">
            <v>2841</v>
          </cell>
          <cell r="I1514">
            <v>281000</v>
          </cell>
          <cell r="J1514">
            <v>266107</v>
          </cell>
          <cell r="K1514">
            <v>6000</v>
          </cell>
          <cell r="L1514">
            <v>5682</v>
          </cell>
          <cell r="M1514" t="str">
            <v>No.82</v>
          </cell>
        </row>
        <row r="1515">
          <cell r="A1515" t="str">
            <v>그레이팅 뚜껑설치</v>
          </cell>
          <cell r="B1515" t="str">
            <v>500X1000mm</v>
          </cell>
          <cell r="C1515" t="str">
            <v>개소</v>
          </cell>
          <cell r="D1515">
            <v>79</v>
          </cell>
          <cell r="E1515">
            <v>54600</v>
          </cell>
          <cell r="F1515">
            <v>4313400</v>
          </cell>
          <cell r="G1515">
            <v>41600</v>
          </cell>
          <cell r="H1515">
            <v>3286400</v>
          </cell>
          <cell r="I1515">
            <v>12600</v>
          </cell>
          <cell r="J1515">
            <v>995400</v>
          </cell>
          <cell r="K1515">
            <v>400</v>
          </cell>
          <cell r="L1515">
            <v>31600</v>
          </cell>
          <cell r="M1515" t="str">
            <v>No.83</v>
          </cell>
        </row>
        <row r="1517">
          <cell r="A1517" t="str">
            <v>다. 돌담설치</v>
          </cell>
          <cell r="F1517">
            <v>6438728</v>
          </cell>
          <cell r="H1517">
            <v>139769</v>
          </cell>
          <cell r="J1517">
            <v>6185070</v>
          </cell>
          <cell r="L1517">
            <v>113889</v>
          </cell>
        </row>
        <row r="1518">
          <cell r="A1518" t="str">
            <v>레미콘타설</v>
          </cell>
          <cell r="B1518" t="str">
            <v>무근구조물</v>
          </cell>
          <cell r="C1518" t="str">
            <v>M3</v>
          </cell>
          <cell r="D1518">
            <v>5.9</v>
          </cell>
          <cell r="E1518">
            <v>21700</v>
          </cell>
          <cell r="F1518">
            <v>128030</v>
          </cell>
          <cell r="G1518">
            <v>400</v>
          </cell>
          <cell r="H1518">
            <v>2360</v>
          </cell>
          <cell r="I1518">
            <v>21000</v>
          </cell>
          <cell r="J1518">
            <v>123900</v>
          </cell>
          <cell r="K1518">
            <v>300</v>
          </cell>
          <cell r="L1518">
            <v>1770</v>
          </cell>
          <cell r="M1518" t="str">
            <v>No.10</v>
          </cell>
        </row>
        <row r="1519">
          <cell r="A1519" t="str">
            <v>합판거푸집</v>
          </cell>
          <cell r="B1519" t="str">
            <v>0-7m:6회</v>
          </cell>
          <cell r="C1519" t="str">
            <v>M2</v>
          </cell>
          <cell r="D1519">
            <v>16.86</v>
          </cell>
          <cell r="E1519">
            <v>17100</v>
          </cell>
          <cell r="F1519">
            <v>288306</v>
          </cell>
          <cell r="G1519">
            <v>5300</v>
          </cell>
          <cell r="H1519">
            <v>89358</v>
          </cell>
          <cell r="I1519">
            <v>11800</v>
          </cell>
          <cell r="J1519">
            <v>198948</v>
          </cell>
          <cell r="K1519">
            <v>0</v>
          </cell>
          <cell r="L1519">
            <v>0</v>
          </cell>
          <cell r="M1519" t="str">
            <v>No.11</v>
          </cell>
        </row>
        <row r="1520">
          <cell r="A1520" t="str">
            <v>돌담쌓기(파쇄암활용)</v>
          </cell>
          <cell r="B1520" t="str">
            <v>B0.5 X H1.9</v>
          </cell>
          <cell r="C1520" t="str">
            <v>M2</v>
          </cell>
          <cell r="D1520">
            <v>160.16999999999999</v>
          </cell>
          <cell r="E1520">
            <v>37600</v>
          </cell>
          <cell r="F1520">
            <v>6022392</v>
          </cell>
          <cell r="G1520">
            <v>300</v>
          </cell>
          <cell r="H1520">
            <v>48051</v>
          </cell>
          <cell r="I1520">
            <v>36600</v>
          </cell>
          <cell r="J1520">
            <v>5862222</v>
          </cell>
          <cell r="K1520">
            <v>700</v>
          </cell>
          <cell r="L1520">
            <v>112119</v>
          </cell>
          <cell r="M1520" t="str">
            <v>No.85</v>
          </cell>
        </row>
        <row r="1522">
          <cell r="A1522" t="str">
            <v>라. 도로경계석설치</v>
          </cell>
          <cell r="F1522">
            <v>140817</v>
          </cell>
          <cell r="H1522">
            <v>36465</v>
          </cell>
          <cell r="J1522">
            <v>104280</v>
          </cell>
          <cell r="L1522">
            <v>72</v>
          </cell>
        </row>
        <row r="1523">
          <cell r="A1523" t="str">
            <v>레미콘타설</v>
          </cell>
          <cell r="B1523" t="str">
            <v>무근구조물</v>
          </cell>
          <cell r="C1523" t="str">
            <v>M3</v>
          </cell>
          <cell r="D1523">
            <v>0.24</v>
          </cell>
          <cell r="E1523">
            <v>21700</v>
          </cell>
          <cell r="F1523">
            <v>5208</v>
          </cell>
          <cell r="G1523">
            <v>400</v>
          </cell>
          <cell r="H1523">
            <v>96</v>
          </cell>
          <cell r="I1523">
            <v>21000</v>
          </cell>
          <cell r="J1523">
            <v>5040</v>
          </cell>
          <cell r="K1523">
            <v>300</v>
          </cell>
          <cell r="L1523">
            <v>72</v>
          </cell>
          <cell r="M1523" t="str">
            <v>No.10</v>
          </cell>
        </row>
        <row r="1524">
          <cell r="A1524" t="str">
            <v>합판거푸집</v>
          </cell>
          <cell r="B1524" t="str">
            <v>0-7m:6회</v>
          </cell>
          <cell r="C1524" t="str">
            <v>M2</v>
          </cell>
          <cell r="D1524">
            <v>2.4300000000000002</v>
          </cell>
          <cell r="E1524">
            <v>17100</v>
          </cell>
          <cell r="F1524">
            <v>41553</v>
          </cell>
          <cell r="G1524">
            <v>5300</v>
          </cell>
          <cell r="H1524">
            <v>12879</v>
          </cell>
          <cell r="I1524">
            <v>11800</v>
          </cell>
          <cell r="J1524">
            <v>28674</v>
          </cell>
          <cell r="K1524">
            <v>0</v>
          </cell>
          <cell r="L1524">
            <v>0</v>
          </cell>
          <cell r="M1524" t="str">
            <v>No.11</v>
          </cell>
        </row>
        <row r="1525">
          <cell r="A1525" t="str">
            <v>모  르  터</v>
          </cell>
          <cell r="B1525" t="str">
            <v>1 : 3</v>
          </cell>
          <cell r="C1525" t="str">
            <v>M3</v>
          </cell>
          <cell r="D1525">
            <v>2.3999999999999998E-3</v>
          </cell>
          <cell r="E1525">
            <v>40000</v>
          </cell>
          <cell r="F1525">
            <v>96</v>
          </cell>
          <cell r="G1525">
            <v>0</v>
          </cell>
          <cell r="H1525">
            <v>0</v>
          </cell>
          <cell r="I1525">
            <v>40000</v>
          </cell>
          <cell r="J1525">
            <v>96</v>
          </cell>
          <cell r="K1525">
            <v>0</v>
          </cell>
          <cell r="L1525">
            <v>0</v>
          </cell>
          <cell r="M1525" t="str">
            <v>No.37</v>
          </cell>
        </row>
        <row r="1526">
          <cell r="A1526" t="str">
            <v>도로경계석 설치(신설)</v>
          </cell>
          <cell r="B1526" t="str">
            <v>120X120X500</v>
          </cell>
          <cell r="C1526" t="str">
            <v>M</v>
          </cell>
          <cell r="D1526">
            <v>8.1</v>
          </cell>
          <cell r="E1526">
            <v>11600</v>
          </cell>
          <cell r="F1526">
            <v>93960</v>
          </cell>
          <cell r="G1526">
            <v>2900</v>
          </cell>
          <cell r="H1526">
            <v>23490</v>
          </cell>
          <cell r="I1526">
            <v>8700</v>
          </cell>
          <cell r="J1526">
            <v>70470</v>
          </cell>
          <cell r="K1526">
            <v>0</v>
          </cell>
          <cell r="L1526">
            <v>0</v>
          </cell>
          <cell r="M1526" t="str">
            <v>No.87</v>
          </cell>
        </row>
        <row r="1528">
          <cell r="A1528" t="str">
            <v>마. 접 합 정</v>
          </cell>
          <cell r="F1528">
            <v>232730</v>
          </cell>
          <cell r="H1528">
            <v>112492</v>
          </cell>
          <cell r="J1528">
            <v>119125</v>
          </cell>
          <cell r="L1528">
            <v>1113</v>
          </cell>
        </row>
        <row r="1529">
          <cell r="A1529" t="str">
            <v>레미콘타설</v>
          </cell>
          <cell r="B1529" t="str">
            <v>철근구조물</v>
          </cell>
          <cell r="C1529" t="str">
            <v>M3</v>
          </cell>
          <cell r="D1529">
            <v>0.64</v>
          </cell>
          <cell r="E1529">
            <v>16000</v>
          </cell>
          <cell r="F1529">
            <v>10240</v>
          </cell>
          <cell r="G1529">
            <v>0</v>
          </cell>
          <cell r="H1529">
            <v>0</v>
          </cell>
          <cell r="I1529">
            <v>16000</v>
          </cell>
          <cell r="J1529">
            <v>10240</v>
          </cell>
          <cell r="K1529">
            <v>0</v>
          </cell>
          <cell r="L1529">
            <v>0</v>
          </cell>
          <cell r="M1529" t="str">
            <v>No.14</v>
          </cell>
        </row>
        <row r="1530">
          <cell r="A1530" t="str">
            <v>레미콘타설</v>
          </cell>
          <cell r="B1530" t="str">
            <v>무근구조물</v>
          </cell>
          <cell r="C1530" t="str">
            <v>M3</v>
          </cell>
          <cell r="D1530">
            <v>0.17</v>
          </cell>
          <cell r="E1530">
            <v>21700</v>
          </cell>
          <cell r="F1530">
            <v>3689</v>
          </cell>
          <cell r="G1530">
            <v>400</v>
          </cell>
          <cell r="H1530">
            <v>68</v>
          </cell>
          <cell r="I1530">
            <v>21000</v>
          </cell>
          <cell r="J1530">
            <v>3570</v>
          </cell>
          <cell r="K1530">
            <v>300</v>
          </cell>
          <cell r="L1530">
            <v>51</v>
          </cell>
          <cell r="M1530" t="str">
            <v>No.10</v>
          </cell>
        </row>
        <row r="1531">
          <cell r="A1531" t="str">
            <v>합판거푸집</v>
          </cell>
          <cell r="B1531" t="str">
            <v>0-7m:3회</v>
          </cell>
          <cell r="C1531" t="str">
            <v>M2</v>
          </cell>
          <cell r="D1531">
            <v>6.74</v>
          </cell>
          <cell r="E1531">
            <v>12000</v>
          </cell>
          <cell r="F1531">
            <v>80880</v>
          </cell>
          <cell r="G1531">
            <v>4000</v>
          </cell>
          <cell r="H1531">
            <v>26960</v>
          </cell>
          <cell r="I1531">
            <v>8000</v>
          </cell>
          <cell r="J1531">
            <v>53920</v>
          </cell>
          <cell r="K1531">
            <v>0</v>
          </cell>
          <cell r="L1531">
            <v>0</v>
          </cell>
          <cell r="M1531" t="str">
            <v>No.15</v>
          </cell>
        </row>
        <row r="1532">
          <cell r="A1532" t="str">
            <v>합판거푸집</v>
          </cell>
          <cell r="B1532" t="str">
            <v>0-7m:6회</v>
          </cell>
          <cell r="C1532" t="str">
            <v>M2</v>
          </cell>
          <cell r="D1532">
            <v>0.52</v>
          </cell>
          <cell r="E1532">
            <v>17100</v>
          </cell>
          <cell r="F1532">
            <v>8892</v>
          </cell>
          <cell r="G1532">
            <v>5300</v>
          </cell>
          <cell r="H1532">
            <v>2756</v>
          </cell>
          <cell r="I1532">
            <v>11800</v>
          </cell>
          <cell r="J1532">
            <v>6136</v>
          </cell>
          <cell r="K1532">
            <v>0</v>
          </cell>
          <cell r="L1532">
            <v>0</v>
          </cell>
          <cell r="M1532" t="str">
            <v>No.11</v>
          </cell>
        </row>
        <row r="1533">
          <cell r="A1533" t="str">
            <v>철근가공및조립</v>
          </cell>
          <cell r="B1533" t="str">
            <v>보통</v>
          </cell>
          <cell r="C1533" t="str">
            <v>TON</v>
          </cell>
          <cell r="D1533">
            <v>2.7E-2</v>
          </cell>
          <cell r="E1533">
            <v>327000</v>
          </cell>
          <cell r="F1533">
            <v>8829</v>
          </cell>
          <cell r="G1533">
            <v>4000</v>
          </cell>
          <cell r="H1533">
            <v>108</v>
          </cell>
          <cell r="I1533">
            <v>317000</v>
          </cell>
          <cell r="J1533">
            <v>8559</v>
          </cell>
          <cell r="K1533">
            <v>6000</v>
          </cell>
          <cell r="L1533">
            <v>162</v>
          </cell>
          <cell r="M1533" t="str">
            <v>No.18</v>
          </cell>
        </row>
        <row r="1534">
          <cell r="A1534" t="str">
            <v>그레이팅 뚜껑설치</v>
          </cell>
          <cell r="B1534" t="str">
            <v>900X900mm</v>
          </cell>
          <cell r="C1534" t="str">
            <v>개소</v>
          </cell>
          <cell r="D1534">
            <v>1</v>
          </cell>
          <cell r="E1534">
            <v>120200</v>
          </cell>
          <cell r="F1534">
            <v>120200</v>
          </cell>
          <cell r="G1534">
            <v>82600</v>
          </cell>
          <cell r="H1534">
            <v>82600</v>
          </cell>
          <cell r="I1534">
            <v>36700</v>
          </cell>
          <cell r="J1534">
            <v>36700</v>
          </cell>
          <cell r="K1534">
            <v>900</v>
          </cell>
          <cell r="L1534">
            <v>900</v>
          </cell>
          <cell r="M1534" t="str">
            <v>No.84</v>
          </cell>
        </row>
        <row r="1536">
          <cell r="A1536" t="str">
            <v>바. 출입문 설치</v>
          </cell>
          <cell r="F1536">
            <v>1405872</v>
          </cell>
          <cell r="H1536">
            <v>590962</v>
          </cell>
          <cell r="J1536">
            <v>814634</v>
          </cell>
          <cell r="L1536">
            <v>276</v>
          </cell>
        </row>
        <row r="1537">
          <cell r="A1537" t="str">
            <v>레미콘타설</v>
          </cell>
          <cell r="B1537" t="str">
            <v>철근구조물</v>
          </cell>
          <cell r="C1537" t="str">
            <v>M3</v>
          </cell>
          <cell r="D1537">
            <v>0.64</v>
          </cell>
          <cell r="E1537">
            <v>16000</v>
          </cell>
          <cell r="F1537">
            <v>10240</v>
          </cell>
          <cell r="G1537">
            <v>0</v>
          </cell>
          <cell r="H1537">
            <v>0</v>
          </cell>
          <cell r="I1537">
            <v>16000</v>
          </cell>
          <cell r="J1537">
            <v>10240</v>
          </cell>
          <cell r="K1537">
            <v>0</v>
          </cell>
          <cell r="L1537">
            <v>0</v>
          </cell>
          <cell r="M1537" t="str">
            <v>No.14</v>
          </cell>
        </row>
        <row r="1538">
          <cell r="A1538" t="str">
            <v>레미콘타설</v>
          </cell>
          <cell r="B1538" t="str">
            <v>무근구조물</v>
          </cell>
          <cell r="C1538" t="str">
            <v>M3</v>
          </cell>
          <cell r="D1538">
            <v>0.32</v>
          </cell>
          <cell r="E1538">
            <v>21700</v>
          </cell>
          <cell r="F1538">
            <v>6944</v>
          </cell>
          <cell r="G1538">
            <v>400</v>
          </cell>
          <cell r="H1538">
            <v>128</v>
          </cell>
          <cell r="I1538">
            <v>21000</v>
          </cell>
          <cell r="J1538">
            <v>6720</v>
          </cell>
          <cell r="K1538">
            <v>300</v>
          </cell>
          <cell r="L1538">
            <v>96</v>
          </cell>
          <cell r="M1538" t="str">
            <v>No.10</v>
          </cell>
        </row>
        <row r="1539">
          <cell r="A1539" t="str">
            <v>합판거푸집</v>
          </cell>
          <cell r="B1539" t="str">
            <v>0-7m:6회</v>
          </cell>
          <cell r="C1539" t="str">
            <v>M2</v>
          </cell>
          <cell r="D1539">
            <v>4.4800000000000004</v>
          </cell>
          <cell r="E1539">
            <v>17100</v>
          </cell>
          <cell r="F1539">
            <v>76608</v>
          </cell>
          <cell r="G1539">
            <v>5300</v>
          </cell>
          <cell r="H1539">
            <v>23744</v>
          </cell>
          <cell r="I1539">
            <v>11800</v>
          </cell>
          <cell r="J1539">
            <v>52864</v>
          </cell>
          <cell r="K1539">
            <v>0</v>
          </cell>
          <cell r="L1539">
            <v>0</v>
          </cell>
          <cell r="M1539" t="str">
            <v>No.11</v>
          </cell>
        </row>
        <row r="1540">
          <cell r="A1540" t="str">
            <v>철근가공및조립</v>
          </cell>
          <cell r="B1540" t="str">
            <v>간단</v>
          </cell>
          <cell r="C1540" t="str">
            <v>TON</v>
          </cell>
          <cell r="D1540">
            <v>0.03</v>
          </cell>
          <cell r="E1540">
            <v>290000</v>
          </cell>
          <cell r="F1540">
            <v>8700</v>
          </cell>
          <cell r="G1540">
            <v>3000</v>
          </cell>
          <cell r="H1540">
            <v>90</v>
          </cell>
          <cell r="I1540">
            <v>281000</v>
          </cell>
          <cell r="J1540">
            <v>8430</v>
          </cell>
          <cell r="K1540">
            <v>6000</v>
          </cell>
          <cell r="L1540">
            <v>180</v>
          </cell>
          <cell r="M1540" t="str">
            <v>No.82</v>
          </cell>
        </row>
        <row r="1541">
          <cell r="A1541" t="str">
            <v>모  르  터</v>
          </cell>
          <cell r="B1541" t="str">
            <v>1 : 3</v>
          </cell>
          <cell r="C1541" t="str">
            <v>M3</v>
          </cell>
          <cell r="D1541">
            <v>0.48</v>
          </cell>
          <cell r="E1541">
            <v>40000</v>
          </cell>
          <cell r="F1541">
            <v>19200</v>
          </cell>
          <cell r="G1541">
            <v>0</v>
          </cell>
          <cell r="H1541">
            <v>0</v>
          </cell>
          <cell r="I1541">
            <v>40000</v>
          </cell>
          <cell r="J1541">
            <v>19200</v>
          </cell>
          <cell r="K1541">
            <v>0</v>
          </cell>
          <cell r="L1541">
            <v>0</v>
          </cell>
          <cell r="M1541" t="str">
            <v>No.37</v>
          </cell>
        </row>
        <row r="1542">
          <cell r="A1542" t="str">
            <v>적벽돌쌓기</v>
          </cell>
          <cell r="B1542" t="str">
            <v>1.0B,표준형</v>
          </cell>
          <cell r="C1542" t="str">
            <v>M2</v>
          </cell>
          <cell r="D1542">
            <v>12.2</v>
          </cell>
          <cell r="E1542">
            <v>21900</v>
          </cell>
          <cell r="F1542">
            <v>267180</v>
          </cell>
          <cell r="G1542">
            <v>0</v>
          </cell>
          <cell r="H1542">
            <v>0</v>
          </cell>
          <cell r="I1542">
            <v>21900</v>
          </cell>
          <cell r="J1542">
            <v>267180</v>
          </cell>
          <cell r="K1542">
            <v>0</v>
          </cell>
          <cell r="L1542">
            <v>0</v>
          </cell>
          <cell r="M1542" t="str">
            <v>No.36</v>
          </cell>
        </row>
        <row r="1543">
          <cell r="A1543" t="str">
            <v>출입문 설치</v>
          </cell>
          <cell r="B1543" t="str">
            <v>B=4.0M</v>
          </cell>
          <cell r="C1543" t="str">
            <v>개소</v>
          </cell>
          <cell r="D1543">
            <v>1</v>
          </cell>
          <cell r="E1543">
            <v>1017000</v>
          </cell>
          <cell r="F1543">
            <v>1017000</v>
          </cell>
          <cell r="G1543">
            <v>567000</v>
          </cell>
          <cell r="H1543">
            <v>567000</v>
          </cell>
          <cell r="I1543">
            <v>450000</v>
          </cell>
          <cell r="J1543">
            <v>450000</v>
          </cell>
          <cell r="K1543">
            <v>0</v>
          </cell>
          <cell r="L1543">
            <v>0</v>
          </cell>
        </row>
        <row r="1545">
          <cell r="A1545" t="str">
            <v>사. 기  타</v>
          </cell>
          <cell r="F1545">
            <v>1184371</v>
          </cell>
          <cell r="H1545">
            <v>513619</v>
          </cell>
          <cell r="J1545">
            <v>641617</v>
          </cell>
          <cell r="L1545">
            <v>29135</v>
          </cell>
        </row>
        <row r="1546">
          <cell r="A1546" t="str">
            <v>레미콘타설</v>
          </cell>
          <cell r="B1546" t="str">
            <v>철근구조물</v>
          </cell>
          <cell r="C1546" t="str">
            <v>M3</v>
          </cell>
          <cell r="D1546">
            <v>3.46</v>
          </cell>
          <cell r="E1546">
            <v>16000</v>
          </cell>
          <cell r="F1546">
            <v>55360</v>
          </cell>
          <cell r="G1546">
            <v>0</v>
          </cell>
          <cell r="H1546">
            <v>0</v>
          </cell>
          <cell r="I1546">
            <v>16000</v>
          </cell>
          <cell r="J1546">
            <v>55360</v>
          </cell>
          <cell r="K1546">
            <v>0</v>
          </cell>
          <cell r="L1546">
            <v>0</v>
          </cell>
          <cell r="M1546" t="str">
            <v>No.14</v>
          </cell>
        </row>
        <row r="1547">
          <cell r="A1547" t="str">
            <v>레미콘타설</v>
          </cell>
          <cell r="B1547" t="str">
            <v>무근구조물</v>
          </cell>
          <cell r="C1547" t="str">
            <v>M3</v>
          </cell>
          <cell r="D1547">
            <v>0.88</v>
          </cell>
          <cell r="E1547">
            <v>21700</v>
          </cell>
          <cell r="F1547">
            <v>19096</v>
          </cell>
          <cell r="G1547">
            <v>400</v>
          </cell>
          <cell r="H1547">
            <v>352</v>
          </cell>
          <cell r="I1547">
            <v>21000</v>
          </cell>
          <cell r="J1547">
            <v>18480</v>
          </cell>
          <cell r="K1547">
            <v>300</v>
          </cell>
          <cell r="L1547">
            <v>264</v>
          </cell>
          <cell r="M1547" t="str">
            <v>No.10</v>
          </cell>
        </row>
        <row r="1548">
          <cell r="A1548" t="str">
            <v>합판거푸집</v>
          </cell>
          <cell r="B1548" t="str">
            <v>0-7m:3회</v>
          </cell>
          <cell r="C1548" t="str">
            <v>M2</v>
          </cell>
          <cell r="D1548">
            <v>10.46</v>
          </cell>
          <cell r="E1548">
            <v>12000</v>
          </cell>
          <cell r="F1548">
            <v>125520</v>
          </cell>
          <cell r="G1548">
            <v>4000</v>
          </cell>
          <cell r="H1548">
            <v>41840</v>
          </cell>
          <cell r="I1548">
            <v>8000</v>
          </cell>
          <cell r="J1548">
            <v>83680</v>
          </cell>
          <cell r="K1548">
            <v>0</v>
          </cell>
          <cell r="L1548">
            <v>0</v>
          </cell>
          <cell r="M1548" t="str">
            <v>No.15</v>
          </cell>
        </row>
        <row r="1549">
          <cell r="A1549" t="str">
            <v>합판거푸집</v>
          </cell>
          <cell r="B1549" t="str">
            <v>0-7m:6회</v>
          </cell>
          <cell r="C1549" t="str">
            <v>M2</v>
          </cell>
          <cell r="D1549">
            <v>2.29</v>
          </cell>
          <cell r="E1549">
            <v>17100</v>
          </cell>
          <cell r="F1549">
            <v>39159</v>
          </cell>
          <cell r="G1549">
            <v>5300</v>
          </cell>
          <cell r="H1549">
            <v>12137</v>
          </cell>
          <cell r="I1549">
            <v>11800</v>
          </cell>
          <cell r="J1549">
            <v>27022</v>
          </cell>
          <cell r="K1549">
            <v>0</v>
          </cell>
          <cell r="L1549">
            <v>0</v>
          </cell>
          <cell r="M1549" t="str">
            <v>No.11</v>
          </cell>
        </row>
        <row r="1550">
          <cell r="A1550" t="str">
            <v>모래부설 및 다짐(B.H 0.7M3,관로기초)</v>
          </cell>
          <cell r="B1550" t="str">
            <v>기계90%+인력10%</v>
          </cell>
          <cell r="C1550" t="str">
            <v>M3</v>
          </cell>
          <cell r="D1550">
            <v>3.13</v>
          </cell>
          <cell r="E1550">
            <v>2300</v>
          </cell>
          <cell r="F1550">
            <v>7199</v>
          </cell>
          <cell r="G1550">
            <v>200</v>
          </cell>
          <cell r="H1550">
            <v>626</v>
          </cell>
          <cell r="I1550">
            <v>1600</v>
          </cell>
          <cell r="J1550">
            <v>5008</v>
          </cell>
          <cell r="K1550">
            <v>500</v>
          </cell>
          <cell r="L1550">
            <v>1565</v>
          </cell>
          <cell r="M1550" t="str">
            <v>#.8</v>
          </cell>
        </row>
        <row r="1551">
          <cell r="A1551" t="str">
            <v>철근가공및조립</v>
          </cell>
          <cell r="B1551" t="str">
            <v>보통</v>
          </cell>
          <cell r="C1551" t="str">
            <v>TON</v>
          </cell>
          <cell r="D1551">
            <v>5.0999999999999997E-2</v>
          </cell>
          <cell r="E1551">
            <v>327000</v>
          </cell>
          <cell r="F1551">
            <v>16677</v>
          </cell>
          <cell r="G1551">
            <v>4000</v>
          </cell>
          <cell r="H1551">
            <v>204</v>
          </cell>
          <cell r="I1551">
            <v>317000</v>
          </cell>
          <cell r="J1551">
            <v>16167</v>
          </cell>
          <cell r="K1551">
            <v>6000</v>
          </cell>
          <cell r="L1551">
            <v>306</v>
          </cell>
          <cell r="M1551" t="str">
            <v>No.18</v>
          </cell>
        </row>
        <row r="1552">
          <cell r="A1552" t="str">
            <v>이중벽P.E관 접합및부설</v>
          </cell>
          <cell r="B1552" t="str">
            <v>Φ300M/M</v>
          </cell>
          <cell r="C1552" t="str">
            <v>개소</v>
          </cell>
          <cell r="D1552">
            <v>2</v>
          </cell>
          <cell r="E1552">
            <v>6000</v>
          </cell>
          <cell r="F1552">
            <v>12000</v>
          </cell>
          <cell r="G1552">
            <v>0</v>
          </cell>
          <cell r="H1552">
            <v>0</v>
          </cell>
          <cell r="I1552">
            <v>6000</v>
          </cell>
          <cell r="J1552">
            <v>12000</v>
          </cell>
          <cell r="K1552">
            <v>0</v>
          </cell>
          <cell r="L1552">
            <v>0</v>
          </cell>
          <cell r="M1552" t="str">
            <v>No.25</v>
          </cell>
        </row>
        <row r="1553">
          <cell r="A1553" t="str">
            <v>K.P메카니칼접합및부설(기계)</v>
          </cell>
          <cell r="B1553" t="str">
            <v>ø350M/M(이형관)</v>
          </cell>
          <cell r="C1553" t="str">
            <v>개소</v>
          </cell>
          <cell r="D1553">
            <v>5</v>
          </cell>
          <cell r="E1553">
            <v>19900</v>
          </cell>
          <cell r="F1553">
            <v>99500</v>
          </cell>
          <cell r="G1553">
            <v>0</v>
          </cell>
          <cell r="H1553">
            <v>0</v>
          </cell>
          <cell r="I1553">
            <v>14500</v>
          </cell>
          <cell r="J1553">
            <v>72500</v>
          </cell>
          <cell r="K1553">
            <v>5400</v>
          </cell>
          <cell r="L1553">
            <v>27000</v>
          </cell>
          <cell r="M1553" t="str">
            <v>No.46</v>
          </cell>
        </row>
        <row r="1554">
          <cell r="A1554" t="str">
            <v>플랜지관 접합및부설</v>
          </cell>
          <cell r="B1554" t="str">
            <v>ø350M/M(이형관)</v>
          </cell>
          <cell r="C1554" t="str">
            <v>개소</v>
          </cell>
          <cell r="D1554">
            <v>1</v>
          </cell>
          <cell r="E1554">
            <v>79500</v>
          </cell>
          <cell r="F1554">
            <v>79500</v>
          </cell>
          <cell r="G1554">
            <v>2200</v>
          </cell>
          <cell r="H1554">
            <v>2200</v>
          </cell>
          <cell r="I1554">
            <v>77300</v>
          </cell>
          <cell r="J1554">
            <v>77300</v>
          </cell>
          <cell r="K1554">
            <v>0</v>
          </cell>
          <cell r="L1554">
            <v>0</v>
          </cell>
          <cell r="M1554" t="str">
            <v>No.101</v>
          </cell>
        </row>
        <row r="1555">
          <cell r="A1555" t="str">
            <v>P.V.C관 접합(슬리브접합)</v>
          </cell>
          <cell r="B1555" t="str">
            <v>D25M/M</v>
          </cell>
          <cell r="C1555" t="str">
            <v>개소</v>
          </cell>
          <cell r="D1555">
            <v>13</v>
          </cell>
          <cell r="E1555">
            <v>5720</v>
          </cell>
          <cell r="F1555">
            <v>74360</v>
          </cell>
          <cell r="G1555">
            <v>20</v>
          </cell>
          <cell r="H1555">
            <v>260</v>
          </cell>
          <cell r="I1555">
            <v>5700</v>
          </cell>
          <cell r="J1555">
            <v>74100</v>
          </cell>
          <cell r="K1555">
            <v>0</v>
          </cell>
          <cell r="L1555">
            <v>0</v>
          </cell>
          <cell r="M1555" t="str">
            <v>No.89</v>
          </cell>
        </row>
        <row r="1556">
          <cell r="A1556" t="str">
            <v>FRP 자동수문설치</v>
          </cell>
          <cell r="B1556" t="str">
            <v>D300M/M</v>
          </cell>
          <cell r="C1556" t="str">
            <v>개소</v>
          </cell>
          <cell r="D1556">
            <v>1</v>
          </cell>
          <cell r="E1556">
            <v>656000</v>
          </cell>
          <cell r="F1556">
            <v>656000</v>
          </cell>
          <cell r="G1556">
            <v>456000</v>
          </cell>
          <cell r="H1556">
            <v>456000</v>
          </cell>
          <cell r="I1556">
            <v>200000</v>
          </cell>
          <cell r="J1556">
            <v>200000</v>
          </cell>
          <cell r="K1556">
            <v>0</v>
          </cell>
          <cell r="L1556">
            <v>0</v>
          </cell>
        </row>
        <row r="1558">
          <cell r="A1558" t="str">
            <v>4. 운 반 공</v>
          </cell>
          <cell r="F1558">
            <v>1610069</v>
          </cell>
          <cell r="H1558">
            <v>81400</v>
          </cell>
          <cell r="J1558">
            <v>88800</v>
          </cell>
          <cell r="L1558">
            <v>1439869</v>
          </cell>
        </row>
        <row r="1559">
          <cell r="A1559" t="str">
            <v>철근운반</v>
          </cell>
          <cell r="C1559" t="str">
            <v>TON</v>
          </cell>
          <cell r="D1559">
            <v>127.271</v>
          </cell>
          <cell r="E1559">
            <v>9000</v>
          </cell>
          <cell r="F1559">
            <v>1145439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9000</v>
          </cell>
          <cell r="L1559">
            <v>1145439</v>
          </cell>
          <cell r="M1559" t="str">
            <v>#.15</v>
          </cell>
        </row>
        <row r="1560">
          <cell r="A1560" t="str">
            <v>시멘트운반(40kg/대)</v>
          </cell>
          <cell r="C1560" t="str">
            <v>대</v>
          </cell>
          <cell r="D1560">
            <v>324</v>
          </cell>
          <cell r="E1560">
            <v>400</v>
          </cell>
          <cell r="F1560">
            <v>129600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400</v>
          </cell>
          <cell r="L1560">
            <v>129600</v>
          </cell>
          <cell r="M1560" t="str">
            <v>#.19</v>
          </cell>
        </row>
        <row r="1561">
          <cell r="A1561" t="str">
            <v>주철관 운반</v>
          </cell>
          <cell r="B1561" t="str">
            <v>이형관</v>
          </cell>
          <cell r="C1561" t="str">
            <v>KG</v>
          </cell>
          <cell r="D1561">
            <v>649.29999999999995</v>
          </cell>
          <cell r="E1561">
            <v>100</v>
          </cell>
          <cell r="F1561">
            <v>64930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100</v>
          </cell>
          <cell r="L1561">
            <v>64930</v>
          </cell>
          <cell r="M1561" t="str">
            <v>#.17</v>
          </cell>
        </row>
        <row r="1562">
          <cell r="A1562" t="str">
            <v>보조기층운반</v>
          </cell>
          <cell r="C1562" t="str">
            <v>M3</v>
          </cell>
          <cell r="D1562">
            <v>37</v>
          </cell>
          <cell r="E1562">
            <v>7300</v>
          </cell>
          <cell r="F1562">
            <v>270100</v>
          </cell>
          <cell r="G1562">
            <v>2200</v>
          </cell>
          <cell r="H1562">
            <v>81400</v>
          </cell>
          <cell r="I1562">
            <v>2400</v>
          </cell>
          <cell r="J1562">
            <v>88800</v>
          </cell>
          <cell r="K1562">
            <v>2700</v>
          </cell>
          <cell r="L1562">
            <v>99900</v>
          </cell>
          <cell r="M1562" t="str">
            <v>#.18</v>
          </cell>
        </row>
        <row r="1565">
          <cell r="A1565" t="str">
            <v>⊙강정 중계펌프장 사급자재비(토목)</v>
          </cell>
          <cell r="C1565" t="str">
            <v>식</v>
          </cell>
          <cell r="D1565">
            <v>1</v>
          </cell>
          <cell r="F1565">
            <v>3235650</v>
          </cell>
          <cell r="H1565">
            <v>3235650</v>
          </cell>
          <cell r="J1565">
            <v>0</v>
          </cell>
          <cell r="L1565">
            <v>0</v>
          </cell>
        </row>
        <row r="1567">
          <cell r="A1567" t="str">
            <v>모  래</v>
          </cell>
          <cell r="C1567" t="str">
            <v>M3</v>
          </cell>
          <cell r="D1567">
            <v>36</v>
          </cell>
          <cell r="E1567">
            <v>17000</v>
          </cell>
          <cell r="F1567">
            <v>612000</v>
          </cell>
          <cell r="G1567">
            <v>17000</v>
          </cell>
          <cell r="H1567">
            <v>612000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</row>
        <row r="1568">
          <cell r="A1568" t="str">
            <v>보조기층제</v>
          </cell>
          <cell r="C1568" t="str">
            <v>M3</v>
          </cell>
          <cell r="D1568">
            <v>37</v>
          </cell>
          <cell r="E1568">
            <v>6300</v>
          </cell>
          <cell r="F1568">
            <v>233100</v>
          </cell>
          <cell r="G1568">
            <v>6300</v>
          </cell>
          <cell r="H1568">
            <v>233100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적벽돌</v>
          </cell>
          <cell r="B1569" t="str">
            <v>190*90*57</v>
          </cell>
          <cell r="C1569" t="str">
            <v>매</v>
          </cell>
          <cell r="D1569">
            <v>1612</v>
          </cell>
          <cell r="E1569">
            <v>200</v>
          </cell>
          <cell r="F1569">
            <v>322400</v>
          </cell>
          <cell r="G1569">
            <v>200</v>
          </cell>
          <cell r="H1569">
            <v>322400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</row>
        <row r="1570">
          <cell r="A1570" t="str">
            <v>이중벽 P.E관</v>
          </cell>
          <cell r="B1570" t="str">
            <v>Φ300M/M</v>
          </cell>
          <cell r="C1570" t="str">
            <v>본</v>
          </cell>
          <cell r="D1570">
            <v>2</v>
          </cell>
          <cell r="E1570">
            <v>160200</v>
          </cell>
          <cell r="F1570">
            <v>320400</v>
          </cell>
          <cell r="G1570">
            <v>160200</v>
          </cell>
          <cell r="H1570">
            <v>320400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주철관 이형관</v>
          </cell>
          <cell r="B1571" t="str">
            <v>D300M/M이상 D600M/M이하</v>
          </cell>
          <cell r="C1571" t="str">
            <v>KG</v>
          </cell>
          <cell r="D1571">
            <v>649.29999999999995</v>
          </cell>
          <cell r="E1571">
            <v>2500</v>
          </cell>
          <cell r="F1571">
            <v>1623250</v>
          </cell>
          <cell r="G1571">
            <v>2500</v>
          </cell>
          <cell r="H1571">
            <v>1623250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</row>
        <row r="1572">
          <cell r="A1572" t="str">
            <v>주철관 접합부품(K.P메카니칼접합)</v>
          </cell>
          <cell r="B1572" t="str">
            <v>D=350MM</v>
          </cell>
          <cell r="C1572" t="str">
            <v>SET</v>
          </cell>
          <cell r="D1572">
            <v>5</v>
          </cell>
          <cell r="E1572">
            <v>24000</v>
          </cell>
          <cell r="F1572">
            <v>120000</v>
          </cell>
          <cell r="G1572">
            <v>24000</v>
          </cell>
          <cell r="H1572">
            <v>120000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3">
          <cell r="A1573" t="str">
            <v>주철관 접합부품(플랜지접합)</v>
          </cell>
          <cell r="B1573" t="str">
            <v>D=350MM</v>
          </cell>
          <cell r="C1573" t="str">
            <v>SET</v>
          </cell>
          <cell r="D1573">
            <v>1</v>
          </cell>
          <cell r="E1573">
            <v>4500</v>
          </cell>
          <cell r="F1573">
            <v>4500</v>
          </cell>
          <cell r="G1573">
            <v>4500</v>
          </cell>
          <cell r="H1573">
            <v>4500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</row>
        <row r="1587">
          <cell r="A1587" t="str">
            <v>Ⅳ.월평 중계펌프장(토목)</v>
          </cell>
          <cell r="C1587" t="str">
            <v>식</v>
          </cell>
          <cell r="D1587">
            <v>1</v>
          </cell>
          <cell r="F1587">
            <v>146259644</v>
          </cell>
          <cell r="H1587">
            <v>31989000</v>
          </cell>
          <cell r="J1587">
            <v>92839934</v>
          </cell>
          <cell r="L1587">
            <v>21430710</v>
          </cell>
        </row>
        <row r="1589">
          <cell r="A1589" t="str">
            <v>1. 토    공</v>
          </cell>
          <cell r="F1589">
            <v>53118372</v>
          </cell>
          <cell r="H1589">
            <v>11799424</v>
          </cell>
          <cell r="J1589">
            <v>22083638</v>
          </cell>
          <cell r="L1589">
            <v>19235310</v>
          </cell>
        </row>
        <row r="1590">
          <cell r="A1590" t="str">
            <v>터파기:토사(육상),기계80+인력20</v>
          </cell>
          <cell r="B1590" t="str">
            <v>B.H 0.7㎥</v>
          </cell>
          <cell r="C1590" t="str">
            <v>M3</v>
          </cell>
          <cell r="D1590">
            <v>525.79999999999995</v>
          </cell>
          <cell r="E1590">
            <v>2000</v>
          </cell>
          <cell r="F1590">
            <v>1051600</v>
          </cell>
          <cell r="G1590">
            <v>100</v>
          </cell>
          <cell r="H1590">
            <v>52580</v>
          </cell>
          <cell r="I1590">
            <v>1600</v>
          </cell>
          <cell r="J1590">
            <v>841280</v>
          </cell>
          <cell r="K1590">
            <v>300</v>
          </cell>
          <cell r="L1590">
            <v>157740</v>
          </cell>
          <cell r="M1590" t="str">
            <v>#.2</v>
          </cell>
        </row>
        <row r="1591">
          <cell r="A1591" t="str">
            <v>터파기(인력)</v>
          </cell>
          <cell r="B1591" t="str">
            <v>토사,0-1m</v>
          </cell>
          <cell r="C1591" t="str">
            <v>M3</v>
          </cell>
          <cell r="D1591">
            <v>106.18</v>
          </cell>
          <cell r="E1591">
            <v>8800</v>
          </cell>
          <cell r="F1591">
            <v>934384</v>
          </cell>
          <cell r="G1591">
            <v>0</v>
          </cell>
          <cell r="H1591">
            <v>0</v>
          </cell>
          <cell r="I1591">
            <v>8800</v>
          </cell>
          <cell r="J1591">
            <v>934384</v>
          </cell>
          <cell r="K1591">
            <v>0</v>
          </cell>
          <cell r="L1591">
            <v>0</v>
          </cell>
          <cell r="M1591" t="str">
            <v>No.54</v>
          </cell>
        </row>
        <row r="1592">
          <cell r="A1592" t="str">
            <v>기계터파기(연암)</v>
          </cell>
          <cell r="B1592" t="str">
            <v>B.H0.7+브레이커</v>
          </cell>
          <cell r="C1592" t="str">
            <v>M3</v>
          </cell>
          <cell r="D1592">
            <v>1453.38</v>
          </cell>
          <cell r="E1592">
            <v>18400</v>
          </cell>
          <cell r="F1592">
            <v>26742192</v>
          </cell>
          <cell r="G1592">
            <v>2800</v>
          </cell>
          <cell r="H1592">
            <v>4069464</v>
          </cell>
          <cell r="I1592">
            <v>7300</v>
          </cell>
          <cell r="J1592">
            <v>10609674</v>
          </cell>
          <cell r="K1592">
            <v>8300</v>
          </cell>
          <cell r="L1592">
            <v>12063054</v>
          </cell>
          <cell r="M1592" t="str">
            <v>#.3</v>
          </cell>
        </row>
        <row r="1593">
          <cell r="A1593" t="str">
            <v>되메우기 및 다짐</v>
          </cell>
          <cell r="B1593" t="str">
            <v>B.H 0.7+플래이트 콤펙터</v>
          </cell>
          <cell r="C1593" t="str">
            <v>M3</v>
          </cell>
          <cell r="D1593">
            <v>1126.27</v>
          </cell>
          <cell r="E1593">
            <v>3500</v>
          </cell>
          <cell r="F1593">
            <v>3941945</v>
          </cell>
          <cell r="G1593">
            <v>400</v>
          </cell>
          <cell r="H1593">
            <v>450508</v>
          </cell>
          <cell r="I1593">
            <v>2600</v>
          </cell>
          <cell r="J1593">
            <v>2928302</v>
          </cell>
          <cell r="K1593">
            <v>500</v>
          </cell>
          <cell r="L1593">
            <v>563135</v>
          </cell>
          <cell r="M1593" t="str">
            <v>#.4</v>
          </cell>
        </row>
        <row r="1594">
          <cell r="A1594" t="str">
            <v>되메우기</v>
          </cell>
          <cell r="B1594" t="str">
            <v>인력</v>
          </cell>
          <cell r="C1594" t="str">
            <v>M3</v>
          </cell>
          <cell r="D1594">
            <v>92.03</v>
          </cell>
          <cell r="E1594">
            <v>3400</v>
          </cell>
          <cell r="F1594">
            <v>312902</v>
          </cell>
          <cell r="G1594">
            <v>0</v>
          </cell>
          <cell r="H1594">
            <v>0</v>
          </cell>
          <cell r="I1594">
            <v>3400</v>
          </cell>
          <cell r="J1594">
            <v>312902</v>
          </cell>
          <cell r="K1594">
            <v>0</v>
          </cell>
          <cell r="L1594">
            <v>0</v>
          </cell>
          <cell r="M1594" t="str">
            <v>No.72</v>
          </cell>
        </row>
        <row r="1595">
          <cell r="A1595" t="str">
            <v>사토운반:내부운반(L=5.0km)</v>
          </cell>
          <cell r="B1595" t="str">
            <v>B.H0.7 + D.T15</v>
          </cell>
          <cell r="C1595" t="str">
            <v>M3</v>
          </cell>
          <cell r="D1595">
            <v>596.79</v>
          </cell>
          <cell r="E1595">
            <v>2500</v>
          </cell>
          <cell r="F1595">
            <v>1491975</v>
          </cell>
          <cell r="G1595">
            <v>900</v>
          </cell>
          <cell r="H1595">
            <v>537111</v>
          </cell>
          <cell r="I1595">
            <v>700</v>
          </cell>
          <cell r="J1595">
            <v>417753</v>
          </cell>
          <cell r="K1595">
            <v>900</v>
          </cell>
          <cell r="L1595">
            <v>537111</v>
          </cell>
          <cell r="M1595" t="str">
            <v>#.24</v>
          </cell>
        </row>
        <row r="1596">
          <cell r="A1596" t="str">
            <v>사토운반:연암</v>
          </cell>
          <cell r="B1596" t="str">
            <v>B.H0.7 + D.T15</v>
          </cell>
          <cell r="C1596" t="str">
            <v>M3</v>
          </cell>
          <cell r="D1596">
            <v>1453.38</v>
          </cell>
          <cell r="E1596">
            <v>12000</v>
          </cell>
          <cell r="F1596">
            <v>17440560</v>
          </cell>
          <cell r="G1596">
            <v>4500</v>
          </cell>
          <cell r="H1596">
            <v>6540210</v>
          </cell>
          <cell r="I1596">
            <v>3500</v>
          </cell>
          <cell r="J1596">
            <v>5086830</v>
          </cell>
          <cell r="K1596">
            <v>4000</v>
          </cell>
          <cell r="L1596">
            <v>5813520</v>
          </cell>
          <cell r="M1596" t="str">
            <v>#.7</v>
          </cell>
        </row>
        <row r="1597">
          <cell r="A1597" t="str">
            <v>성토(토사)</v>
          </cell>
          <cell r="B1597" t="str">
            <v>발생토유용</v>
          </cell>
          <cell r="C1597" t="str">
            <v>M3</v>
          </cell>
          <cell r="D1597">
            <v>44.59</v>
          </cell>
          <cell r="E1597">
            <v>3000</v>
          </cell>
          <cell r="F1597">
            <v>133770</v>
          </cell>
          <cell r="G1597">
            <v>1100</v>
          </cell>
          <cell r="H1597">
            <v>49049</v>
          </cell>
          <cell r="I1597">
            <v>1100</v>
          </cell>
          <cell r="J1597">
            <v>49049</v>
          </cell>
          <cell r="K1597">
            <v>800</v>
          </cell>
          <cell r="L1597">
            <v>35672</v>
          </cell>
          <cell r="M1597" t="str">
            <v>#.9</v>
          </cell>
        </row>
        <row r="1598">
          <cell r="A1598" t="str">
            <v>절토(토사)</v>
          </cell>
          <cell r="B1598" t="str">
            <v>B.H0.7M3</v>
          </cell>
          <cell r="C1598" t="str">
            <v>M3</v>
          </cell>
          <cell r="D1598">
            <v>34.119999999999997</v>
          </cell>
          <cell r="E1598">
            <v>600</v>
          </cell>
          <cell r="F1598">
            <v>20472</v>
          </cell>
          <cell r="G1598">
            <v>100</v>
          </cell>
          <cell r="H1598">
            <v>3412</v>
          </cell>
          <cell r="I1598">
            <v>300</v>
          </cell>
          <cell r="J1598">
            <v>10236</v>
          </cell>
          <cell r="K1598">
            <v>200</v>
          </cell>
          <cell r="L1598">
            <v>6824</v>
          </cell>
          <cell r="M1598" t="str">
            <v>#.27</v>
          </cell>
        </row>
        <row r="1599">
          <cell r="A1599" t="str">
            <v>바닥면 고르기</v>
          </cell>
          <cell r="B1599" t="str">
            <v>연암</v>
          </cell>
          <cell r="C1599" t="str">
            <v>M2</v>
          </cell>
          <cell r="D1599">
            <v>194.18</v>
          </cell>
          <cell r="E1599">
            <v>5400</v>
          </cell>
          <cell r="F1599">
            <v>1048572</v>
          </cell>
          <cell r="G1599">
            <v>500</v>
          </cell>
          <cell r="H1599">
            <v>97090</v>
          </cell>
          <cell r="I1599">
            <v>4600</v>
          </cell>
          <cell r="J1599">
            <v>893228</v>
          </cell>
          <cell r="K1599">
            <v>300</v>
          </cell>
          <cell r="L1599">
            <v>58254</v>
          </cell>
          <cell r="M1599" t="str">
            <v>No.2</v>
          </cell>
        </row>
        <row r="1601">
          <cell r="A1601" t="str">
            <v>2. 구조물공</v>
          </cell>
          <cell r="F1601">
            <v>69416523</v>
          </cell>
          <cell r="H1601">
            <v>11875852</v>
          </cell>
          <cell r="J1601">
            <v>56698841</v>
          </cell>
          <cell r="L1601">
            <v>841830</v>
          </cell>
        </row>
        <row r="1602">
          <cell r="A1602" t="str">
            <v>레미콘타설</v>
          </cell>
          <cell r="B1602" t="str">
            <v>무근구조물</v>
          </cell>
          <cell r="C1602" t="str">
            <v>M3</v>
          </cell>
          <cell r="D1602">
            <v>14.11</v>
          </cell>
          <cell r="E1602">
            <v>21700</v>
          </cell>
          <cell r="F1602">
            <v>306187</v>
          </cell>
          <cell r="G1602">
            <v>400</v>
          </cell>
          <cell r="H1602">
            <v>5644</v>
          </cell>
          <cell r="I1602">
            <v>21000</v>
          </cell>
          <cell r="J1602">
            <v>296310</v>
          </cell>
          <cell r="K1602">
            <v>300</v>
          </cell>
          <cell r="L1602">
            <v>4233</v>
          </cell>
          <cell r="M1602" t="str">
            <v>No.10</v>
          </cell>
        </row>
        <row r="1603">
          <cell r="A1603" t="str">
            <v>레미콘타설</v>
          </cell>
          <cell r="B1603" t="str">
            <v>철근구조물</v>
          </cell>
          <cell r="C1603" t="str">
            <v>M3</v>
          </cell>
          <cell r="D1603">
            <v>357.55</v>
          </cell>
          <cell r="E1603">
            <v>16000</v>
          </cell>
          <cell r="F1603">
            <v>5720800</v>
          </cell>
          <cell r="G1603">
            <v>0</v>
          </cell>
          <cell r="H1603">
            <v>0</v>
          </cell>
          <cell r="I1603">
            <v>16000</v>
          </cell>
          <cell r="J1603">
            <v>5720800</v>
          </cell>
          <cell r="K1603">
            <v>0</v>
          </cell>
          <cell r="L1603">
            <v>0</v>
          </cell>
          <cell r="M1603" t="str">
            <v>No.14</v>
          </cell>
        </row>
        <row r="1604">
          <cell r="A1604" t="str">
            <v>합판거푸집</v>
          </cell>
          <cell r="B1604" t="str">
            <v>0-7m:6회</v>
          </cell>
          <cell r="C1604" t="str">
            <v>M2</v>
          </cell>
          <cell r="D1604">
            <v>5.77</v>
          </cell>
          <cell r="E1604">
            <v>17100</v>
          </cell>
          <cell r="F1604">
            <v>98667</v>
          </cell>
          <cell r="G1604">
            <v>5300</v>
          </cell>
          <cell r="H1604">
            <v>30581</v>
          </cell>
          <cell r="I1604">
            <v>11800</v>
          </cell>
          <cell r="J1604">
            <v>68086</v>
          </cell>
          <cell r="K1604">
            <v>0</v>
          </cell>
          <cell r="L1604">
            <v>0</v>
          </cell>
          <cell r="M1604" t="str">
            <v>No.11</v>
          </cell>
        </row>
        <row r="1605">
          <cell r="A1605" t="str">
            <v>합판거푸집</v>
          </cell>
          <cell r="B1605" t="str">
            <v>0-7m:3회</v>
          </cell>
          <cell r="C1605" t="str">
            <v>M2</v>
          </cell>
          <cell r="D1605">
            <v>405.28</v>
          </cell>
          <cell r="E1605">
            <v>12000</v>
          </cell>
          <cell r="F1605">
            <v>4863360</v>
          </cell>
          <cell r="G1605">
            <v>4000</v>
          </cell>
          <cell r="H1605">
            <v>1621120</v>
          </cell>
          <cell r="I1605">
            <v>8000</v>
          </cell>
          <cell r="J1605">
            <v>3242240</v>
          </cell>
          <cell r="K1605">
            <v>0</v>
          </cell>
          <cell r="L1605">
            <v>0</v>
          </cell>
          <cell r="M1605" t="str">
            <v>No.15</v>
          </cell>
        </row>
        <row r="1606">
          <cell r="A1606" t="str">
            <v>폼타이 합판거푸집</v>
          </cell>
          <cell r="B1606" t="str">
            <v>0-7m:T=500:3회</v>
          </cell>
          <cell r="C1606" t="str">
            <v>M2</v>
          </cell>
          <cell r="D1606">
            <v>277.70999999999998</v>
          </cell>
          <cell r="E1606">
            <v>18700</v>
          </cell>
          <cell r="F1606">
            <v>5193177</v>
          </cell>
          <cell r="G1606">
            <v>6700</v>
          </cell>
          <cell r="H1606">
            <v>1860657</v>
          </cell>
          <cell r="I1606">
            <v>12000</v>
          </cell>
          <cell r="J1606">
            <v>3332520</v>
          </cell>
          <cell r="K1606">
            <v>0</v>
          </cell>
          <cell r="L1606">
            <v>0</v>
          </cell>
          <cell r="M1606" t="str">
            <v>No.92</v>
          </cell>
        </row>
        <row r="1607">
          <cell r="A1607" t="str">
            <v>폼타이 합판거푸집</v>
          </cell>
          <cell r="B1607" t="str">
            <v>0-7m:T=400:3회</v>
          </cell>
          <cell r="C1607" t="str">
            <v>M2</v>
          </cell>
          <cell r="D1607">
            <v>313.74</v>
          </cell>
          <cell r="E1607">
            <v>18500</v>
          </cell>
          <cell r="F1607">
            <v>5804190</v>
          </cell>
          <cell r="G1607">
            <v>6600</v>
          </cell>
          <cell r="H1607">
            <v>2070684</v>
          </cell>
          <cell r="I1607">
            <v>11900</v>
          </cell>
          <cell r="J1607">
            <v>3733506</v>
          </cell>
          <cell r="K1607">
            <v>0</v>
          </cell>
          <cell r="L1607">
            <v>0</v>
          </cell>
          <cell r="M1607" t="str">
            <v>No.73</v>
          </cell>
        </row>
        <row r="1608">
          <cell r="A1608" t="str">
            <v>폼타이 합판거푸집</v>
          </cell>
          <cell r="B1608" t="str">
            <v>0-7m:T=300:3회</v>
          </cell>
          <cell r="C1608" t="str">
            <v>M2</v>
          </cell>
          <cell r="D1608">
            <v>100.08</v>
          </cell>
          <cell r="E1608">
            <v>18600</v>
          </cell>
          <cell r="F1608">
            <v>1861488</v>
          </cell>
          <cell r="G1608">
            <v>6600</v>
          </cell>
          <cell r="H1608">
            <v>660528</v>
          </cell>
          <cell r="I1608">
            <v>12000</v>
          </cell>
          <cell r="J1608">
            <v>1200960</v>
          </cell>
          <cell r="K1608">
            <v>0</v>
          </cell>
          <cell r="L1608">
            <v>0</v>
          </cell>
          <cell r="M1608" t="str">
            <v>No.74</v>
          </cell>
        </row>
        <row r="1609">
          <cell r="A1609" t="str">
            <v>강관동바리(3개월)</v>
          </cell>
          <cell r="B1609" t="str">
            <v>H=4.2-7.2M</v>
          </cell>
          <cell r="C1609" t="str">
            <v>공M3</v>
          </cell>
          <cell r="D1609">
            <v>39.56</v>
          </cell>
          <cell r="E1609">
            <v>7500</v>
          </cell>
          <cell r="F1609">
            <v>296700</v>
          </cell>
          <cell r="G1609">
            <v>200</v>
          </cell>
          <cell r="H1609">
            <v>7912</v>
          </cell>
          <cell r="I1609">
            <v>7300</v>
          </cell>
          <cell r="J1609">
            <v>288788</v>
          </cell>
          <cell r="K1609">
            <v>0</v>
          </cell>
          <cell r="L1609">
            <v>0</v>
          </cell>
          <cell r="M1609" t="str">
            <v>No.93</v>
          </cell>
        </row>
        <row r="1610">
          <cell r="A1610" t="str">
            <v>강관동바리(3개월)</v>
          </cell>
          <cell r="B1610" t="str">
            <v>H=0-4.2M</v>
          </cell>
          <cell r="C1610" t="str">
            <v>공M3</v>
          </cell>
          <cell r="D1610">
            <v>432.5</v>
          </cell>
          <cell r="E1610">
            <v>6300</v>
          </cell>
          <cell r="F1610">
            <v>2724750</v>
          </cell>
          <cell r="G1610">
            <v>200</v>
          </cell>
          <cell r="H1610">
            <v>86500</v>
          </cell>
          <cell r="I1610">
            <v>6100</v>
          </cell>
          <cell r="J1610">
            <v>2638250</v>
          </cell>
          <cell r="K1610">
            <v>0</v>
          </cell>
          <cell r="L1610">
            <v>0</v>
          </cell>
          <cell r="M1610" t="str">
            <v>No.21</v>
          </cell>
        </row>
        <row r="1611">
          <cell r="A1611" t="str">
            <v>강관비계</v>
          </cell>
          <cell r="B1611" t="str">
            <v>3개월</v>
          </cell>
          <cell r="C1611" t="str">
            <v>M2</v>
          </cell>
          <cell r="D1611">
            <v>303.88</v>
          </cell>
          <cell r="E1611">
            <v>9200</v>
          </cell>
          <cell r="F1611">
            <v>2795696</v>
          </cell>
          <cell r="G1611">
            <v>2300</v>
          </cell>
          <cell r="H1611">
            <v>698924</v>
          </cell>
          <cell r="I1611">
            <v>6600</v>
          </cell>
          <cell r="J1611">
            <v>2005608</v>
          </cell>
          <cell r="K1611">
            <v>300</v>
          </cell>
          <cell r="L1611">
            <v>91164</v>
          </cell>
          <cell r="M1611" t="str">
            <v>No.33</v>
          </cell>
        </row>
        <row r="1612">
          <cell r="A1612" t="str">
            <v>시공이음 설치</v>
          </cell>
          <cell r="B1612" t="str">
            <v>PVC,B=230X5mm</v>
          </cell>
          <cell r="C1612" t="str">
            <v>M</v>
          </cell>
          <cell r="D1612">
            <v>85.1</v>
          </cell>
          <cell r="E1612">
            <v>14600</v>
          </cell>
          <cell r="F1612">
            <v>1242460</v>
          </cell>
          <cell r="G1612">
            <v>3400</v>
          </cell>
          <cell r="H1612">
            <v>289340</v>
          </cell>
          <cell r="I1612">
            <v>11200</v>
          </cell>
          <cell r="J1612">
            <v>953120</v>
          </cell>
          <cell r="K1612">
            <v>0</v>
          </cell>
          <cell r="L1612">
            <v>0</v>
          </cell>
          <cell r="M1612" t="str">
            <v>No.75</v>
          </cell>
        </row>
        <row r="1613">
          <cell r="A1613" t="str">
            <v>시공이음면정리(치핑)</v>
          </cell>
          <cell r="B1613" t="str">
            <v>인력</v>
          </cell>
          <cell r="C1613" t="str">
            <v>M2</v>
          </cell>
          <cell r="D1613">
            <v>38.74</v>
          </cell>
          <cell r="E1613">
            <v>19000</v>
          </cell>
          <cell r="F1613">
            <v>736060</v>
          </cell>
          <cell r="G1613">
            <v>500</v>
          </cell>
          <cell r="H1613">
            <v>19370</v>
          </cell>
          <cell r="I1613">
            <v>18500</v>
          </cell>
          <cell r="J1613">
            <v>716690</v>
          </cell>
          <cell r="K1613">
            <v>0</v>
          </cell>
          <cell r="L1613">
            <v>0</v>
          </cell>
          <cell r="M1613" t="str">
            <v>No.22</v>
          </cell>
        </row>
        <row r="1614">
          <cell r="A1614" t="str">
            <v>스페이서(T=110MM)</v>
          </cell>
          <cell r="C1614" t="str">
            <v>EA</v>
          </cell>
          <cell r="D1614">
            <v>347</v>
          </cell>
          <cell r="E1614">
            <v>90</v>
          </cell>
          <cell r="F1614">
            <v>31230</v>
          </cell>
          <cell r="G1614">
            <v>90</v>
          </cell>
          <cell r="H1614">
            <v>31230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</row>
        <row r="1615">
          <cell r="A1615" t="str">
            <v>스페이서(T=80MM)</v>
          </cell>
          <cell r="C1615" t="str">
            <v>EA</v>
          </cell>
          <cell r="D1615">
            <v>2961</v>
          </cell>
          <cell r="E1615">
            <v>60</v>
          </cell>
          <cell r="F1615">
            <v>177660</v>
          </cell>
          <cell r="G1615">
            <v>60</v>
          </cell>
          <cell r="H1615">
            <v>177660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</row>
        <row r="1616">
          <cell r="A1616" t="str">
            <v>폼타이거푸집 구멍체움</v>
          </cell>
          <cell r="C1616" t="str">
            <v>EA</v>
          </cell>
          <cell r="D1616">
            <v>740</v>
          </cell>
          <cell r="E1616">
            <v>250</v>
          </cell>
          <cell r="F1616">
            <v>185000</v>
          </cell>
          <cell r="G1616">
            <v>0</v>
          </cell>
          <cell r="H1616">
            <v>0</v>
          </cell>
          <cell r="I1616">
            <v>250</v>
          </cell>
          <cell r="J1616">
            <v>185000</v>
          </cell>
          <cell r="K1616">
            <v>0</v>
          </cell>
          <cell r="L1616">
            <v>0</v>
          </cell>
          <cell r="M1616" t="str">
            <v>No.76</v>
          </cell>
        </row>
        <row r="1617">
          <cell r="A1617" t="str">
            <v>에폭시방수</v>
          </cell>
          <cell r="B1617" t="str">
            <v>수용성에폭시3회</v>
          </cell>
          <cell r="C1617" t="str">
            <v>M2</v>
          </cell>
          <cell r="D1617">
            <v>232.54</v>
          </cell>
          <cell r="E1617">
            <v>19600</v>
          </cell>
          <cell r="F1617">
            <v>4557784</v>
          </cell>
          <cell r="G1617">
            <v>10300</v>
          </cell>
          <cell r="H1617">
            <v>2395162</v>
          </cell>
          <cell r="I1617">
            <v>9300</v>
          </cell>
          <cell r="J1617">
            <v>2162622</v>
          </cell>
          <cell r="K1617">
            <v>0</v>
          </cell>
          <cell r="L1617">
            <v>0</v>
          </cell>
          <cell r="M1617" t="str">
            <v>No.77</v>
          </cell>
        </row>
        <row r="1618">
          <cell r="A1618" t="str">
            <v>S.T.S Plate C.설치(TYPE-A)</v>
          </cell>
          <cell r="B1618" t="str">
            <v>1000X600</v>
          </cell>
          <cell r="C1618" t="str">
            <v>EA</v>
          </cell>
          <cell r="D1618">
            <v>2</v>
          </cell>
          <cell r="E1618">
            <v>193800</v>
          </cell>
          <cell r="F1618">
            <v>387600</v>
          </cell>
          <cell r="G1618">
            <v>99600</v>
          </cell>
          <cell r="H1618">
            <v>199200</v>
          </cell>
          <cell r="I1618">
            <v>84300</v>
          </cell>
          <cell r="J1618">
            <v>168600</v>
          </cell>
          <cell r="K1618">
            <v>9900</v>
          </cell>
          <cell r="L1618">
            <v>19800</v>
          </cell>
          <cell r="M1618" t="str">
            <v>No.94</v>
          </cell>
        </row>
        <row r="1619">
          <cell r="A1619" t="str">
            <v>S.T.S Plate C.설치(TYPE-B)</v>
          </cell>
          <cell r="B1619" t="str">
            <v>1300X1300</v>
          </cell>
          <cell r="C1619" t="str">
            <v>EA</v>
          </cell>
          <cell r="D1619">
            <v>3</v>
          </cell>
          <cell r="E1619">
            <v>295900</v>
          </cell>
          <cell r="F1619">
            <v>887700</v>
          </cell>
          <cell r="G1619">
            <v>180000</v>
          </cell>
          <cell r="H1619">
            <v>540000</v>
          </cell>
          <cell r="I1619">
            <v>96500</v>
          </cell>
          <cell r="J1619">
            <v>289500</v>
          </cell>
          <cell r="K1619">
            <v>19400</v>
          </cell>
          <cell r="L1619">
            <v>58200</v>
          </cell>
          <cell r="M1619" t="str">
            <v>No.95</v>
          </cell>
        </row>
        <row r="1620">
          <cell r="A1620" t="str">
            <v>S.T.S Plate C.설치(TYPE-D)</v>
          </cell>
          <cell r="B1620" t="str">
            <v>1500X700</v>
          </cell>
          <cell r="C1620" t="str">
            <v>EA</v>
          </cell>
          <cell r="D1620">
            <v>2</v>
          </cell>
          <cell r="E1620">
            <v>227900</v>
          </cell>
          <cell r="F1620">
            <v>455800</v>
          </cell>
          <cell r="G1620">
            <v>130000</v>
          </cell>
          <cell r="H1620">
            <v>260000</v>
          </cell>
          <cell r="I1620">
            <v>85800</v>
          </cell>
          <cell r="J1620">
            <v>171600</v>
          </cell>
          <cell r="K1620">
            <v>12100</v>
          </cell>
          <cell r="L1620">
            <v>24200</v>
          </cell>
          <cell r="M1620" t="str">
            <v>No.96</v>
          </cell>
        </row>
        <row r="1621">
          <cell r="A1621" t="str">
            <v>S.T.S Plate C.설치(TYPE-D)</v>
          </cell>
          <cell r="B1621" t="str">
            <v>1200X600</v>
          </cell>
          <cell r="C1621" t="str">
            <v>EA</v>
          </cell>
          <cell r="D1621">
            <v>1</v>
          </cell>
          <cell r="E1621">
            <v>213200</v>
          </cell>
          <cell r="F1621">
            <v>213200</v>
          </cell>
          <cell r="G1621">
            <v>120000</v>
          </cell>
          <cell r="H1621">
            <v>120000</v>
          </cell>
          <cell r="I1621">
            <v>81300</v>
          </cell>
          <cell r="J1621">
            <v>81300</v>
          </cell>
          <cell r="K1621">
            <v>11900</v>
          </cell>
          <cell r="L1621">
            <v>11900</v>
          </cell>
          <cell r="M1621" t="str">
            <v>No.97</v>
          </cell>
        </row>
        <row r="1622">
          <cell r="A1622" t="str">
            <v>S.T.S Plate C.설치(TYPE-A)</v>
          </cell>
          <cell r="B1622" t="str">
            <v>1000X1000</v>
          </cell>
          <cell r="C1622" t="str">
            <v>EA</v>
          </cell>
          <cell r="D1622">
            <v>1</v>
          </cell>
          <cell r="E1622">
            <v>223000</v>
          </cell>
          <cell r="F1622">
            <v>223000</v>
          </cell>
          <cell r="G1622">
            <v>128000</v>
          </cell>
          <cell r="H1622">
            <v>128000</v>
          </cell>
          <cell r="I1622">
            <v>83000</v>
          </cell>
          <cell r="J1622">
            <v>83000</v>
          </cell>
          <cell r="K1622">
            <v>12000</v>
          </cell>
          <cell r="L1622">
            <v>12000</v>
          </cell>
          <cell r="M1622" t="str">
            <v>No.98</v>
          </cell>
        </row>
        <row r="1623">
          <cell r="A1623" t="str">
            <v>흙채움</v>
          </cell>
          <cell r="C1623" t="str">
            <v>M3</v>
          </cell>
          <cell r="D1623">
            <v>56.7</v>
          </cell>
          <cell r="E1623">
            <v>1200</v>
          </cell>
          <cell r="F1623">
            <v>68040</v>
          </cell>
          <cell r="G1623">
            <v>200</v>
          </cell>
          <cell r="H1623">
            <v>11340</v>
          </cell>
          <cell r="I1623">
            <v>600</v>
          </cell>
          <cell r="J1623">
            <v>34020</v>
          </cell>
          <cell r="K1623">
            <v>400</v>
          </cell>
          <cell r="L1623">
            <v>22680</v>
          </cell>
          <cell r="M1623" t="str">
            <v>#.29</v>
          </cell>
        </row>
        <row r="1624">
          <cell r="A1624" t="str">
            <v>사다리설치(STS)</v>
          </cell>
          <cell r="C1624" t="str">
            <v>M</v>
          </cell>
          <cell r="D1624">
            <v>5.45</v>
          </cell>
          <cell r="E1624">
            <v>10900</v>
          </cell>
          <cell r="F1624">
            <v>59405</v>
          </cell>
          <cell r="G1624">
            <v>6600</v>
          </cell>
          <cell r="H1624">
            <v>35970</v>
          </cell>
          <cell r="I1624">
            <v>4100</v>
          </cell>
          <cell r="J1624">
            <v>22345</v>
          </cell>
          <cell r="K1624">
            <v>200</v>
          </cell>
          <cell r="L1624">
            <v>1090</v>
          </cell>
          <cell r="M1624" t="str">
            <v>No.19</v>
          </cell>
        </row>
        <row r="1625">
          <cell r="A1625" t="str">
            <v>수팽창고무지수판 설치</v>
          </cell>
          <cell r="B1625" t="str">
            <v>20X10</v>
          </cell>
          <cell r="C1625" t="str">
            <v>M</v>
          </cell>
          <cell r="D1625">
            <v>4.24</v>
          </cell>
          <cell r="E1625">
            <v>3900</v>
          </cell>
          <cell r="F1625">
            <v>16536</v>
          </cell>
          <cell r="G1625">
            <v>3100</v>
          </cell>
          <cell r="H1625">
            <v>13144</v>
          </cell>
          <cell r="I1625">
            <v>800</v>
          </cell>
          <cell r="J1625">
            <v>3392</v>
          </cell>
          <cell r="K1625">
            <v>0</v>
          </cell>
          <cell r="L1625">
            <v>0</v>
          </cell>
          <cell r="M1625" t="str">
            <v>No.23</v>
          </cell>
        </row>
        <row r="1626">
          <cell r="A1626" t="str">
            <v>P.V.C 파이프(VG1)</v>
          </cell>
          <cell r="B1626" t="str">
            <v>Φ100M/M</v>
          </cell>
          <cell r="C1626" t="str">
            <v>M</v>
          </cell>
          <cell r="D1626">
            <v>1.65</v>
          </cell>
          <cell r="E1626">
            <v>6800</v>
          </cell>
          <cell r="F1626">
            <v>11220</v>
          </cell>
          <cell r="G1626">
            <v>6500</v>
          </cell>
          <cell r="H1626">
            <v>10725</v>
          </cell>
          <cell r="I1626">
            <v>300</v>
          </cell>
          <cell r="J1626">
            <v>495</v>
          </cell>
          <cell r="K1626">
            <v>0</v>
          </cell>
          <cell r="L1626">
            <v>0</v>
          </cell>
        </row>
        <row r="1627">
          <cell r="A1627" t="str">
            <v>P.V.C 파이프(VG1)</v>
          </cell>
          <cell r="B1627" t="str">
            <v>φ150M/M</v>
          </cell>
          <cell r="C1627" t="str">
            <v>M</v>
          </cell>
          <cell r="D1627">
            <v>1.2</v>
          </cell>
          <cell r="E1627">
            <v>13400</v>
          </cell>
          <cell r="F1627">
            <v>16080</v>
          </cell>
          <cell r="G1627">
            <v>12700</v>
          </cell>
          <cell r="H1627">
            <v>15240</v>
          </cell>
          <cell r="I1627">
            <v>700</v>
          </cell>
          <cell r="J1627">
            <v>840</v>
          </cell>
          <cell r="K1627">
            <v>0</v>
          </cell>
          <cell r="L1627">
            <v>0</v>
          </cell>
        </row>
        <row r="1628">
          <cell r="A1628" t="str">
            <v>P.V.C 파이프(VG1)</v>
          </cell>
          <cell r="B1628" t="str">
            <v>Φ300M/M</v>
          </cell>
          <cell r="C1628" t="str">
            <v>M</v>
          </cell>
          <cell r="D1628">
            <v>0.6</v>
          </cell>
          <cell r="E1628">
            <v>41800</v>
          </cell>
          <cell r="F1628">
            <v>25080</v>
          </cell>
          <cell r="G1628">
            <v>39400</v>
          </cell>
          <cell r="H1628">
            <v>23640</v>
          </cell>
          <cell r="I1628">
            <v>2400</v>
          </cell>
          <cell r="J1628">
            <v>1440</v>
          </cell>
          <cell r="K1628">
            <v>0</v>
          </cell>
          <cell r="L1628">
            <v>0</v>
          </cell>
        </row>
        <row r="1629">
          <cell r="A1629" t="str">
            <v>난간설치(TYPE-B수평)</v>
          </cell>
          <cell r="C1629" t="str">
            <v>M</v>
          </cell>
          <cell r="D1629">
            <v>7.3</v>
          </cell>
          <cell r="E1629">
            <v>45400</v>
          </cell>
          <cell r="F1629">
            <v>331420</v>
          </cell>
          <cell r="G1629">
            <v>8200</v>
          </cell>
          <cell r="H1629">
            <v>59860</v>
          </cell>
          <cell r="I1629">
            <v>36000</v>
          </cell>
          <cell r="J1629">
            <v>262800</v>
          </cell>
          <cell r="K1629">
            <v>1200</v>
          </cell>
          <cell r="L1629">
            <v>8760</v>
          </cell>
          <cell r="M1629" t="str">
            <v>No.99</v>
          </cell>
        </row>
        <row r="1630">
          <cell r="A1630" t="str">
            <v>난간설치(TYPE-A경사)</v>
          </cell>
          <cell r="C1630" t="str">
            <v>M</v>
          </cell>
          <cell r="D1630">
            <v>11.38</v>
          </cell>
          <cell r="E1630">
            <v>45400</v>
          </cell>
          <cell r="F1630">
            <v>516652</v>
          </cell>
          <cell r="G1630">
            <v>8200</v>
          </cell>
          <cell r="H1630">
            <v>93316</v>
          </cell>
          <cell r="I1630">
            <v>36000</v>
          </cell>
          <cell r="J1630">
            <v>409680</v>
          </cell>
          <cell r="K1630">
            <v>1200</v>
          </cell>
          <cell r="L1630">
            <v>13656</v>
          </cell>
          <cell r="M1630" t="str">
            <v>No.100</v>
          </cell>
        </row>
        <row r="1631">
          <cell r="A1631" t="str">
            <v>철근가공및조립</v>
          </cell>
          <cell r="B1631" t="str">
            <v>복잡</v>
          </cell>
          <cell r="C1631" t="str">
            <v>TON</v>
          </cell>
          <cell r="D1631">
            <v>82.021000000000001</v>
          </cell>
          <cell r="E1631">
            <v>361000</v>
          </cell>
          <cell r="F1631">
            <v>29609581</v>
          </cell>
          <cell r="G1631">
            <v>5000</v>
          </cell>
          <cell r="H1631">
            <v>410105</v>
          </cell>
          <cell r="I1631">
            <v>349000</v>
          </cell>
          <cell r="J1631">
            <v>28625329</v>
          </cell>
          <cell r="K1631">
            <v>7000</v>
          </cell>
          <cell r="L1631">
            <v>574147</v>
          </cell>
          <cell r="M1631" t="str">
            <v>No.81</v>
          </cell>
        </row>
        <row r="1633">
          <cell r="A1633" t="str">
            <v>3. 부대시설공</v>
          </cell>
          <cell r="F1633">
            <v>22214303</v>
          </cell>
          <cell r="H1633">
            <v>8128924</v>
          </cell>
          <cell r="J1633">
            <v>13855855</v>
          </cell>
          <cell r="L1633">
            <v>229524</v>
          </cell>
        </row>
        <row r="1634">
          <cell r="A1634" t="str">
            <v>가. U형 측구</v>
          </cell>
          <cell r="F1634">
            <v>5917514</v>
          </cell>
          <cell r="H1634">
            <v>3324002</v>
          </cell>
          <cell r="J1634">
            <v>2560944</v>
          </cell>
          <cell r="L1634">
            <v>32568</v>
          </cell>
        </row>
        <row r="1635">
          <cell r="A1635" t="str">
            <v>레미콘타설</v>
          </cell>
          <cell r="B1635" t="str">
            <v>철근구조물</v>
          </cell>
          <cell r="C1635" t="str">
            <v>M3</v>
          </cell>
          <cell r="D1635">
            <v>15.25</v>
          </cell>
          <cell r="E1635">
            <v>16000</v>
          </cell>
          <cell r="F1635">
            <v>244000</v>
          </cell>
          <cell r="G1635">
            <v>0</v>
          </cell>
          <cell r="H1635">
            <v>0</v>
          </cell>
          <cell r="I1635">
            <v>16000</v>
          </cell>
          <cell r="J1635">
            <v>244000</v>
          </cell>
          <cell r="K1635">
            <v>0</v>
          </cell>
          <cell r="L1635">
            <v>0</v>
          </cell>
          <cell r="M1635" t="str">
            <v>No.14</v>
          </cell>
        </row>
        <row r="1636">
          <cell r="A1636" t="str">
            <v>레미콘타설</v>
          </cell>
          <cell r="B1636" t="str">
            <v>무근구조물</v>
          </cell>
          <cell r="C1636" t="str">
            <v>M3</v>
          </cell>
          <cell r="D1636">
            <v>4.6399999999999997</v>
          </cell>
          <cell r="E1636">
            <v>21700</v>
          </cell>
          <cell r="F1636">
            <v>100688</v>
          </cell>
          <cell r="G1636">
            <v>400</v>
          </cell>
          <cell r="H1636">
            <v>1856</v>
          </cell>
          <cell r="I1636">
            <v>21000</v>
          </cell>
          <cell r="J1636">
            <v>97440</v>
          </cell>
          <cell r="K1636">
            <v>300</v>
          </cell>
          <cell r="L1636">
            <v>1392</v>
          </cell>
          <cell r="M1636" t="str">
            <v>No.10</v>
          </cell>
        </row>
        <row r="1637">
          <cell r="A1637" t="str">
            <v>합판거푸집</v>
          </cell>
          <cell r="B1637" t="str">
            <v>0-7m:3회</v>
          </cell>
          <cell r="C1637" t="str">
            <v>M2</v>
          </cell>
          <cell r="D1637">
            <v>125.97</v>
          </cell>
          <cell r="E1637">
            <v>12000</v>
          </cell>
          <cell r="F1637">
            <v>1511640</v>
          </cell>
          <cell r="G1637">
            <v>4000</v>
          </cell>
          <cell r="H1637">
            <v>503880</v>
          </cell>
          <cell r="I1637">
            <v>8000</v>
          </cell>
          <cell r="J1637">
            <v>1007760</v>
          </cell>
          <cell r="K1637">
            <v>0</v>
          </cell>
          <cell r="L1637">
            <v>0</v>
          </cell>
          <cell r="M1637" t="str">
            <v>No.15</v>
          </cell>
        </row>
        <row r="1638">
          <cell r="A1638" t="str">
            <v>합판거푸집</v>
          </cell>
          <cell r="B1638" t="str">
            <v>0-7m:6회</v>
          </cell>
          <cell r="C1638" t="str">
            <v>M2</v>
          </cell>
          <cell r="D1638">
            <v>13.26</v>
          </cell>
          <cell r="E1638">
            <v>17100</v>
          </cell>
          <cell r="F1638">
            <v>226746</v>
          </cell>
          <cell r="G1638">
            <v>5300</v>
          </cell>
          <cell r="H1638">
            <v>70278</v>
          </cell>
          <cell r="I1638">
            <v>11800</v>
          </cell>
          <cell r="J1638">
            <v>156468</v>
          </cell>
          <cell r="K1638">
            <v>0</v>
          </cell>
          <cell r="L1638">
            <v>0</v>
          </cell>
          <cell r="M1638" t="str">
            <v>No.11</v>
          </cell>
        </row>
        <row r="1639">
          <cell r="A1639" t="str">
            <v>철근가공및조립</v>
          </cell>
          <cell r="B1639" t="str">
            <v>간단</v>
          </cell>
          <cell r="C1639" t="str">
            <v>TON</v>
          </cell>
          <cell r="D1639">
            <v>0.79600000000000004</v>
          </cell>
          <cell r="E1639">
            <v>290000</v>
          </cell>
          <cell r="F1639">
            <v>230840</v>
          </cell>
          <cell r="G1639">
            <v>3000</v>
          </cell>
          <cell r="H1639">
            <v>2388</v>
          </cell>
          <cell r="I1639">
            <v>281000</v>
          </cell>
          <cell r="J1639">
            <v>223676</v>
          </cell>
          <cell r="K1639">
            <v>6000</v>
          </cell>
          <cell r="L1639">
            <v>4776</v>
          </cell>
          <cell r="M1639" t="str">
            <v>No.82</v>
          </cell>
        </row>
        <row r="1640">
          <cell r="A1640" t="str">
            <v>그레이팅 뚜껑설치</v>
          </cell>
          <cell r="B1640" t="str">
            <v>500X1000mm</v>
          </cell>
          <cell r="C1640" t="str">
            <v>개소</v>
          </cell>
          <cell r="D1640">
            <v>66</v>
          </cell>
          <cell r="E1640">
            <v>54600</v>
          </cell>
          <cell r="F1640">
            <v>3603600</v>
          </cell>
          <cell r="G1640">
            <v>41600</v>
          </cell>
          <cell r="H1640">
            <v>2745600</v>
          </cell>
          <cell r="I1640">
            <v>12600</v>
          </cell>
          <cell r="J1640">
            <v>831600</v>
          </cell>
          <cell r="K1640">
            <v>400</v>
          </cell>
          <cell r="L1640">
            <v>26400</v>
          </cell>
          <cell r="M1640" t="str">
            <v>No.83</v>
          </cell>
        </row>
        <row r="1642">
          <cell r="A1642" t="str">
            <v>나. 돌담쌓기</v>
          </cell>
          <cell r="F1642">
            <v>5475268</v>
          </cell>
          <cell r="H1642">
            <v>118870</v>
          </cell>
          <cell r="J1642">
            <v>5259552</v>
          </cell>
          <cell r="L1642">
            <v>96846</v>
          </cell>
        </row>
        <row r="1643">
          <cell r="A1643" t="str">
            <v>레미콘타설</v>
          </cell>
          <cell r="B1643" t="str">
            <v>무근구조물</v>
          </cell>
          <cell r="C1643" t="str">
            <v>M3</v>
          </cell>
          <cell r="D1643">
            <v>5.0199999999999996</v>
          </cell>
          <cell r="E1643">
            <v>21700</v>
          </cell>
          <cell r="F1643">
            <v>108934</v>
          </cell>
          <cell r="G1643">
            <v>400</v>
          </cell>
          <cell r="H1643">
            <v>2008</v>
          </cell>
          <cell r="I1643">
            <v>21000</v>
          </cell>
          <cell r="J1643">
            <v>105420</v>
          </cell>
          <cell r="K1643">
            <v>300</v>
          </cell>
          <cell r="L1643">
            <v>1506</v>
          </cell>
          <cell r="M1643" t="str">
            <v>No.10</v>
          </cell>
        </row>
        <row r="1644">
          <cell r="A1644" t="str">
            <v>합판거푸집</v>
          </cell>
          <cell r="B1644" t="str">
            <v>0-7m:6회</v>
          </cell>
          <cell r="C1644" t="str">
            <v>M2</v>
          </cell>
          <cell r="D1644">
            <v>14.34</v>
          </cell>
          <cell r="E1644">
            <v>17100</v>
          </cell>
          <cell r="F1644">
            <v>245214</v>
          </cell>
          <cell r="G1644">
            <v>5300</v>
          </cell>
          <cell r="H1644">
            <v>76002</v>
          </cell>
          <cell r="I1644">
            <v>11800</v>
          </cell>
          <cell r="J1644">
            <v>169212</v>
          </cell>
          <cell r="K1644">
            <v>0</v>
          </cell>
          <cell r="L1644">
            <v>0</v>
          </cell>
          <cell r="M1644" t="str">
            <v>No.11</v>
          </cell>
        </row>
        <row r="1645">
          <cell r="A1645" t="str">
            <v>돌담쌓기(파쇄암활용)</v>
          </cell>
          <cell r="B1645" t="str">
            <v>B0.5 X H1.9</v>
          </cell>
          <cell r="C1645" t="str">
            <v>M2</v>
          </cell>
          <cell r="D1645">
            <v>136.19999999999999</v>
          </cell>
          <cell r="E1645">
            <v>37600</v>
          </cell>
          <cell r="F1645">
            <v>5121120</v>
          </cell>
          <cell r="G1645">
            <v>300</v>
          </cell>
          <cell r="H1645">
            <v>40860</v>
          </cell>
          <cell r="I1645">
            <v>36600</v>
          </cell>
          <cell r="J1645">
            <v>4984920</v>
          </cell>
          <cell r="K1645">
            <v>700</v>
          </cell>
          <cell r="L1645">
            <v>95340</v>
          </cell>
          <cell r="M1645" t="str">
            <v>No.85</v>
          </cell>
        </row>
        <row r="1647">
          <cell r="A1647" t="str">
            <v>다. 출입문 설치</v>
          </cell>
          <cell r="F1647">
            <v>1405872</v>
          </cell>
          <cell r="H1647">
            <v>590962</v>
          </cell>
          <cell r="J1647">
            <v>814634</v>
          </cell>
          <cell r="L1647">
            <v>276</v>
          </cell>
        </row>
        <row r="1648">
          <cell r="A1648" t="str">
            <v>레미콘타설</v>
          </cell>
          <cell r="B1648" t="str">
            <v>철근구조물</v>
          </cell>
          <cell r="C1648" t="str">
            <v>M3</v>
          </cell>
          <cell r="D1648">
            <v>0.64</v>
          </cell>
          <cell r="E1648">
            <v>16000</v>
          </cell>
          <cell r="F1648">
            <v>10240</v>
          </cell>
          <cell r="G1648">
            <v>0</v>
          </cell>
          <cell r="H1648">
            <v>0</v>
          </cell>
          <cell r="I1648">
            <v>16000</v>
          </cell>
          <cell r="J1648">
            <v>10240</v>
          </cell>
          <cell r="K1648">
            <v>0</v>
          </cell>
          <cell r="L1648">
            <v>0</v>
          </cell>
          <cell r="M1648" t="str">
            <v>No.14</v>
          </cell>
        </row>
        <row r="1649">
          <cell r="A1649" t="str">
            <v>레미콘타설</v>
          </cell>
          <cell r="B1649" t="str">
            <v>무근구조물</v>
          </cell>
          <cell r="C1649" t="str">
            <v>M3</v>
          </cell>
          <cell r="D1649">
            <v>0.32</v>
          </cell>
          <cell r="E1649">
            <v>21700</v>
          </cell>
          <cell r="F1649">
            <v>6944</v>
          </cell>
          <cell r="G1649">
            <v>400</v>
          </cell>
          <cell r="H1649">
            <v>128</v>
          </cell>
          <cell r="I1649">
            <v>21000</v>
          </cell>
          <cell r="J1649">
            <v>6720</v>
          </cell>
          <cell r="K1649">
            <v>300</v>
          </cell>
          <cell r="L1649">
            <v>96</v>
          </cell>
          <cell r="M1649" t="str">
            <v>No.10</v>
          </cell>
        </row>
        <row r="1650">
          <cell r="A1650" t="str">
            <v>합판거푸집</v>
          </cell>
          <cell r="B1650" t="str">
            <v>0-7m:6회</v>
          </cell>
          <cell r="C1650" t="str">
            <v>M2</v>
          </cell>
          <cell r="D1650">
            <v>4.4800000000000004</v>
          </cell>
          <cell r="E1650">
            <v>17100</v>
          </cell>
          <cell r="F1650">
            <v>76608</v>
          </cell>
          <cell r="G1650">
            <v>5300</v>
          </cell>
          <cell r="H1650">
            <v>23744</v>
          </cell>
          <cell r="I1650">
            <v>11800</v>
          </cell>
          <cell r="J1650">
            <v>52864</v>
          </cell>
          <cell r="K1650">
            <v>0</v>
          </cell>
          <cell r="L1650">
            <v>0</v>
          </cell>
          <cell r="M1650" t="str">
            <v>No.11</v>
          </cell>
        </row>
        <row r="1651">
          <cell r="A1651" t="str">
            <v>철근가공및조립</v>
          </cell>
          <cell r="B1651" t="str">
            <v>간단</v>
          </cell>
          <cell r="C1651" t="str">
            <v>TON</v>
          </cell>
          <cell r="D1651">
            <v>0.03</v>
          </cell>
          <cell r="E1651">
            <v>290000</v>
          </cell>
          <cell r="F1651">
            <v>8700</v>
          </cell>
          <cell r="G1651">
            <v>3000</v>
          </cell>
          <cell r="H1651">
            <v>90</v>
          </cell>
          <cell r="I1651">
            <v>281000</v>
          </cell>
          <cell r="J1651">
            <v>8430</v>
          </cell>
          <cell r="K1651">
            <v>6000</v>
          </cell>
          <cell r="L1651">
            <v>180</v>
          </cell>
          <cell r="M1651" t="str">
            <v>No.82</v>
          </cell>
        </row>
        <row r="1652">
          <cell r="A1652" t="str">
            <v>모  르  터</v>
          </cell>
          <cell r="B1652" t="str">
            <v>1 : 3</v>
          </cell>
          <cell r="C1652" t="str">
            <v>M3</v>
          </cell>
          <cell r="D1652">
            <v>0.48</v>
          </cell>
          <cell r="E1652">
            <v>40000</v>
          </cell>
          <cell r="F1652">
            <v>19200</v>
          </cell>
          <cell r="G1652">
            <v>0</v>
          </cell>
          <cell r="H1652">
            <v>0</v>
          </cell>
          <cell r="I1652">
            <v>40000</v>
          </cell>
          <cell r="J1652">
            <v>19200</v>
          </cell>
          <cell r="K1652">
            <v>0</v>
          </cell>
          <cell r="L1652">
            <v>0</v>
          </cell>
          <cell r="M1652" t="str">
            <v>No.37</v>
          </cell>
        </row>
        <row r="1653">
          <cell r="A1653" t="str">
            <v>적벽돌쌓기</v>
          </cell>
          <cell r="B1653" t="str">
            <v>1.0B,표준형</v>
          </cell>
          <cell r="C1653" t="str">
            <v>M2</v>
          </cell>
          <cell r="D1653">
            <v>12.2</v>
          </cell>
          <cell r="E1653">
            <v>21900</v>
          </cell>
          <cell r="F1653">
            <v>267180</v>
          </cell>
          <cell r="G1653">
            <v>0</v>
          </cell>
          <cell r="H1653">
            <v>0</v>
          </cell>
          <cell r="I1653">
            <v>21900</v>
          </cell>
          <cell r="J1653">
            <v>267180</v>
          </cell>
          <cell r="K1653">
            <v>0</v>
          </cell>
          <cell r="L1653">
            <v>0</v>
          </cell>
          <cell r="M1653" t="str">
            <v>No.36</v>
          </cell>
        </row>
        <row r="1654">
          <cell r="A1654" t="str">
            <v>출입문 설치</v>
          </cell>
          <cell r="B1654" t="str">
            <v>B=4.0M</v>
          </cell>
          <cell r="C1654" t="str">
            <v>개소</v>
          </cell>
          <cell r="D1654">
            <v>1</v>
          </cell>
          <cell r="E1654">
            <v>1017000</v>
          </cell>
          <cell r="F1654">
            <v>1017000</v>
          </cell>
          <cell r="G1654">
            <v>567000</v>
          </cell>
          <cell r="H1654">
            <v>567000</v>
          </cell>
          <cell r="I1654">
            <v>450000</v>
          </cell>
          <cell r="J1654">
            <v>450000</v>
          </cell>
          <cell r="K1654">
            <v>0</v>
          </cell>
          <cell r="L1654">
            <v>0</v>
          </cell>
        </row>
        <row r="1656">
          <cell r="A1656" t="str">
            <v>라. 도로경계석 설치</v>
          </cell>
          <cell r="F1656">
            <v>121751</v>
          </cell>
          <cell r="H1656">
            <v>31514</v>
          </cell>
          <cell r="J1656">
            <v>90174</v>
          </cell>
          <cell r="L1656">
            <v>63</v>
          </cell>
        </row>
        <row r="1657">
          <cell r="A1657" t="str">
            <v>레미콘타설</v>
          </cell>
          <cell r="B1657" t="str">
            <v>무근구조물</v>
          </cell>
          <cell r="C1657" t="str">
            <v>M3</v>
          </cell>
          <cell r="D1657">
            <v>0.21</v>
          </cell>
          <cell r="E1657">
            <v>21700</v>
          </cell>
          <cell r="F1657">
            <v>4557</v>
          </cell>
          <cell r="G1657">
            <v>400</v>
          </cell>
          <cell r="H1657">
            <v>84</v>
          </cell>
          <cell r="I1657">
            <v>21000</v>
          </cell>
          <cell r="J1657">
            <v>4410</v>
          </cell>
          <cell r="K1657">
            <v>300</v>
          </cell>
          <cell r="L1657">
            <v>63</v>
          </cell>
          <cell r="M1657" t="str">
            <v>No.10</v>
          </cell>
        </row>
        <row r="1658">
          <cell r="A1658" t="str">
            <v>합판거푸집</v>
          </cell>
          <cell r="B1658" t="str">
            <v>0-7m:6회</v>
          </cell>
          <cell r="C1658" t="str">
            <v>M2</v>
          </cell>
          <cell r="D1658">
            <v>2.1</v>
          </cell>
          <cell r="E1658">
            <v>17100</v>
          </cell>
          <cell r="F1658">
            <v>35910</v>
          </cell>
          <cell r="G1658">
            <v>5300</v>
          </cell>
          <cell r="H1658">
            <v>11130</v>
          </cell>
          <cell r="I1658">
            <v>11800</v>
          </cell>
          <cell r="J1658">
            <v>24780</v>
          </cell>
          <cell r="K1658">
            <v>0</v>
          </cell>
          <cell r="L1658">
            <v>0</v>
          </cell>
          <cell r="M1658" t="str">
            <v>No.11</v>
          </cell>
        </row>
        <row r="1659">
          <cell r="A1659" t="str">
            <v>모  르  터</v>
          </cell>
          <cell r="B1659" t="str">
            <v>1 : 3</v>
          </cell>
          <cell r="C1659" t="str">
            <v>M3</v>
          </cell>
          <cell r="D1659">
            <v>2.0999999999999999E-3</v>
          </cell>
          <cell r="E1659">
            <v>40000</v>
          </cell>
          <cell r="F1659">
            <v>84</v>
          </cell>
          <cell r="G1659">
            <v>0</v>
          </cell>
          <cell r="H1659">
            <v>0</v>
          </cell>
          <cell r="I1659">
            <v>40000</v>
          </cell>
          <cell r="J1659">
            <v>84</v>
          </cell>
          <cell r="K1659">
            <v>0</v>
          </cell>
          <cell r="L1659">
            <v>0</v>
          </cell>
          <cell r="M1659" t="str">
            <v>No.37</v>
          </cell>
        </row>
        <row r="1660">
          <cell r="A1660" t="str">
            <v>도로경계석 설치(신설)</v>
          </cell>
          <cell r="B1660" t="str">
            <v>120X120X500</v>
          </cell>
          <cell r="C1660" t="str">
            <v>M</v>
          </cell>
          <cell r="D1660">
            <v>7</v>
          </cell>
          <cell r="E1660">
            <v>11600</v>
          </cell>
          <cell r="F1660">
            <v>81200</v>
          </cell>
          <cell r="G1660">
            <v>2900</v>
          </cell>
          <cell r="H1660">
            <v>20300</v>
          </cell>
          <cell r="I1660">
            <v>8700</v>
          </cell>
          <cell r="J1660">
            <v>60900</v>
          </cell>
          <cell r="K1660">
            <v>0</v>
          </cell>
          <cell r="L1660">
            <v>0</v>
          </cell>
          <cell r="M1660" t="str">
            <v>No.87</v>
          </cell>
        </row>
        <row r="1662">
          <cell r="A1662" t="str">
            <v>마. 콘크리트 포장</v>
          </cell>
          <cell r="F1662">
            <v>6997237</v>
          </cell>
          <cell r="H1662">
            <v>3717959</v>
          </cell>
          <cell r="J1662">
            <v>3219493</v>
          </cell>
          <cell r="L1662">
            <v>59785</v>
          </cell>
        </row>
        <row r="1663">
          <cell r="A1663" t="str">
            <v>모래부설(B.H 0.7M3)</v>
          </cell>
          <cell r="B1663" t="str">
            <v>기계90%+인력10%</v>
          </cell>
          <cell r="C1663" t="str">
            <v>M3</v>
          </cell>
          <cell r="D1663">
            <v>8.08</v>
          </cell>
          <cell r="E1663">
            <v>1300</v>
          </cell>
          <cell r="F1663">
            <v>10504</v>
          </cell>
          <cell r="G1663">
            <v>200</v>
          </cell>
          <cell r="H1663">
            <v>1616</v>
          </cell>
          <cell r="I1663">
            <v>700</v>
          </cell>
          <cell r="J1663">
            <v>5656</v>
          </cell>
          <cell r="K1663">
            <v>400</v>
          </cell>
          <cell r="L1663">
            <v>3232</v>
          </cell>
          <cell r="M1663" t="str">
            <v>#.14</v>
          </cell>
        </row>
        <row r="1664">
          <cell r="A1664" t="str">
            <v>보조기층포설 및 다짐</v>
          </cell>
          <cell r="B1664" t="str">
            <v>T=30cm</v>
          </cell>
          <cell r="C1664" t="str">
            <v>M3</v>
          </cell>
          <cell r="D1664">
            <v>80.790000000000006</v>
          </cell>
          <cell r="E1664">
            <v>2800</v>
          </cell>
          <cell r="F1664">
            <v>226212</v>
          </cell>
          <cell r="G1664">
            <v>400</v>
          </cell>
          <cell r="H1664">
            <v>32316</v>
          </cell>
          <cell r="I1664">
            <v>1700</v>
          </cell>
          <cell r="J1664">
            <v>137343</v>
          </cell>
          <cell r="K1664">
            <v>700</v>
          </cell>
          <cell r="L1664">
            <v>56553</v>
          </cell>
          <cell r="M1664" t="str">
            <v>#.11</v>
          </cell>
        </row>
        <row r="1665">
          <cell r="A1665" t="str">
            <v>신 축 재</v>
          </cell>
          <cell r="B1665" t="str">
            <v>T=1.5cm</v>
          </cell>
          <cell r="C1665" t="str">
            <v>M2</v>
          </cell>
          <cell r="D1665">
            <v>10.77</v>
          </cell>
          <cell r="E1665">
            <v>12600</v>
          </cell>
          <cell r="F1665">
            <v>135702</v>
          </cell>
          <cell r="G1665">
            <v>12000</v>
          </cell>
          <cell r="H1665">
            <v>129240</v>
          </cell>
          <cell r="I1665">
            <v>600</v>
          </cell>
          <cell r="J1665">
            <v>6462</v>
          </cell>
          <cell r="K1665">
            <v>0</v>
          </cell>
          <cell r="L1665">
            <v>0</v>
          </cell>
        </row>
        <row r="1666">
          <cell r="A1666" t="str">
            <v>양생(비닐)</v>
          </cell>
          <cell r="C1666" t="str">
            <v>M2</v>
          </cell>
          <cell r="D1666">
            <v>269.31</v>
          </cell>
          <cell r="E1666">
            <v>900</v>
          </cell>
          <cell r="F1666">
            <v>242379</v>
          </cell>
          <cell r="G1666">
            <v>700</v>
          </cell>
          <cell r="H1666">
            <v>188517</v>
          </cell>
          <cell r="I1666">
            <v>200</v>
          </cell>
          <cell r="J1666">
            <v>53862</v>
          </cell>
          <cell r="K1666">
            <v>0</v>
          </cell>
          <cell r="L1666">
            <v>0</v>
          </cell>
          <cell r="M1666" t="str">
            <v>No.8</v>
          </cell>
        </row>
        <row r="1667">
          <cell r="A1667" t="str">
            <v>콘크리트포장 포설</v>
          </cell>
          <cell r="B1667" t="str">
            <v>T=20cm</v>
          </cell>
          <cell r="C1667" t="str">
            <v>M3</v>
          </cell>
          <cell r="D1667">
            <v>53.86</v>
          </cell>
          <cell r="E1667">
            <v>103500</v>
          </cell>
          <cell r="F1667">
            <v>5574510</v>
          </cell>
          <cell r="G1667">
            <v>52500</v>
          </cell>
          <cell r="H1667">
            <v>2827650</v>
          </cell>
          <cell r="I1667">
            <v>51000</v>
          </cell>
          <cell r="J1667">
            <v>2746860</v>
          </cell>
          <cell r="K1667">
            <v>0</v>
          </cell>
          <cell r="L1667">
            <v>0</v>
          </cell>
          <cell r="M1667" t="str">
            <v>No.6</v>
          </cell>
        </row>
        <row r="1668">
          <cell r="A1668" t="str">
            <v>와이어메쉬깔기</v>
          </cell>
          <cell r="B1668" t="str">
            <v>#8X100X100</v>
          </cell>
          <cell r="C1668" t="str">
            <v>M2</v>
          </cell>
          <cell r="D1668">
            <v>269.31</v>
          </cell>
          <cell r="E1668">
            <v>3000</v>
          </cell>
          <cell r="F1668">
            <v>807930</v>
          </cell>
          <cell r="G1668">
            <v>2000</v>
          </cell>
          <cell r="H1668">
            <v>538620</v>
          </cell>
          <cell r="I1668">
            <v>1000</v>
          </cell>
          <cell r="J1668">
            <v>269310</v>
          </cell>
          <cell r="K1668">
            <v>0</v>
          </cell>
          <cell r="L1668">
            <v>0</v>
          </cell>
          <cell r="M1668" t="str">
            <v>No.7</v>
          </cell>
        </row>
        <row r="1670">
          <cell r="A1670" t="str">
            <v>바. 접 합 정</v>
          </cell>
          <cell r="F1670">
            <v>232730</v>
          </cell>
          <cell r="H1670">
            <v>112492</v>
          </cell>
          <cell r="J1670">
            <v>119125</v>
          </cell>
          <cell r="L1670">
            <v>1113</v>
          </cell>
        </row>
        <row r="1671">
          <cell r="A1671" t="str">
            <v>레미콘타설</v>
          </cell>
          <cell r="B1671" t="str">
            <v>철근구조물</v>
          </cell>
          <cell r="C1671" t="str">
            <v>M3</v>
          </cell>
          <cell r="D1671">
            <v>0.64</v>
          </cell>
          <cell r="E1671">
            <v>16000</v>
          </cell>
          <cell r="F1671">
            <v>10240</v>
          </cell>
          <cell r="G1671">
            <v>0</v>
          </cell>
          <cell r="H1671">
            <v>0</v>
          </cell>
          <cell r="I1671">
            <v>16000</v>
          </cell>
          <cell r="J1671">
            <v>10240</v>
          </cell>
          <cell r="K1671">
            <v>0</v>
          </cell>
          <cell r="L1671">
            <v>0</v>
          </cell>
          <cell r="M1671" t="str">
            <v>No.14</v>
          </cell>
        </row>
        <row r="1672">
          <cell r="A1672" t="str">
            <v>레미콘타설</v>
          </cell>
          <cell r="B1672" t="str">
            <v>무근구조물</v>
          </cell>
          <cell r="C1672" t="str">
            <v>M3</v>
          </cell>
          <cell r="D1672">
            <v>0.17</v>
          </cell>
          <cell r="E1672">
            <v>21700</v>
          </cell>
          <cell r="F1672">
            <v>3689</v>
          </cell>
          <cell r="G1672">
            <v>400</v>
          </cell>
          <cell r="H1672">
            <v>68</v>
          </cell>
          <cell r="I1672">
            <v>21000</v>
          </cell>
          <cell r="J1672">
            <v>3570</v>
          </cell>
          <cell r="K1672">
            <v>300</v>
          </cell>
          <cell r="L1672">
            <v>51</v>
          </cell>
          <cell r="M1672" t="str">
            <v>No.10</v>
          </cell>
        </row>
        <row r="1673">
          <cell r="A1673" t="str">
            <v>합판거푸집</v>
          </cell>
          <cell r="B1673" t="str">
            <v>0-7m:3회</v>
          </cell>
          <cell r="C1673" t="str">
            <v>M2</v>
          </cell>
          <cell r="D1673">
            <v>6.74</v>
          </cell>
          <cell r="E1673">
            <v>12000</v>
          </cell>
          <cell r="F1673">
            <v>80880</v>
          </cell>
          <cell r="G1673">
            <v>4000</v>
          </cell>
          <cell r="H1673">
            <v>26960</v>
          </cell>
          <cell r="I1673">
            <v>8000</v>
          </cell>
          <cell r="J1673">
            <v>53920</v>
          </cell>
          <cell r="K1673">
            <v>0</v>
          </cell>
          <cell r="L1673">
            <v>0</v>
          </cell>
          <cell r="M1673" t="str">
            <v>No.15</v>
          </cell>
        </row>
        <row r="1674">
          <cell r="A1674" t="str">
            <v>합판거푸집</v>
          </cell>
          <cell r="B1674" t="str">
            <v>0-7m:6회</v>
          </cell>
          <cell r="C1674" t="str">
            <v>M2</v>
          </cell>
          <cell r="D1674">
            <v>0.52</v>
          </cell>
          <cell r="E1674">
            <v>17100</v>
          </cell>
          <cell r="F1674">
            <v>8892</v>
          </cell>
          <cell r="G1674">
            <v>5300</v>
          </cell>
          <cell r="H1674">
            <v>2756</v>
          </cell>
          <cell r="I1674">
            <v>11800</v>
          </cell>
          <cell r="J1674">
            <v>6136</v>
          </cell>
          <cell r="K1674">
            <v>0</v>
          </cell>
          <cell r="L1674">
            <v>0</v>
          </cell>
          <cell r="M1674" t="str">
            <v>No.11</v>
          </cell>
        </row>
        <row r="1675">
          <cell r="A1675" t="str">
            <v>철근가공및조립</v>
          </cell>
          <cell r="B1675" t="str">
            <v>보통</v>
          </cell>
          <cell r="C1675" t="str">
            <v>TON</v>
          </cell>
          <cell r="D1675">
            <v>2.7E-2</v>
          </cell>
          <cell r="E1675">
            <v>327000</v>
          </cell>
          <cell r="F1675">
            <v>8829</v>
          </cell>
          <cell r="G1675">
            <v>4000</v>
          </cell>
          <cell r="H1675">
            <v>108</v>
          </cell>
          <cell r="I1675">
            <v>317000</v>
          </cell>
          <cell r="J1675">
            <v>8559</v>
          </cell>
          <cell r="K1675">
            <v>6000</v>
          </cell>
          <cell r="L1675">
            <v>162</v>
          </cell>
          <cell r="M1675" t="str">
            <v>No.18</v>
          </cell>
        </row>
        <row r="1676">
          <cell r="A1676" t="str">
            <v>그레이팅 뚜껑설치</v>
          </cell>
          <cell r="B1676" t="str">
            <v>900X900mm</v>
          </cell>
          <cell r="C1676" t="str">
            <v>개소</v>
          </cell>
          <cell r="D1676">
            <v>1</v>
          </cell>
          <cell r="E1676">
            <v>120200</v>
          </cell>
          <cell r="F1676">
            <v>120200</v>
          </cell>
          <cell r="G1676">
            <v>82600</v>
          </cell>
          <cell r="H1676">
            <v>82600</v>
          </cell>
          <cell r="I1676">
            <v>36700</v>
          </cell>
          <cell r="J1676">
            <v>36700</v>
          </cell>
          <cell r="K1676">
            <v>900</v>
          </cell>
          <cell r="L1676">
            <v>900</v>
          </cell>
          <cell r="M1676" t="str">
            <v>No.84</v>
          </cell>
        </row>
        <row r="1678">
          <cell r="A1678" t="str">
            <v>사. 맨홀공</v>
          </cell>
          <cell r="F1678">
            <v>919768</v>
          </cell>
          <cell r="H1678">
            <v>186145</v>
          </cell>
          <cell r="J1678">
            <v>724427</v>
          </cell>
          <cell r="L1678">
            <v>9196</v>
          </cell>
        </row>
        <row r="1679">
          <cell r="A1679" t="str">
            <v>레미콘타설</v>
          </cell>
          <cell r="B1679" t="str">
            <v>철근구조물</v>
          </cell>
          <cell r="C1679" t="str">
            <v>M3</v>
          </cell>
          <cell r="D1679">
            <v>3.21</v>
          </cell>
          <cell r="E1679">
            <v>16000</v>
          </cell>
          <cell r="F1679">
            <v>51360</v>
          </cell>
          <cell r="G1679">
            <v>0</v>
          </cell>
          <cell r="H1679">
            <v>0</v>
          </cell>
          <cell r="I1679">
            <v>16000</v>
          </cell>
          <cell r="J1679">
            <v>51360</v>
          </cell>
          <cell r="K1679">
            <v>0</v>
          </cell>
          <cell r="L1679">
            <v>0</v>
          </cell>
          <cell r="M1679" t="str">
            <v>No.14</v>
          </cell>
        </row>
        <row r="1680">
          <cell r="A1680" t="str">
            <v>레미콘타설</v>
          </cell>
          <cell r="B1680" t="str">
            <v>무근구조물</v>
          </cell>
          <cell r="C1680" t="str">
            <v>M3</v>
          </cell>
          <cell r="D1680">
            <v>0.66</v>
          </cell>
          <cell r="E1680">
            <v>21700</v>
          </cell>
          <cell r="F1680">
            <v>14322</v>
          </cell>
          <cell r="G1680">
            <v>400</v>
          </cell>
          <cell r="H1680">
            <v>264</v>
          </cell>
          <cell r="I1680">
            <v>21000</v>
          </cell>
          <cell r="J1680">
            <v>13860</v>
          </cell>
          <cell r="K1680">
            <v>300</v>
          </cell>
          <cell r="L1680">
            <v>198</v>
          </cell>
          <cell r="M1680" t="str">
            <v>No.10</v>
          </cell>
        </row>
        <row r="1681">
          <cell r="A1681" t="str">
            <v>합판거푸집</v>
          </cell>
          <cell r="B1681" t="str">
            <v>0-7m:3회</v>
          </cell>
          <cell r="C1681" t="str">
            <v>M2</v>
          </cell>
          <cell r="D1681">
            <v>21.46</v>
          </cell>
          <cell r="E1681">
            <v>12000</v>
          </cell>
          <cell r="F1681">
            <v>257520</v>
          </cell>
          <cell r="G1681">
            <v>4000</v>
          </cell>
          <cell r="H1681">
            <v>85840</v>
          </cell>
          <cell r="I1681">
            <v>8000</v>
          </cell>
          <cell r="J1681">
            <v>171680</v>
          </cell>
          <cell r="K1681">
            <v>0</v>
          </cell>
          <cell r="L1681">
            <v>0</v>
          </cell>
          <cell r="M1681" t="str">
            <v>No.15</v>
          </cell>
        </row>
        <row r="1682">
          <cell r="A1682" t="str">
            <v>합판거푸집</v>
          </cell>
          <cell r="B1682" t="str">
            <v>0-7m:6회</v>
          </cell>
          <cell r="C1682" t="str">
            <v>M2</v>
          </cell>
          <cell r="D1682">
            <v>0.8</v>
          </cell>
          <cell r="E1682">
            <v>17100</v>
          </cell>
          <cell r="F1682">
            <v>13680</v>
          </cell>
          <cell r="G1682">
            <v>5300</v>
          </cell>
          <cell r="H1682">
            <v>4240</v>
          </cell>
          <cell r="I1682">
            <v>11800</v>
          </cell>
          <cell r="J1682">
            <v>9440</v>
          </cell>
          <cell r="K1682">
            <v>0</v>
          </cell>
          <cell r="L1682">
            <v>0</v>
          </cell>
          <cell r="M1682" t="str">
            <v>No.11</v>
          </cell>
        </row>
        <row r="1683">
          <cell r="A1683" t="str">
            <v>원형거푸집</v>
          </cell>
          <cell r="B1683" t="str">
            <v>3 회</v>
          </cell>
          <cell r="C1683" t="str">
            <v>M2</v>
          </cell>
          <cell r="D1683">
            <v>1.38</v>
          </cell>
          <cell r="E1683">
            <v>38600</v>
          </cell>
          <cell r="F1683">
            <v>53268</v>
          </cell>
          <cell r="G1683">
            <v>11500</v>
          </cell>
          <cell r="H1683">
            <v>15870</v>
          </cell>
          <cell r="I1683">
            <v>27100</v>
          </cell>
          <cell r="J1683">
            <v>37398</v>
          </cell>
          <cell r="K1683">
            <v>0</v>
          </cell>
          <cell r="L1683">
            <v>0</v>
          </cell>
          <cell r="M1683" t="str">
            <v>No.16</v>
          </cell>
        </row>
        <row r="1684">
          <cell r="A1684" t="str">
            <v>시공이음 설치</v>
          </cell>
          <cell r="B1684" t="str">
            <v>PVC,B=150X5mm</v>
          </cell>
          <cell r="C1684" t="str">
            <v>M</v>
          </cell>
          <cell r="D1684">
            <v>5</v>
          </cell>
          <cell r="E1684">
            <v>13700</v>
          </cell>
          <cell r="F1684">
            <v>68500</v>
          </cell>
          <cell r="G1684">
            <v>2400</v>
          </cell>
          <cell r="H1684">
            <v>12000</v>
          </cell>
          <cell r="I1684">
            <v>11300</v>
          </cell>
          <cell r="J1684">
            <v>56500</v>
          </cell>
          <cell r="K1684">
            <v>0</v>
          </cell>
          <cell r="L1684">
            <v>0</v>
          </cell>
          <cell r="M1684" t="str">
            <v>No.17</v>
          </cell>
        </row>
        <row r="1685">
          <cell r="A1685" t="str">
            <v>철근가공및조립</v>
          </cell>
          <cell r="B1685" t="str">
            <v>보통</v>
          </cell>
          <cell r="C1685" t="str">
            <v>TON</v>
          </cell>
          <cell r="D1685">
            <v>0.317</v>
          </cell>
          <cell r="E1685">
            <v>327000</v>
          </cell>
          <cell r="F1685">
            <v>103659</v>
          </cell>
          <cell r="G1685">
            <v>4000</v>
          </cell>
          <cell r="H1685">
            <v>1268</v>
          </cell>
          <cell r="I1685">
            <v>317000</v>
          </cell>
          <cell r="J1685">
            <v>100489</v>
          </cell>
          <cell r="K1685">
            <v>6000</v>
          </cell>
          <cell r="L1685">
            <v>1902</v>
          </cell>
          <cell r="M1685" t="str">
            <v>No.18</v>
          </cell>
        </row>
        <row r="1686">
          <cell r="A1686" t="str">
            <v>사다리설치(STS)</v>
          </cell>
          <cell r="C1686" t="str">
            <v>M</v>
          </cell>
          <cell r="D1686">
            <v>0.98</v>
          </cell>
          <cell r="E1686">
            <v>10900</v>
          </cell>
          <cell r="F1686">
            <v>10682</v>
          </cell>
          <cell r="G1686">
            <v>6600</v>
          </cell>
          <cell r="H1686">
            <v>6468</v>
          </cell>
          <cell r="I1686">
            <v>4100</v>
          </cell>
          <cell r="J1686">
            <v>4018</v>
          </cell>
          <cell r="K1686">
            <v>200</v>
          </cell>
          <cell r="L1686">
            <v>196</v>
          </cell>
          <cell r="M1686" t="str">
            <v>No.19</v>
          </cell>
        </row>
        <row r="1687">
          <cell r="A1687" t="str">
            <v>맨홀뚜껑설치</v>
          </cell>
          <cell r="B1687" t="str">
            <v>(주철재)</v>
          </cell>
          <cell r="C1687" t="str">
            <v>조</v>
          </cell>
          <cell r="D1687">
            <v>1</v>
          </cell>
          <cell r="E1687">
            <v>45800</v>
          </cell>
          <cell r="F1687">
            <v>45800</v>
          </cell>
          <cell r="G1687">
            <v>0</v>
          </cell>
          <cell r="H1687">
            <v>0</v>
          </cell>
          <cell r="I1687">
            <v>45800</v>
          </cell>
          <cell r="J1687">
            <v>45800</v>
          </cell>
          <cell r="K1687">
            <v>0</v>
          </cell>
          <cell r="L1687">
            <v>0</v>
          </cell>
          <cell r="M1687" t="str">
            <v>No.20</v>
          </cell>
        </row>
        <row r="1688">
          <cell r="A1688" t="str">
            <v>강관비계</v>
          </cell>
          <cell r="B1688" t="str">
            <v>3개월</v>
          </cell>
          <cell r="C1688" t="str">
            <v>M2</v>
          </cell>
          <cell r="D1688">
            <v>23</v>
          </cell>
          <cell r="E1688">
            <v>9200</v>
          </cell>
          <cell r="F1688">
            <v>211600</v>
          </cell>
          <cell r="G1688">
            <v>2300</v>
          </cell>
          <cell r="H1688">
            <v>52900</v>
          </cell>
          <cell r="I1688">
            <v>6600</v>
          </cell>
          <cell r="J1688">
            <v>151800</v>
          </cell>
          <cell r="K1688">
            <v>300</v>
          </cell>
          <cell r="L1688">
            <v>6900</v>
          </cell>
          <cell r="M1688" t="str">
            <v>No.33</v>
          </cell>
        </row>
        <row r="1689">
          <cell r="A1689" t="str">
            <v>강관동바리(3개월)</v>
          </cell>
          <cell r="B1689" t="str">
            <v>H=0-4.2M</v>
          </cell>
          <cell r="C1689" t="str">
            <v>공M3</v>
          </cell>
          <cell r="D1689">
            <v>1.1000000000000001</v>
          </cell>
          <cell r="E1689">
            <v>6300</v>
          </cell>
          <cell r="F1689">
            <v>6930</v>
          </cell>
          <cell r="G1689">
            <v>200</v>
          </cell>
          <cell r="H1689">
            <v>220</v>
          </cell>
          <cell r="I1689">
            <v>6100</v>
          </cell>
          <cell r="J1689">
            <v>6710</v>
          </cell>
          <cell r="K1689">
            <v>0</v>
          </cell>
          <cell r="L1689">
            <v>0</v>
          </cell>
          <cell r="M1689" t="str">
            <v>No.21</v>
          </cell>
        </row>
        <row r="1690">
          <cell r="A1690" t="str">
            <v>시공이음면정리(치핑)</v>
          </cell>
          <cell r="B1690" t="str">
            <v>인력</v>
          </cell>
          <cell r="C1690" t="str">
            <v>M2</v>
          </cell>
          <cell r="D1690">
            <v>1.25</v>
          </cell>
          <cell r="E1690">
            <v>900</v>
          </cell>
          <cell r="F1690">
            <v>1125</v>
          </cell>
          <cell r="G1690">
            <v>700</v>
          </cell>
          <cell r="H1690">
            <v>875</v>
          </cell>
          <cell r="I1690">
            <v>200</v>
          </cell>
          <cell r="J1690">
            <v>250</v>
          </cell>
          <cell r="K1690">
            <v>0</v>
          </cell>
          <cell r="L1690">
            <v>0</v>
          </cell>
          <cell r="M1690" t="str">
            <v>No.22</v>
          </cell>
        </row>
        <row r="1691">
          <cell r="A1691" t="str">
            <v>스페이서(T=75MM)</v>
          </cell>
          <cell r="C1691" t="str">
            <v>EA</v>
          </cell>
          <cell r="D1691">
            <v>4</v>
          </cell>
          <cell r="E1691">
            <v>19000</v>
          </cell>
          <cell r="F1691">
            <v>76000</v>
          </cell>
          <cell r="G1691">
            <v>500</v>
          </cell>
          <cell r="H1691">
            <v>2000</v>
          </cell>
          <cell r="I1691">
            <v>18500</v>
          </cell>
          <cell r="J1691">
            <v>74000</v>
          </cell>
          <cell r="K1691">
            <v>0</v>
          </cell>
          <cell r="L1691">
            <v>0</v>
          </cell>
        </row>
        <row r="1692">
          <cell r="A1692" t="str">
            <v>수팽창고무지수판 설치</v>
          </cell>
          <cell r="B1692" t="str">
            <v>20X10</v>
          </cell>
          <cell r="C1692" t="str">
            <v>M</v>
          </cell>
          <cell r="D1692">
            <v>0.91</v>
          </cell>
          <cell r="E1692">
            <v>3900</v>
          </cell>
          <cell r="F1692">
            <v>3549</v>
          </cell>
          <cell r="G1692">
            <v>3100</v>
          </cell>
          <cell r="H1692">
            <v>2821</v>
          </cell>
          <cell r="I1692">
            <v>800</v>
          </cell>
          <cell r="J1692">
            <v>728</v>
          </cell>
          <cell r="K1692">
            <v>0</v>
          </cell>
          <cell r="L1692">
            <v>0</v>
          </cell>
          <cell r="M1692" t="str">
            <v>No.23</v>
          </cell>
        </row>
        <row r="1693">
          <cell r="A1693" t="str">
            <v>양생(비닐)</v>
          </cell>
          <cell r="C1693" t="str">
            <v>M2</v>
          </cell>
          <cell r="D1693">
            <v>1.97</v>
          </cell>
          <cell r="E1693">
            <v>900</v>
          </cell>
          <cell r="F1693">
            <v>1773</v>
          </cell>
          <cell r="G1693">
            <v>700</v>
          </cell>
          <cell r="H1693">
            <v>1379</v>
          </cell>
          <cell r="I1693">
            <v>200</v>
          </cell>
          <cell r="J1693">
            <v>394</v>
          </cell>
          <cell r="K1693">
            <v>0</v>
          </cell>
          <cell r="L1693">
            <v>0</v>
          </cell>
          <cell r="M1693" t="str">
            <v>No.8</v>
          </cell>
        </row>
        <row r="1695">
          <cell r="A1695" t="str">
            <v>아. 기  타</v>
          </cell>
          <cell r="F1695">
            <v>1144163</v>
          </cell>
          <cell r="H1695">
            <v>46980</v>
          </cell>
          <cell r="J1695">
            <v>1067506</v>
          </cell>
          <cell r="L1695">
            <v>29677</v>
          </cell>
        </row>
        <row r="1696">
          <cell r="A1696" t="str">
            <v>레미콘타설</v>
          </cell>
          <cell r="B1696" t="str">
            <v>무근구조물</v>
          </cell>
          <cell r="C1696" t="str">
            <v>M3</v>
          </cell>
          <cell r="D1696">
            <v>0.28999999999999998</v>
          </cell>
          <cell r="E1696">
            <v>21700</v>
          </cell>
          <cell r="F1696">
            <v>6293</v>
          </cell>
          <cell r="G1696">
            <v>400</v>
          </cell>
          <cell r="H1696">
            <v>116</v>
          </cell>
          <cell r="I1696">
            <v>21000</v>
          </cell>
          <cell r="J1696">
            <v>6090</v>
          </cell>
          <cell r="K1696">
            <v>300</v>
          </cell>
          <cell r="L1696">
            <v>87</v>
          </cell>
          <cell r="M1696" t="str">
            <v>No.10</v>
          </cell>
        </row>
        <row r="1697">
          <cell r="A1697" t="str">
            <v>합판거푸집</v>
          </cell>
          <cell r="B1697" t="str">
            <v>0-7m:6회</v>
          </cell>
          <cell r="C1697" t="str">
            <v>M2</v>
          </cell>
          <cell r="D1697">
            <v>0.96</v>
          </cell>
          <cell r="E1697">
            <v>17100</v>
          </cell>
          <cell r="F1697">
            <v>16416</v>
          </cell>
          <cell r="G1697">
            <v>5300</v>
          </cell>
          <cell r="H1697">
            <v>5088</v>
          </cell>
          <cell r="I1697">
            <v>11800</v>
          </cell>
          <cell r="J1697">
            <v>11328</v>
          </cell>
          <cell r="K1697">
            <v>0</v>
          </cell>
          <cell r="L1697">
            <v>0</v>
          </cell>
          <cell r="M1697" t="str">
            <v>No.11</v>
          </cell>
        </row>
        <row r="1698">
          <cell r="A1698" t="str">
            <v>모래부설 및 다짐(B.H 0.7M3,관로기초)</v>
          </cell>
          <cell r="B1698" t="str">
            <v>기계90%+인력10%</v>
          </cell>
          <cell r="C1698" t="str">
            <v>M3</v>
          </cell>
          <cell r="D1698">
            <v>1.38</v>
          </cell>
          <cell r="E1698">
            <v>2300</v>
          </cell>
          <cell r="F1698">
            <v>3174</v>
          </cell>
          <cell r="G1698">
            <v>200</v>
          </cell>
          <cell r="H1698">
            <v>276</v>
          </cell>
          <cell r="I1698">
            <v>1600</v>
          </cell>
          <cell r="J1698">
            <v>2208</v>
          </cell>
          <cell r="K1698">
            <v>500</v>
          </cell>
          <cell r="L1698">
            <v>690</v>
          </cell>
          <cell r="M1698" t="str">
            <v>#.8</v>
          </cell>
        </row>
        <row r="1699">
          <cell r="A1699" t="str">
            <v>K.P메카니칼접합및부설(기계)</v>
          </cell>
          <cell r="B1699" t="str">
            <v>ø350M/M</v>
          </cell>
          <cell r="C1699" t="str">
            <v>개소</v>
          </cell>
          <cell r="D1699">
            <v>1</v>
          </cell>
          <cell r="E1699">
            <v>71500</v>
          </cell>
          <cell r="F1699">
            <v>71500</v>
          </cell>
          <cell r="G1699">
            <v>0</v>
          </cell>
          <cell r="H1699">
            <v>0</v>
          </cell>
          <cell r="I1699">
            <v>53400</v>
          </cell>
          <cell r="J1699">
            <v>53400</v>
          </cell>
          <cell r="K1699">
            <v>18100</v>
          </cell>
          <cell r="L1699">
            <v>18100</v>
          </cell>
          <cell r="M1699" t="str">
            <v>No.42</v>
          </cell>
        </row>
        <row r="1700">
          <cell r="A1700" t="str">
            <v>K.P메카니칼접합및부설(기계)</v>
          </cell>
          <cell r="B1700" t="str">
            <v>ø350M/M(이형관)</v>
          </cell>
          <cell r="C1700" t="str">
            <v>개소</v>
          </cell>
          <cell r="D1700">
            <v>2</v>
          </cell>
          <cell r="E1700">
            <v>19900</v>
          </cell>
          <cell r="F1700">
            <v>39800</v>
          </cell>
          <cell r="G1700">
            <v>0</v>
          </cell>
          <cell r="H1700">
            <v>0</v>
          </cell>
          <cell r="I1700">
            <v>14500</v>
          </cell>
          <cell r="J1700">
            <v>29000</v>
          </cell>
          <cell r="K1700">
            <v>5400</v>
          </cell>
          <cell r="L1700">
            <v>10800</v>
          </cell>
          <cell r="M1700" t="str">
            <v>No.46</v>
          </cell>
        </row>
        <row r="1701">
          <cell r="A1701" t="str">
            <v>플랜지관 접합및부설</v>
          </cell>
          <cell r="B1701" t="str">
            <v>ø350M/M(이형관)</v>
          </cell>
          <cell r="C1701" t="str">
            <v>개소</v>
          </cell>
          <cell r="D1701">
            <v>1</v>
          </cell>
          <cell r="E1701">
            <v>79500</v>
          </cell>
          <cell r="F1701">
            <v>79500</v>
          </cell>
          <cell r="G1701">
            <v>2200</v>
          </cell>
          <cell r="H1701">
            <v>2200</v>
          </cell>
          <cell r="I1701">
            <v>77300</v>
          </cell>
          <cell r="J1701">
            <v>77300</v>
          </cell>
          <cell r="K1701">
            <v>0</v>
          </cell>
          <cell r="L1701">
            <v>0</v>
          </cell>
          <cell r="M1701" t="str">
            <v>No.101</v>
          </cell>
        </row>
        <row r="1702">
          <cell r="A1702" t="str">
            <v>돌담헐기</v>
          </cell>
          <cell r="B1702" t="str">
            <v>B0.5 X H1.9</v>
          </cell>
          <cell r="C1702" t="str">
            <v>M2</v>
          </cell>
          <cell r="D1702">
            <v>39.299999999999997</v>
          </cell>
          <cell r="E1702">
            <v>23600</v>
          </cell>
          <cell r="F1702">
            <v>927480</v>
          </cell>
          <cell r="G1702">
            <v>1000</v>
          </cell>
          <cell r="H1702">
            <v>39300</v>
          </cell>
          <cell r="I1702">
            <v>22600</v>
          </cell>
          <cell r="J1702">
            <v>888180</v>
          </cell>
          <cell r="K1702">
            <v>0</v>
          </cell>
          <cell r="L1702">
            <v>0</v>
          </cell>
          <cell r="M1702" t="str">
            <v>No.86</v>
          </cell>
        </row>
        <row r="1704">
          <cell r="A1704" t="str">
            <v>4. 운 반 공</v>
          </cell>
          <cell r="F1704">
            <v>1510446</v>
          </cell>
          <cell r="H1704">
            <v>184800</v>
          </cell>
          <cell r="J1704">
            <v>201600</v>
          </cell>
          <cell r="L1704">
            <v>1124046</v>
          </cell>
        </row>
        <row r="1705">
          <cell r="A1705" t="str">
            <v>철근운반</v>
          </cell>
          <cell r="C1705" t="str">
            <v>TON</v>
          </cell>
          <cell r="D1705">
            <v>85.706000000000003</v>
          </cell>
          <cell r="E1705">
            <v>9000</v>
          </cell>
          <cell r="F1705">
            <v>771354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9000</v>
          </cell>
          <cell r="L1705">
            <v>771354</v>
          </cell>
          <cell r="M1705" t="str">
            <v>#.15</v>
          </cell>
        </row>
        <row r="1706">
          <cell r="A1706" t="str">
            <v>시멘트운반(40kg/대)</v>
          </cell>
          <cell r="C1706" t="str">
            <v>대</v>
          </cell>
          <cell r="D1706">
            <v>277</v>
          </cell>
          <cell r="E1706">
            <v>400</v>
          </cell>
          <cell r="F1706">
            <v>110800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400</v>
          </cell>
          <cell r="L1706">
            <v>110800</v>
          </cell>
          <cell r="M1706" t="str">
            <v>#.19</v>
          </cell>
        </row>
        <row r="1707">
          <cell r="A1707" t="str">
            <v>주철관 운반</v>
          </cell>
          <cell r="B1707" t="str">
            <v>Φ350M/M</v>
          </cell>
          <cell r="C1707" t="str">
            <v>본</v>
          </cell>
          <cell r="D1707">
            <v>1</v>
          </cell>
          <cell r="E1707">
            <v>3300</v>
          </cell>
          <cell r="F1707">
            <v>3300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3300</v>
          </cell>
          <cell r="L1707">
            <v>3300</v>
          </cell>
          <cell r="M1707" t="str">
            <v>#.23</v>
          </cell>
        </row>
        <row r="1708">
          <cell r="A1708" t="str">
            <v>주철관 운반</v>
          </cell>
          <cell r="B1708" t="str">
            <v>이형관</v>
          </cell>
          <cell r="C1708" t="str">
            <v>KG</v>
          </cell>
          <cell r="D1708">
            <v>117.92</v>
          </cell>
          <cell r="E1708">
            <v>100</v>
          </cell>
          <cell r="F1708">
            <v>11792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100</v>
          </cell>
          <cell r="L1708">
            <v>11792</v>
          </cell>
          <cell r="M1708" t="str">
            <v>#.17</v>
          </cell>
        </row>
        <row r="1709">
          <cell r="A1709" t="str">
            <v>보조기층운반</v>
          </cell>
          <cell r="C1709" t="str">
            <v>M3</v>
          </cell>
          <cell r="D1709">
            <v>84</v>
          </cell>
          <cell r="E1709">
            <v>7300</v>
          </cell>
          <cell r="F1709">
            <v>613200</v>
          </cell>
          <cell r="G1709">
            <v>2200</v>
          </cell>
          <cell r="H1709">
            <v>184800</v>
          </cell>
          <cell r="I1709">
            <v>2400</v>
          </cell>
          <cell r="J1709">
            <v>201600</v>
          </cell>
          <cell r="K1709">
            <v>2700</v>
          </cell>
          <cell r="L1709">
            <v>226800</v>
          </cell>
          <cell r="M1709" t="str">
            <v>#.18</v>
          </cell>
        </row>
        <row r="1719">
          <cell r="A1719" t="str">
            <v>⊙월평 중계펌프장 사급자재비(토목)</v>
          </cell>
          <cell r="C1719" t="str">
            <v>식</v>
          </cell>
          <cell r="D1719">
            <v>1</v>
          </cell>
          <cell r="F1719">
            <v>1817900</v>
          </cell>
          <cell r="H1719">
            <v>1817900</v>
          </cell>
          <cell r="J1719">
            <v>0</v>
          </cell>
          <cell r="L1719">
            <v>0</v>
          </cell>
        </row>
        <row r="1721">
          <cell r="A1721" t="str">
            <v>모  래</v>
          </cell>
          <cell r="C1721" t="str">
            <v>M3</v>
          </cell>
          <cell r="D1721">
            <v>35</v>
          </cell>
          <cell r="E1721">
            <v>17000</v>
          </cell>
          <cell r="F1721">
            <v>595000</v>
          </cell>
          <cell r="G1721">
            <v>17000</v>
          </cell>
          <cell r="H1721">
            <v>595000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</row>
        <row r="1722">
          <cell r="A1722" t="str">
            <v>보조기층제</v>
          </cell>
          <cell r="C1722" t="str">
            <v>M3</v>
          </cell>
          <cell r="D1722">
            <v>84</v>
          </cell>
          <cell r="E1722">
            <v>6300</v>
          </cell>
          <cell r="F1722">
            <v>529200</v>
          </cell>
          <cell r="G1722">
            <v>6300</v>
          </cell>
          <cell r="H1722">
            <v>529200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</row>
        <row r="1723">
          <cell r="A1723" t="str">
            <v>적벽돌</v>
          </cell>
          <cell r="B1723" t="str">
            <v>190*90*57</v>
          </cell>
          <cell r="C1723" t="str">
            <v>매</v>
          </cell>
          <cell r="D1723">
            <v>1612</v>
          </cell>
          <cell r="E1723">
            <v>200</v>
          </cell>
          <cell r="F1723">
            <v>322400</v>
          </cell>
          <cell r="G1723">
            <v>200</v>
          </cell>
          <cell r="H1723">
            <v>322400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</row>
        <row r="1724">
          <cell r="A1724" t="str">
            <v>주철관 이형관</v>
          </cell>
          <cell r="B1724" t="str">
            <v>D300M/M이상 D600M/M이하</v>
          </cell>
          <cell r="C1724" t="str">
            <v>KG</v>
          </cell>
          <cell r="D1724">
            <v>117.92</v>
          </cell>
          <cell r="E1724">
            <v>2500</v>
          </cell>
          <cell r="F1724">
            <v>294800</v>
          </cell>
          <cell r="G1724">
            <v>2500</v>
          </cell>
          <cell r="H1724">
            <v>294800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</row>
        <row r="1725">
          <cell r="A1725" t="str">
            <v>주철관 접합부품(K.P메카니칼접합)</v>
          </cell>
          <cell r="B1725" t="str">
            <v>D=350MM</v>
          </cell>
          <cell r="C1725" t="str">
            <v>SET</v>
          </cell>
          <cell r="D1725">
            <v>3</v>
          </cell>
          <cell r="E1725">
            <v>24000</v>
          </cell>
          <cell r="F1725">
            <v>72000</v>
          </cell>
          <cell r="G1725">
            <v>24000</v>
          </cell>
          <cell r="H1725">
            <v>72000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</row>
        <row r="1726">
          <cell r="A1726" t="str">
            <v>주철관 접합부품(플랜지접합)</v>
          </cell>
          <cell r="B1726" t="str">
            <v>D=350MM</v>
          </cell>
          <cell r="C1726" t="str">
            <v>SET</v>
          </cell>
          <cell r="D1726">
            <v>1</v>
          </cell>
          <cell r="E1726">
            <v>4500</v>
          </cell>
          <cell r="F1726">
            <v>4500</v>
          </cell>
          <cell r="G1726">
            <v>4500</v>
          </cell>
          <cell r="H1726">
            <v>4500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</row>
        <row r="1741">
          <cell r="A1741" t="str">
            <v>Ⅴ.중문동부 중계펌프장(토목)</v>
          </cell>
          <cell r="C1741" t="str">
            <v>식</v>
          </cell>
          <cell r="D1741">
            <v>1</v>
          </cell>
          <cell r="F1741">
            <v>204739233</v>
          </cell>
          <cell r="H1741">
            <v>39133896</v>
          </cell>
          <cell r="J1741">
            <v>148125384</v>
          </cell>
          <cell r="L1741">
            <v>17479953</v>
          </cell>
        </row>
        <row r="1743">
          <cell r="A1743" t="str">
            <v>1. 토    공</v>
          </cell>
          <cell r="F1743">
            <v>47242002</v>
          </cell>
          <cell r="H1743">
            <v>8677552</v>
          </cell>
          <cell r="J1743">
            <v>24906958</v>
          </cell>
          <cell r="L1743">
            <v>13657492</v>
          </cell>
        </row>
        <row r="1744">
          <cell r="A1744" t="str">
            <v>터파기:토사(육상),기계80+인력20</v>
          </cell>
          <cell r="B1744" t="str">
            <v>B.H 0.7㎥</v>
          </cell>
          <cell r="C1744" t="str">
            <v>M3</v>
          </cell>
          <cell r="D1744">
            <v>2758.35</v>
          </cell>
          <cell r="E1744">
            <v>2000</v>
          </cell>
          <cell r="F1744">
            <v>5516700</v>
          </cell>
          <cell r="G1744">
            <v>100</v>
          </cell>
          <cell r="H1744">
            <v>275835</v>
          </cell>
          <cell r="I1744">
            <v>1600</v>
          </cell>
          <cell r="J1744">
            <v>4413360</v>
          </cell>
          <cell r="K1744">
            <v>300</v>
          </cell>
          <cell r="L1744">
            <v>827505</v>
          </cell>
          <cell r="M1744" t="str">
            <v>#.2</v>
          </cell>
        </row>
        <row r="1745">
          <cell r="A1745" t="str">
            <v>터파기(인력)</v>
          </cell>
          <cell r="B1745" t="str">
            <v>토사,0-1m</v>
          </cell>
          <cell r="C1745" t="str">
            <v>M3</v>
          </cell>
          <cell r="D1745">
            <v>288.79000000000002</v>
          </cell>
          <cell r="E1745">
            <v>8800</v>
          </cell>
          <cell r="F1745">
            <v>2541352</v>
          </cell>
          <cell r="G1745">
            <v>0</v>
          </cell>
          <cell r="H1745">
            <v>0</v>
          </cell>
          <cell r="I1745">
            <v>8800</v>
          </cell>
          <cell r="J1745">
            <v>2541352</v>
          </cell>
          <cell r="K1745">
            <v>0</v>
          </cell>
          <cell r="L1745">
            <v>0</v>
          </cell>
          <cell r="M1745" t="str">
            <v>No.54</v>
          </cell>
        </row>
        <row r="1746">
          <cell r="A1746" t="str">
            <v>기계터파기(연암)</v>
          </cell>
          <cell r="B1746" t="str">
            <v>B.H0.7+브레이커</v>
          </cell>
          <cell r="C1746" t="str">
            <v>M3</v>
          </cell>
          <cell r="D1746">
            <v>892.59</v>
          </cell>
          <cell r="E1746">
            <v>18400</v>
          </cell>
          <cell r="F1746">
            <v>16423656</v>
          </cell>
          <cell r="G1746">
            <v>2800</v>
          </cell>
          <cell r="H1746">
            <v>2499252</v>
          </cell>
          <cell r="I1746">
            <v>7300</v>
          </cell>
          <cell r="J1746">
            <v>6515907</v>
          </cell>
          <cell r="K1746">
            <v>8300</v>
          </cell>
          <cell r="L1746">
            <v>7408497</v>
          </cell>
          <cell r="M1746" t="str">
            <v>#.3</v>
          </cell>
        </row>
        <row r="1747">
          <cell r="A1747" t="str">
            <v>되메우기 및 다짐</v>
          </cell>
          <cell r="B1747" t="str">
            <v>B.H 0.7+플래이트 콤펙터</v>
          </cell>
          <cell r="C1747" t="str">
            <v>M3</v>
          </cell>
          <cell r="D1747">
            <v>1878.61</v>
          </cell>
          <cell r="E1747">
            <v>3500</v>
          </cell>
          <cell r="F1747">
            <v>6575135</v>
          </cell>
          <cell r="G1747">
            <v>400</v>
          </cell>
          <cell r="H1747">
            <v>751444</v>
          </cell>
          <cell r="I1747">
            <v>2600</v>
          </cell>
          <cell r="J1747">
            <v>4884386</v>
          </cell>
          <cell r="K1747">
            <v>500</v>
          </cell>
          <cell r="L1747">
            <v>939305</v>
          </cell>
          <cell r="M1747" t="str">
            <v>#.4</v>
          </cell>
        </row>
        <row r="1748">
          <cell r="A1748" t="str">
            <v>되메우기</v>
          </cell>
          <cell r="B1748" t="str">
            <v>인력</v>
          </cell>
          <cell r="C1748" t="str">
            <v>M3</v>
          </cell>
          <cell r="D1748">
            <v>234.88</v>
          </cell>
          <cell r="E1748">
            <v>3400</v>
          </cell>
          <cell r="F1748">
            <v>798592</v>
          </cell>
          <cell r="G1748">
            <v>0</v>
          </cell>
          <cell r="H1748">
            <v>0</v>
          </cell>
          <cell r="I1748">
            <v>3400</v>
          </cell>
          <cell r="J1748">
            <v>798592</v>
          </cell>
          <cell r="K1748">
            <v>0</v>
          </cell>
          <cell r="L1748">
            <v>0</v>
          </cell>
          <cell r="M1748" t="str">
            <v>No.72</v>
          </cell>
        </row>
        <row r="1749">
          <cell r="A1749" t="str">
            <v>사토운반:토사</v>
          </cell>
          <cell r="B1749" t="str">
            <v>B.H0.7 + D.T15</v>
          </cell>
          <cell r="C1749" t="str">
            <v>M3</v>
          </cell>
          <cell r="D1749">
            <v>563.14</v>
          </cell>
          <cell r="E1749">
            <v>2500</v>
          </cell>
          <cell r="F1749">
            <v>1407850</v>
          </cell>
          <cell r="G1749">
            <v>900</v>
          </cell>
          <cell r="H1749">
            <v>506826</v>
          </cell>
          <cell r="I1749">
            <v>700</v>
          </cell>
          <cell r="J1749">
            <v>394198</v>
          </cell>
          <cell r="K1749">
            <v>900</v>
          </cell>
          <cell r="L1749">
            <v>506826</v>
          </cell>
          <cell r="M1749" t="str">
            <v>#.26</v>
          </cell>
        </row>
        <row r="1750">
          <cell r="A1750" t="str">
            <v>사토운반:연암</v>
          </cell>
          <cell r="B1750" t="str">
            <v>B.H0.7 + D.T15</v>
          </cell>
          <cell r="C1750" t="str">
            <v>M3</v>
          </cell>
          <cell r="D1750">
            <v>892.59</v>
          </cell>
          <cell r="E1750">
            <v>12000</v>
          </cell>
          <cell r="F1750">
            <v>10711080</v>
          </cell>
          <cell r="G1750">
            <v>4500</v>
          </cell>
          <cell r="H1750">
            <v>4016655</v>
          </cell>
          <cell r="I1750">
            <v>3500</v>
          </cell>
          <cell r="J1750">
            <v>3124065</v>
          </cell>
          <cell r="K1750">
            <v>4000</v>
          </cell>
          <cell r="L1750">
            <v>3570360</v>
          </cell>
          <cell r="M1750" t="str">
            <v>#.7</v>
          </cell>
        </row>
        <row r="1751">
          <cell r="A1751" t="str">
            <v>성토(토사)</v>
          </cell>
          <cell r="B1751" t="str">
            <v>발생토유용</v>
          </cell>
          <cell r="C1751" t="str">
            <v>M3</v>
          </cell>
          <cell r="D1751">
            <v>370.51</v>
          </cell>
          <cell r="E1751">
            <v>3000</v>
          </cell>
          <cell r="F1751">
            <v>1111530</v>
          </cell>
          <cell r="G1751">
            <v>1100</v>
          </cell>
          <cell r="H1751">
            <v>407561</v>
          </cell>
          <cell r="I1751">
            <v>1100</v>
          </cell>
          <cell r="J1751">
            <v>407561</v>
          </cell>
          <cell r="K1751">
            <v>800</v>
          </cell>
          <cell r="L1751">
            <v>296408</v>
          </cell>
          <cell r="M1751" t="str">
            <v>#.9</v>
          </cell>
        </row>
        <row r="1752">
          <cell r="A1752" t="str">
            <v>줄떼붙임</v>
          </cell>
          <cell r="C1752" t="str">
            <v>M2</v>
          </cell>
          <cell r="D1752">
            <v>64.989999999999995</v>
          </cell>
          <cell r="E1752">
            <v>3100</v>
          </cell>
          <cell r="F1752">
            <v>201469</v>
          </cell>
          <cell r="G1752">
            <v>600</v>
          </cell>
          <cell r="H1752">
            <v>38994</v>
          </cell>
          <cell r="I1752">
            <v>2500</v>
          </cell>
          <cell r="J1752">
            <v>162475</v>
          </cell>
          <cell r="K1752">
            <v>0</v>
          </cell>
          <cell r="L1752">
            <v>0</v>
          </cell>
          <cell r="M1752" t="str">
            <v>No.91</v>
          </cell>
        </row>
        <row r="1753">
          <cell r="A1753" t="str">
            <v>바닥면 고르기</v>
          </cell>
          <cell r="B1753" t="str">
            <v>연암</v>
          </cell>
          <cell r="C1753" t="str">
            <v>M2</v>
          </cell>
          <cell r="D1753">
            <v>361.97</v>
          </cell>
          <cell r="E1753">
            <v>5400</v>
          </cell>
          <cell r="F1753">
            <v>1954638</v>
          </cell>
          <cell r="G1753">
            <v>500</v>
          </cell>
          <cell r="H1753">
            <v>180985</v>
          </cell>
          <cell r="I1753">
            <v>4600</v>
          </cell>
          <cell r="J1753">
            <v>1665062</v>
          </cell>
          <cell r="K1753">
            <v>300</v>
          </cell>
          <cell r="L1753">
            <v>108591</v>
          </cell>
          <cell r="M1753" t="str">
            <v>No.2</v>
          </cell>
        </row>
        <row r="1755">
          <cell r="A1755" t="str">
            <v>2. 구조물공</v>
          </cell>
          <cell r="F1755">
            <v>128581658</v>
          </cell>
          <cell r="H1755">
            <v>21895408</v>
          </cell>
          <cell r="J1755">
            <v>105120072</v>
          </cell>
          <cell r="L1755">
            <v>1566178</v>
          </cell>
        </row>
        <row r="1756">
          <cell r="A1756" t="str">
            <v>레미콘타설</v>
          </cell>
          <cell r="B1756" t="str">
            <v>무근구조물</v>
          </cell>
          <cell r="C1756" t="str">
            <v>M3</v>
          </cell>
          <cell r="D1756">
            <v>30.35</v>
          </cell>
          <cell r="E1756">
            <v>21700</v>
          </cell>
          <cell r="F1756">
            <v>658595</v>
          </cell>
          <cell r="G1756">
            <v>400</v>
          </cell>
          <cell r="H1756">
            <v>12140</v>
          </cell>
          <cell r="I1756">
            <v>21000</v>
          </cell>
          <cell r="J1756">
            <v>637350</v>
          </cell>
          <cell r="K1756">
            <v>300</v>
          </cell>
          <cell r="L1756">
            <v>9105</v>
          </cell>
          <cell r="M1756" t="str">
            <v>No.10</v>
          </cell>
        </row>
        <row r="1757">
          <cell r="A1757" t="str">
            <v>레미콘타설</v>
          </cell>
          <cell r="B1757" t="str">
            <v>철근구조물</v>
          </cell>
          <cell r="C1757" t="str">
            <v>M3</v>
          </cell>
          <cell r="D1757">
            <v>669.85</v>
          </cell>
          <cell r="E1757">
            <v>16000</v>
          </cell>
          <cell r="F1757">
            <v>10717600</v>
          </cell>
          <cell r="G1757">
            <v>0</v>
          </cell>
          <cell r="H1757">
            <v>0</v>
          </cell>
          <cell r="I1757">
            <v>16000</v>
          </cell>
          <cell r="J1757">
            <v>10717600</v>
          </cell>
          <cell r="K1757">
            <v>0</v>
          </cell>
          <cell r="L1757">
            <v>0</v>
          </cell>
          <cell r="M1757" t="str">
            <v>No.14</v>
          </cell>
        </row>
        <row r="1758">
          <cell r="A1758" t="str">
            <v>합판거푸집</v>
          </cell>
          <cell r="B1758" t="str">
            <v>0-7m:6회</v>
          </cell>
          <cell r="C1758" t="str">
            <v>M2</v>
          </cell>
          <cell r="D1758">
            <v>7.6</v>
          </cell>
          <cell r="E1758">
            <v>17100</v>
          </cell>
          <cell r="F1758">
            <v>129960</v>
          </cell>
          <cell r="G1758">
            <v>5300</v>
          </cell>
          <cell r="H1758">
            <v>40280</v>
          </cell>
          <cell r="I1758">
            <v>11800</v>
          </cell>
          <cell r="J1758">
            <v>89680</v>
          </cell>
          <cell r="K1758">
            <v>0</v>
          </cell>
          <cell r="L1758">
            <v>0</v>
          </cell>
          <cell r="M1758" t="str">
            <v>No.11</v>
          </cell>
        </row>
        <row r="1759">
          <cell r="A1759" t="str">
            <v>합판거푸집</v>
          </cell>
          <cell r="B1759" t="str">
            <v>0-7m:3회</v>
          </cell>
          <cell r="C1759" t="str">
            <v>M2</v>
          </cell>
          <cell r="D1759">
            <v>682.82</v>
          </cell>
          <cell r="E1759">
            <v>12000</v>
          </cell>
          <cell r="F1759">
            <v>8193840</v>
          </cell>
          <cell r="G1759">
            <v>4000</v>
          </cell>
          <cell r="H1759">
            <v>2731280</v>
          </cell>
          <cell r="I1759">
            <v>8000</v>
          </cell>
          <cell r="J1759">
            <v>5462560</v>
          </cell>
          <cell r="K1759">
            <v>0</v>
          </cell>
          <cell r="L1759">
            <v>0</v>
          </cell>
          <cell r="M1759" t="str">
            <v>No.15</v>
          </cell>
        </row>
        <row r="1760">
          <cell r="A1760" t="str">
            <v>폼타이 합판거푸집</v>
          </cell>
          <cell r="B1760" t="str">
            <v>0-7m:T=600:3회</v>
          </cell>
          <cell r="C1760" t="str">
            <v>M2</v>
          </cell>
          <cell r="D1760">
            <v>328.88</v>
          </cell>
          <cell r="E1760">
            <v>18700</v>
          </cell>
          <cell r="F1760">
            <v>6150056</v>
          </cell>
          <cell r="G1760">
            <v>6700</v>
          </cell>
          <cell r="H1760">
            <v>2203496</v>
          </cell>
          <cell r="I1760">
            <v>12000</v>
          </cell>
          <cell r="J1760">
            <v>3946560</v>
          </cell>
          <cell r="K1760">
            <v>0</v>
          </cell>
          <cell r="L1760">
            <v>0</v>
          </cell>
          <cell r="M1760" t="str">
            <v>No.102</v>
          </cell>
        </row>
        <row r="1761">
          <cell r="A1761" t="str">
            <v>폼타이 합판거푸집</v>
          </cell>
          <cell r="B1761" t="str">
            <v>0-7m:T=500:3회</v>
          </cell>
          <cell r="C1761" t="str">
            <v>M2</v>
          </cell>
          <cell r="D1761">
            <v>471.82</v>
          </cell>
          <cell r="E1761">
            <v>18700</v>
          </cell>
          <cell r="F1761">
            <v>8823034</v>
          </cell>
          <cell r="G1761">
            <v>6700</v>
          </cell>
          <cell r="H1761">
            <v>3161194</v>
          </cell>
          <cell r="I1761">
            <v>12000</v>
          </cell>
          <cell r="J1761">
            <v>5661840</v>
          </cell>
          <cell r="K1761">
            <v>0</v>
          </cell>
          <cell r="L1761">
            <v>0</v>
          </cell>
          <cell r="M1761" t="str">
            <v>No.92</v>
          </cell>
        </row>
        <row r="1762">
          <cell r="A1762" t="str">
            <v>폼타이 합판거푸집</v>
          </cell>
          <cell r="B1762" t="str">
            <v>0-7m:T=400:3회</v>
          </cell>
          <cell r="C1762" t="str">
            <v>M2</v>
          </cell>
          <cell r="D1762">
            <v>74.8</v>
          </cell>
          <cell r="E1762">
            <v>18500</v>
          </cell>
          <cell r="F1762">
            <v>1383800</v>
          </cell>
          <cell r="G1762">
            <v>6600</v>
          </cell>
          <cell r="H1762">
            <v>493680</v>
          </cell>
          <cell r="I1762">
            <v>11900</v>
          </cell>
          <cell r="J1762">
            <v>890120</v>
          </cell>
          <cell r="K1762">
            <v>0</v>
          </cell>
          <cell r="L1762">
            <v>0</v>
          </cell>
          <cell r="M1762" t="str">
            <v>No.73</v>
          </cell>
        </row>
        <row r="1763">
          <cell r="A1763" t="str">
            <v>폼타이 합판거푸집</v>
          </cell>
          <cell r="B1763" t="str">
            <v>0-7m:T=300:3회</v>
          </cell>
          <cell r="C1763" t="str">
            <v>M2</v>
          </cell>
          <cell r="D1763">
            <v>100.72</v>
          </cell>
          <cell r="E1763">
            <v>18600</v>
          </cell>
          <cell r="F1763">
            <v>1873392</v>
          </cell>
          <cell r="G1763">
            <v>6600</v>
          </cell>
          <cell r="H1763">
            <v>664752</v>
          </cell>
          <cell r="I1763">
            <v>12000</v>
          </cell>
          <cell r="J1763">
            <v>1208640</v>
          </cell>
          <cell r="K1763">
            <v>0</v>
          </cell>
          <cell r="L1763">
            <v>0</v>
          </cell>
          <cell r="M1763" t="str">
            <v>No.74</v>
          </cell>
        </row>
        <row r="1764">
          <cell r="A1764" t="str">
            <v>강관동바리(3개월)</v>
          </cell>
          <cell r="B1764" t="str">
            <v>H=4.2-7.2M</v>
          </cell>
          <cell r="C1764" t="str">
            <v>공M3</v>
          </cell>
          <cell r="D1764">
            <v>33.56</v>
          </cell>
          <cell r="E1764">
            <v>7500</v>
          </cell>
          <cell r="F1764">
            <v>251700</v>
          </cell>
          <cell r="G1764">
            <v>200</v>
          </cell>
          <cell r="H1764">
            <v>6712</v>
          </cell>
          <cell r="I1764">
            <v>7300</v>
          </cell>
          <cell r="J1764">
            <v>244988</v>
          </cell>
          <cell r="K1764">
            <v>0</v>
          </cell>
          <cell r="L1764">
            <v>0</v>
          </cell>
          <cell r="M1764" t="str">
            <v>No.93</v>
          </cell>
        </row>
        <row r="1765">
          <cell r="A1765" t="str">
            <v>강관동바리(3개월)</v>
          </cell>
          <cell r="B1765" t="str">
            <v>H=0-4.2M</v>
          </cell>
          <cell r="C1765" t="str">
            <v>공M3</v>
          </cell>
          <cell r="D1765">
            <v>1190.28</v>
          </cell>
          <cell r="E1765">
            <v>6300</v>
          </cell>
          <cell r="F1765">
            <v>7498764</v>
          </cell>
          <cell r="G1765">
            <v>200</v>
          </cell>
          <cell r="H1765">
            <v>238056</v>
          </cell>
          <cell r="I1765">
            <v>6100</v>
          </cell>
          <cell r="J1765">
            <v>7260708</v>
          </cell>
          <cell r="K1765">
            <v>0</v>
          </cell>
          <cell r="L1765">
            <v>0</v>
          </cell>
          <cell r="M1765" t="str">
            <v>No.21</v>
          </cell>
        </row>
        <row r="1766">
          <cell r="A1766" t="str">
            <v>강관비계</v>
          </cell>
          <cell r="B1766" t="str">
            <v>3개월</v>
          </cell>
          <cell r="C1766" t="str">
            <v>M2</v>
          </cell>
          <cell r="D1766">
            <v>450.8</v>
          </cell>
          <cell r="E1766">
            <v>9200</v>
          </cell>
          <cell r="F1766">
            <v>4147360</v>
          </cell>
          <cell r="G1766">
            <v>2300</v>
          </cell>
          <cell r="H1766">
            <v>1036840</v>
          </cell>
          <cell r="I1766">
            <v>6600</v>
          </cell>
          <cell r="J1766">
            <v>2975280</v>
          </cell>
          <cell r="K1766">
            <v>300</v>
          </cell>
          <cell r="L1766">
            <v>135240</v>
          </cell>
          <cell r="M1766" t="str">
            <v>No.33</v>
          </cell>
        </row>
        <row r="1767">
          <cell r="A1767" t="str">
            <v>시공이음 설치</v>
          </cell>
          <cell r="B1767" t="str">
            <v>PVC,B=230X5mm</v>
          </cell>
          <cell r="C1767" t="str">
            <v>M</v>
          </cell>
          <cell r="D1767">
            <v>126.76</v>
          </cell>
          <cell r="E1767">
            <v>14600</v>
          </cell>
          <cell r="F1767">
            <v>1850696</v>
          </cell>
          <cell r="G1767">
            <v>3400</v>
          </cell>
          <cell r="H1767">
            <v>430984</v>
          </cell>
          <cell r="I1767">
            <v>11200</v>
          </cell>
          <cell r="J1767">
            <v>1419712</v>
          </cell>
          <cell r="K1767">
            <v>0</v>
          </cell>
          <cell r="L1767">
            <v>0</v>
          </cell>
          <cell r="M1767" t="str">
            <v>No.75</v>
          </cell>
        </row>
        <row r="1768">
          <cell r="A1768" t="str">
            <v>시공이음면정리(치핑)</v>
          </cell>
          <cell r="B1768" t="str">
            <v>인력</v>
          </cell>
          <cell r="C1768" t="str">
            <v>M2</v>
          </cell>
          <cell r="D1768">
            <v>89.42</v>
          </cell>
          <cell r="E1768">
            <v>19000</v>
          </cell>
          <cell r="F1768">
            <v>1698980</v>
          </cell>
          <cell r="G1768">
            <v>500</v>
          </cell>
          <cell r="H1768">
            <v>44710</v>
          </cell>
          <cell r="I1768">
            <v>18500</v>
          </cell>
          <cell r="J1768">
            <v>1654270</v>
          </cell>
          <cell r="K1768">
            <v>0</v>
          </cell>
          <cell r="L1768">
            <v>0</v>
          </cell>
          <cell r="M1768" t="str">
            <v>No.22</v>
          </cell>
        </row>
        <row r="1769">
          <cell r="A1769" t="str">
            <v>스페이서(T=110MM)</v>
          </cell>
          <cell r="C1769" t="str">
            <v>EA</v>
          </cell>
          <cell r="D1769">
            <v>790</v>
          </cell>
          <cell r="E1769">
            <v>90</v>
          </cell>
          <cell r="F1769">
            <v>71100</v>
          </cell>
          <cell r="G1769">
            <v>90</v>
          </cell>
          <cell r="H1769">
            <v>71100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</row>
        <row r="1770">
          <cell r="A1770" t="str">
            <v>스페이서(T=80MM)</v>
          </cell>
          <cell r="C1770" t="str">
            <v>EA</v>
          </cell>
          <cell r="D1770">
            <v>4194</v>
          </cell>
          <cell r="E1770">
            <v>60</v>
          </cell>
          <cell r="F1770">
            <v>251640</v>
          </cell>
          <cell r="G1770">
            <v>60</v>
          </cell>
          <cell r="H1770">
            <v>251640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</row>
        <row r="1771">
          <cell r="A1771" t="str">
            <v>폼타이거푸집 구멍체움</v>
          </cell>
          <cell r="C1771" t="str">
            <v>EA</v>
          </cell>
          <cell r="D1771">
            <v>1045</v>
          </cell>
          <cell r="E1771">
            <v>250</v>
          </cell>
          <cell r="F1771">
            <v>261250</v>
          </cell>
          <cell r="G1771">
            <v>0</v>
          </cell>
          <cell r="H1771">
            <v>0</v>
          </cell>
          <cell r="I1771">
            <v>250</v>
          </cell>
          <cell r="J1771">
            <v>261250</v>
          </cell>
          <cell r="K1771">
            <v>0</v>
          </cell>
          <cell r="L1771">
            <v>0</v>
          </cell>
          <cell r="M1771" t="str">
            <v>No.76</v>
          </cell>
        </row>
        <row r="1772">
          <cell r="A1772" t="str">
            <v>에폭시방수</v>
          </cell>
          <cell r="B1772" t="str">
            <v>수용성에폭시3회</v>
          </cell>
          <cell r="C1772" t="str">
            <v>M2</v>
          </cell>
          <cell r="D1772">
            <v>409.24</v>
          </cell>
          <cell r="E1772">
            <v>19600</v>
          </cell>
          <cell r="F1772">
            <v>8021104</v>
          </cell>
          <cell r="G1772">
            <v>10300</v>
          </cell>
          <cell r="H1772">
            <v>4215172</v>
          </cell>
          <cell r="I1772">
            <v>9300</v>
          </cell>
          <cell r="J1772">
            <v>3805932</v>
          </cell>
          <cell r="K1772">
            <v>0</v>
          </cell>
          <cell r="L1772">
            <v>0</v>
          </cell>
          <cell r="M1772" t="str">
            <v>No.77</v>
          </cell>
        </row>
        <row r="1773">
          <cell r="A1773" t="str">
            <v>FRP COVER</v>
          </cell>
          <cell r="B1773" t="str">
            <v>2000X1000</v>
          </cell>
          <cell r="C1773" t="str">
            <v>EA</v>
          </cell>
          <cell r="D1773">
            <v>2</v>
          </cell>
          <cell r="E1773">
            <v>300000</v>
          </cell>
          <cell r="F1773">
            <v>600000</v>
          </cell>
          <cell r="G1773">
            <v>250000</v>
          </cell>
          <cell r="H1773">
            <v>500000</v>
          </cell>
          <cell r="I1773">
            <v>50000</v>
          </cell>
          <cell r="J1773">
            <v>100000</v>
          </cell>
          <cell r="K1773">
            <v>0</v>
          </cell>
          <cell r="L1773">
            <v>0</v>
          </cell>
        </row>
        <row r="1774">
          <cell r="A1774" t="str">
            <v>수동게이트</v>
          </cell>
          <cell r="B1774" t="str">
            <v>D400M/M</v>
          </cell>
          <cell r="C1774" t="str">
            <v>조</v>
          </cell>
          <cell r="D1774">
            <v>1</v>
          </cell>
          <cell r="E1774">
            <v>1860000</v>
          </cell>
          <cell r="F1774">
            <v>1860000</v>
          </cell>
          <cell r="G1774">
            <v>1390000</v>
          </cell>
          <cell r="H1774">
            <v>1390000</v>
          </cell>
          <cell r="I1774">
            <v>470000</v>
          </cell>
          <cell r="J1774">
            <v>470000</v>
          </cell>
          <cell r="K1774">
            <v>0</v>
          </cell>
          <cell r="L1774">
            <v>0</v>
          </cell>
        </row>
        <row r="1775">
          <cell r="A1775" t="str">
            <v>스핀들</v>
          </cell>
          <cell r="B1775" t="str">
            <v>D38M/M</v>
          </cell>
          <cell r="C1775" t="str">
            <v>M</v>
          </cell>
          <cell r="D1775">
            <v>4.25</v>
          </cell>
          <cell r="E1775">
            <v>200000</v>
          </cell>
          <cell r="F1775">
            <v>850000</v>
          </cell>
          <cell r="G1775">
            <v>150000</v>
          </cell>
          <cell r="H1775">
            <v>637500</v>
          </cell>
          <cell r="I1775">
            <v>50000</v>
          </cell>
          <cell r="J1775">
            <v>212500</v>
          </cell>
          <cell r="K1775">
            <v>0</v>
          </cell>
          <cell r="L1775">
            <v>0</v>
          </cell>
        </row>
        <row r="1776">
          <cell r="A1776" t="str">
            <v>권양기</v>
          </cell>
          <cell r="B1776" t="str">
            <v>2호</v>
          </cell>
          <cell r="C1776" t="str">
            <v>대</v>
          </cell>
          <cell r="D1776">
            <v>1</v>
          </cell>
          <cell r="E1776">
            <v>860000</v>
          </cell>
          <cell r="F1776">
            <v>860000</v>
          </cell>
          <cell r="G1776">
            <v>560000</v>
          </cell>
          <cell r="H1776">
            <v>560000</v>
          </cell>
          <cell r="I1776">
            <v>300000</v>
          </cell>
          <cell r="J1776">
            <v>300000</v>
          </cell>
          <cell r="K1776">
            <v>0</v>
          </cell>
          <cell r="L1776">
            <v>0</v>
          </cell>
        </row>
        <row r="1777">
          <cell r="A1777" t="str">
            <v>S.T.S Plate C.설치(TYPE-A)</v>
          </cell>
          <cell r="B1777" t="str">
            <v>1000X600</v>
          </cell>
          <cell r="C1777" t="str">
            <v>EA</v>
          </cell>
          <cell r="D1777">
            <v>1</v>
          </cell>
          <cell r="E1777">
            <v>193800</v>
          </cell>
          <cell r="F1777">
            <v>193800</v>
          </cell>
          <cell r="G1777">
            <v>99600</v>
          </cell>
          <cell r="H1777">
            <v>99600</v>
          </cell>
          <cell r="I1777">
            <v>84300</v>
          </cell>
          <cell r="J1777">
            <v>84300</v>
          </cell>
          <cell r="K1777">
            <v>9900</v>
          </cell>
          <cell r="L1777">
            <v>9900</v>
          </cell>
          <cell r="M1777" t="str">
            <v>No.94</v>
          </cell>
        </row>
        <row r="1778">
          <cell r="A1778" t="str">
            <v>S.T.S Plate C.설치(TYPE-D)</v>
          </cell>
          <cell r="B1778" t="str">
            <v>1200X600</v>
          </cell>
          <cell r="C1778" t="str">
            <v>EA</v>
          </cell>
          <cell r="D1778">
            <v>2</v>
          </cell>
          <cell r="E1778">
            <v>213200</v>
          </cell>
          <cell r="F1778">
            <v>426400</v>
          </cell>
          <cell r="G1778">
            <v>120000</v>
          </cell>
          <cell r="H1778">
            <v>240000</v>
          </cell>
          <cell r="I1778">
            <v>81300</v>
          </cell>
          <cell r="J1778">
            <v>162600</v>
          </cell>
          <cell r="K1778">
            <v>11900</v>
          </cell>
          <cell r="L1778">
            <v>23800</v>
          </cell>
          <cell r="M1778" t="str">
            <v>No.97</v>
          </cell>
        </row>
        <row r="1779">
          <cell r="A1779" t="str">
            <v>S.T.S Plate C.설치(TYPE-A)</v>
          </cell>
          <cell r="B1779" t="str">
            <v>800X700</v>
          </cell>
          <cell r="C1779" t="str">
            <v>EA</v>
          </cell>
          <cell r="D1779">
            <v>2</v>
          </cell>
          <cell r="E1779">
            <v>192200</v>
          </cell>
          <cell r="F1779">
            <v>384400</v>
          </cell>
          <cell r="G1779">
            <v>98300</v>
          </cell>
          <cell r="H1779">
            <v>196600</v>
          </cell>
          <cell r="I1779">
            <v>84000</v>
          </cell>
          <cell r="J1779">
            <v>168000</v>
          </cell>
          <cell r="K1779">
            <v>9900</v>
          </cell>
          <cell r="L1779">
            <v>19800</v>
          </cell>
          <cell r="M1779" t="str">
            <v>No.103</v>
          </cell>
        </row>
        <row r="1780">
          <cell r="A1780" t="str">
            <v>S.T.S Plate C.설치(TYPE-B)</v>
          </cell>
          <cell r="B1780" t="str">
            <v>1800X1600</v>
          </cell>
          <cell r="C1780" t="str">
            <v>EA</v>
          </cell>
          <cell r="D1780">
            <v>4</v>
          </cell>
          <cell r="E1780">
            <v>481000</v>
          </cell>
          <cell r="F1780">
            <v>1924000</v>
          </cell>
          <cell r="G1780">
            <v>296000</v>
          </cell>
          <cell r="H1780">
            <v>1184000</v>
          </cell>
          <cell r="I1780">
            <v>147000</v>
          </cell>
          <cell r="J1780">
            <v>588000</v>
          </cell>
          <cell r="K1780">
            <v>38000</v>
          </cell>
          <cell r="L1780">
            <v>152000</v>
          </cell>
          <cell r="M1780" t="str">
            <v>No.104</v>
          </cell>
        </row>
        <row r="1781">
          <cell r="A1781" t="str">
            <v>S.T.S Plate C.설치(TYPE-D)</v>
          </cell>
          <cell r="B1781" t="str">
            <v>2100X700</v>
          </cell>
          <cell r="C1781" t="str">
            <v>EA</v>
          </cell>
          <cell r="D1781">
            <v>2</v>
          </cell>
          <cell r="E1781">
            <v>288000</v>
          </cell>
          <cell r="F1781">
            <v>576000</v>
          </cell>
          <cell r="G1781">
            <v>175000</v>
          </cell>
          <cell r="H1781">
            <v>350000</v>
          </cell>
          <cell r="I1781">
            <v>95000</v>
          </cell>
          <cell r="J1781">
            <v>190000</v>
          </cell>
          <cell r="K1781">
            <v>18000</v>
          </cell>
          <cell r="L1781">
            <v>36000</v>
          </cell>
          <cell r="M1781" t="str">
            <v>No.105</v>
          </cell>
        </row>
        <row r="1782">
          <cell r="A1782" t="str">
            <v>흙채움</v>
          </cell>
          <cell r="C1782" t="str">
            <v>M3</v>
          </cell>
          <cell r="D1782">
            <v>83.3</v>
          </cell>
          <cell r="E1782">
            <v>1200</v>
          </cell>
          <cell r="F1782">
            <v>99960</v>
          </cell>
          <cell r="G1782">
            <v>200</v>
          </cell>
          <cell r="H1782">
            <v>16660</v>
          </cell>
          <cell r="I1782">
            <v>600</v>
          </cell>
          <cell r="J1782">
            <v>49980</v>
          </cell>
          <cell r="K1782">
            <v>400</v>
          </cell>
          <cell r="L1782">
            <v>33320</v>
          </cell>
          <cell r="M1782" t="str">
            <v>#.29</v>
          </cell>
        </row>
        <row r="1783">
          <cell r="A1783" t="str">
            <v>사다리설치(STS)</v>
          </cell>
          <cell r="C1783" t="str">
            <v>M</v>
          </cell>
          <cell r="D1783">
            <v>13.75</v>
          </cell>
          <cell r="E1783">
            <v>10900</v>
          </cell>
          <cell r="F1783">
            <v>149875</v>
          </cell>
          <cell r="G1783">
            <v>6600</v>
          </cell>
          <cell r="H1783">
            <v>90750</v>
          </cell>
          <cell r="I1783">
            <v>4100</v>
          </cell>
          <cell r="J1783">
            <v>56375</v>
          </cell>
          <cell r="K1783">
            <v>200</v>
          </cell>
          <cell r="L1783">
            <v>2750</v>
          </cell>
          <cell r="M1783" t="str">
            <v>No.19</v>
          </cell>
        </row>
        <row r="1784">
          <cell r="A1784" t="str">
            <v>수팽창고무지수판 설치</v>
          </cell>
          <cell r="B1784" t="str">
            <v>20X10</v>
          </cell>
          <cell r="C1784" t="str">
            <v>M</v>
          </cell>
          <cell r="D1784">
            <v>3.77</v>
          </cell>
          <cell r="E1784">
            <v>3900</v>
          </cell>
          <cell r="F1784">
            <v>14703</v>
          </cell>
          <cell r="G1784">
            <v>3100</v>
          </cell>
          <cell r="H1784">
            <v>11687</v>
          </cell>
          <cell r="I1784">
            <v>800</v>
          </cell>
          <cell r="J1784">
            <v>3016</v>
          </cell>
          <cell r="K1784">
            <v>0</v>
          </cell>
          <cell r="L1784">
            <v>0</v>
          </cell>
          <cell r="M1784" t="str">
            <v>No.23</v>
          </cell>
        </row>
        <row r="1785">
          <cell r="A1785" t="str">
            <v>P.V.C 파이프(VG1)</v>
          </cell>
          <cell r="B1785" t="str">
            <v>Φ100M/M</v>
          </cell>
          <cell r="C1785" t="str">
            <v>M</v>
          </cell>
          <cell r="D1785">
            <v>0.9</v>
          </cell>
          <cell r="E1785">
            <v>6800</v>
          </cell>
          <cell r="F1785">
            <v>6120</v>
          </cell>
          <cell r="G1785">
            <v>6500</v>
          </cell>
          <cell r="H1785">
            <v>5850</v>
          </cell>
          <cell r="I1785">
            <v>300</v>
          </cell>
          <cell r="J1785">
            <v>270</v>
          </cell>
          <cell r="K1785">
            <v>0</v>
          </cell>
          <cell r="L1785">
            <v>0</v>
          </cell>
        </row>
        <row r="1786">
          <cell r="A1786" t="str">
            <v>P.V.C 파이프(VG1)</v>
          </cell>
          <cell r="B1786" t="str">
            <v>Φ200M/M</v>
          </cell>
          <cell r="C1786" t="str">
            <v>M</v>
          </cell>
          <cell r="D1786">
            <v>1.2</v>
          </cell>
          <cell r="E1786">
            <v>20600</v>
          </cell>
          <cell r="F1786">
            <v>24720</v>
          </cell>
          <cell r="G1786">
            <v>19200</v>
          </cell>
          <cell r="H1786">
            <v>23040</v>
          </cell>
          <cell r="I1786">
            <v>1400</v>
          </cell>
          <cell r="J1786">
            <v>1680</v>
          </cell>
          <cell r="K1786">
            <v>0</v>
          </cell>
          <cell r="L1786">
            <v>0</v>
          </cell>
        </row>
        <row r="1787">
          <cell r="A1787" t="str">
            <v>난간설치(TYPE-B수평)</v>
          </cell>
          <cell r="C1787" t="str">
            <v>M</v>
          </cell>
          <cell r="D1787">
            <v>17.75</v>
          </cell>
          <cell r="E1787">
            <v>45400</v>
          </cell>
          <cell r="F1787">
            <v>805850</v>
          </cell>
          <cell r="G1787">
            <v>8200</v>
          </cell>
          <cell r="H1787">
            <v>145550</v>
          </cell>
          <cell r="I1787">
            <v>36000</v>
          </cell>
          <cell r="J1787">
            <v>639000</v>
          </cell>
          <cell r="K1787">
            <v>1200</v>
          </cell>
          <cell r="L1787">
            <v>21300</v>
          </cell>
          <cell r="M1787" t="str">
            <v>No.99</v>
          </cell>
        </row>
        <row r="1788">
          <cell r="A1788" t="str">
            <v>난간설치(TYPE-A경사)</v>
          </cell>
          <cell r="C1788" t="str">
            <v>M</v>
          </cell>
          <cell r="D1788">
            <v>5.45</v>
          </cell>
          <cell r="E1788">
            <v>45400</v>
          </cell>
          <cell r="F1788">
            <v>247430</v>
          </cell>
          <cell r="G1788">
            <v>8200</v>
          </cell>
          <cell r="H1788">
            <v>44690</v>
          </cell>
          <cell r="I1788">
            <v>36000</v>
          </cell>
          <cell r="J1788">
            <v>196200</v>
          </cell>
          <cell r="K1788">
            <v>1200</v>
          </cell>
          <cell r="L1788">
            <v>6540</v>
          </cell>
          <cell r="M1788" t="str">
            <v>No.100</v>
          </cell>
        </row>
        <row r="1789">
          <cell r="A1789" t="str">
            <v>철근가공및조립</v>
          </cell>
          <cell r="B1789" t="str">
            <v>복잡</v>
          </cell>
          <cell r="C1789" t="str">
            <v>TON</v>
          </cell>
          <cell r="D1789">
            <v>159.489</v>
          </cell>
          <cell r="E1789">
            <v>361000</v>
          </cell>
          <cell r="F1789">
            <v>57575529</v>
          </cell>
          <cell r="G1789">
            <v>5000</v>
          </cell>
          <cell r="H1789">
            <v>797445</v>
          </cell>
          <cell r="I1789">
            <v>349000</v>
          </cell>
          <cell r="J1789">
            <v>55661661</v>
          </cell>
          <cell r="K1789">
            <v>7000</v>
          </cell>
          <cell r="L1789">
            <v>1116423</v>
          </cell>
          <cell r="M1789" t="str">
            <v>No.81</v>
          </cell>
        </row>
        <row r="1791">
          <cell r="A1791" t="str">
            <v>3. 부대시설공</v>
          </cell>
          <cell r="F1791">
            <v>26741905</v>
          </cell>
          <cell r="H1791">
            <v>8431136</v>
          </cell>
          <cell r="J1791">
            <v>17956754</v>
          </cell>
          <cell r="L1791">
            <v>354015</v>
          </cell>
        </row>
        <row r="1792">
          <cell r="A1792" t="str">
            <v>가. 콘크리트 포장</v>
          </cell>
          <cell r="F1792">
            <v>8093966</v>
          </cell>
          <cell r="H1792">
            <v>2653454</v>
          </cell>
          <cell r="J1792">
            <v>5354390</v>
          </cell>
          <cell r="L1792">
            <v>86122</v>
          </cell>
        </row>
        <row r="1793">
          <cell r="A1793" t="str">
            <v>레미콘타설</v>
          </cell>
          <cell r="B1793" t="str">
            <v>무근구조물</v>
          </cell>
          <cell r="C1793" t="str">
            <v>M3</v>
          </cell>
          <cell r="D1793">
            <v>148</v>
          </cell>
          <cell r="E1793">
            <v>21700</v>
          </cell>
          <cell r="F1793">
            <v>3211600</v>
          </cell>
          <cell r="G1793">
            <v>400</v>
          </cell>
          <cell r="H1793">
            <v>59200</v>
          </cell>
          <cell r="I1793">
            <v>21000</v>
          </cell>
          <cell r="J1793">
            <v>3108000</v>
          </cell>
          <cell r="K1793">
            <v>300</v>
          </cell>
          <cell r="L1793">
            <v>44400</v>
          </cell>
          <cell r="M1793" t="str">
            <v>No.10</v>
          </cell>
        </row>
        <row r="1794">
          <cell r="A1794" t="str">
            <v>모래부설(B.H 0.7M3)</v>
          </cell>
          <cell r="B1794" t="str">
            <v>기계90%+인력10%</v>
          </cell>
          <cell r="C1794" t="str">
            <v>M3</v>
          </cell>
          <cell r="D1794">
            <v>5.64</v>
          </cell>
          <cell r="E1794">
            <v>1300</v>
          </cell>
          <cell r="F1794">
            <v>7332</v>
          </cell>
          <cell r="G1794">
            <v>200</v>
          </cell>
          <cell r="H1794">
            <v>1128</v>
          </cell>
          <cell r="I1794">
            <v>700</v>
          </cell>
          <cell r="J1794">
            <v>3948</v>
          </cell>
          <cell r="K1794">
            <v>400</v>
          </cell>
          <cell r="L1794">
            <v>2256</v>
          </cell>
          <cell r="M1794" t="str">
            <v>#.14</v>
          </cell>
        </row>
        <row r="1795">
          <cell r="A1795" t="str">
            <v>보조기층포설 및 다짐</v>
          </cell>
          <cell r="B1795" t="str">
            <v>T=30cm</v>
          </cell>
          <cell r="C1795" t="str">
            <v>M3</v>
          </cell>
          <cell r="D1795">
            <v>56.38</v>
          </cell>
          <cell r="E1795">
            <v>2800</v>
          </cell>
          <cell r="F1795">
            <v>157864</v>
          </cell>
          <cell r="G1795">
            <v>400</v>
          </cell>
          <cell r="H1795">
            <v>22552</v>
          </cell>
          <cell r="I1795">
            <v>1700</v>
          </cell>
          <cell r="J1795">
            <v>95846</v>
          </cell>
          <cell r="K1795">
            <v>700</v>
          </cell>
          <cell r="L1795">
            <v>39466</v>
          </cell>
          <cell r="M1795" t="str">
            <v>#.11</v>
          </cell>
        </row>
        <row r="1796">
          <cell r="A1796" t="str">
            <v>신 축 재</v>
          </cell>
          <cell r="B1796" t="str">
            <v>T=1.5cm</v>
          </cell>
          <cell r="C1796" t="str">
            <v>M2</v>
          </cell>
          <cell r="D1796">
            <v>7.52</v>
          </cell>
          <cell r="E1796">
            <v>12600</v>
          </cell>
          <cell r="F1796">
            <v>94752</v>
          </cell>
          <cell r="G1796">
            <v>12000</v>
          </cell>
          <cell r="H1796">
            <v>90240</v>
          </cell>
          <cell r="I1796">
            <v>600</v>
          </cell>
          <cell r="J1796">
            <v>4512</v>
          </cell>
          <cell r="K1796">
            <v>0</v>
          </cell>
          <cell r="L1796">
            <v>0</v>
          </cell>
        </row>
        <row r="1797">
          <cell r="A1797" t="str">
            <v>양생(비닐)</v>
          </cell>
          <cell r="C1797" t="str">
            <v>M2</v>
          </cell>
          <cell r="D1797">
            <v>187.92</v>
          </cell>
          <cell r="E1797">
            <v>900</v>
          </cell>
          <cell r="F1797">
            <v>169128</v>
          </cell>
          <cell r="G1797">
            <v>700</v>
          </cell>
          <cell r="H1797">
            <v>131544</v>
          </cell>
          <cell r="I1797">
            <v>200</v>
          </cell>
          <cell r="J1797">
            <v>37584</v>
          </cell>
          <cell r="K1797">
            <v>0</v>
          </cell>
          <cell r="L1797">
            <v>0</v>
          </cell>
          <cell r="M1797" t="str">
            <v>No.8</v>
          </cell>
        </row>
        <row r="1798">
          <cell r="A1798" t="str">
            <v>콘크리트포장 포설</v>
          </cell>
          <cell r="B1798" t="str">
            <v>T=20cm</v>
          </cell>
          <cell r="C1798" t="str">
            <v>M3</v>
          </cell>
          <cell r="D1798">
            <v>37.58</v>
          </cell>
          <cell r="E1798">
            <v>103500</v>
          </cell>
          <cell r="F1798">
            <v>3889530</v>
          </cell>
          <cell r="G1798">
            <v>52500</v>
          </cell>
          <cell r="H1798">
            <v>1972950</v>
          </cell>
          <cell r="I1798">
            <v>51000</v>
          </cell>
          <cell r="J1798">
            <v>1916580</v>
          </cell>
          <cell r="K1798">
            <v>0</v>
          </cell>
          <cell r="L1798">
            <v>0</v>
          </cell>
          <cell r="M1798" t="str">
            <v>No.6</v>
          </cell>
        </row>
        <row r="1799">
          <cell r="A1799" t="str">
            <v>와이어메쉬깔기</v>
          </cell>
          <cell r="B1799" t="str">
            <v>#8X100X100</v>
          </cell>
          <cell r="C1799" t="str">
            <v>M2</v>
          </cell>
          <cell r="D1799">
            <v>187.92</v>
          </cell>
          <cell r="E1799">
            <v>3000</v>
          </cell>
          <cell r="F1799">
            <v>563760</v>
          </cell>
          <cell r="G1799">
            <v>2000</v>
          </cell>
          <cell r="H1799">
            <v>375840</v>
          </cell>
          <cell r="I1799">
            <v>1000</v>
          </cell>
          <cell r="J1799">
            <v>187920</v>
          </cell>
          <cell r="K1799">
            <v>0</v>
          </cell>
          <cell r="L1799">
            <v>0</v>
          </cell>
          <cell r="M1799" t="str">
            <v>No.7</v>
          </cell>
        </row>
        <row r="1801">
          <cell r="A1801" t="str">
            <v>나. U형 측구</v>
          </cell>
          <cell r="F1801">
            <v>8398877</v>
          </cell>
          <cell r="H1801">
            <v>4726965</v>
          </cell>
          <cell r="J1801">
            <v>3625609</v>
          </cell>
          <cell r="L1801">
            <v>46303</v>
          </cell>
        </row>
        <row r="1802">
          <cell r="A1802" t="str">
            <v>레미콘타설</v>
          </cell>
          <cell r="B1802" t="str">
            <v>철근구조물</v>
          </cell>
          <cell r="C1802" t="str">
            <v>M3</v>
          </cell>
          <cell r="D1802">
            <v>21.53</v>
          </cell>
          <cell r="E1802">
            <v>16000</v>
          </cell>
          <cell r="F1802">
            <v>344480</v>
          </cell>
          <cell r="G1802">
            <v>0</v>
          </cell>
          <cell r="H1802">
            <v>0</v>
          </cell>
          <cell r="I1802">
            <v>16000</v>
          </cell>
          <cell r="J1802">
            <v>344480</v>
          </cell>
          <cell r="K1802">
            <v>0</v>
          </cell>
          <cell r="L1802">
            <v>0</v>
          </cell>
          <cell r="M1802" t="str">
            <v>No.14</v>
          </cell>
        </row>
        <row r="1803">
          <cell r="A1803" t="str">
            <v>레미콘타설</v>
          </cell>
          <cell r="B1803" t="str">
            <v>무근구조물</v>
          </cell>
          <cell r="C1803" t="str">
            <v>M3</v>
          </cell>
          <cell r="D1803">
            <v>6.55</v>
          </cell>
          <cell r="E1803">
            <v>21700</v>
          </cell>
          <cell r="F1803">
            <v>142135</v>
          </cell>
          <cell r="G1803">
            <v>400</v>
          </cell>
          <cell r="H1803">
            <v>2620</v>
          </cell>
          <cell r="I1803">
            <v>21000</v>
          </cell>
          <cell r="J1803">
            <v>137550</v>
          </cell>
          <cell r="K1803">
            <v>300</v>
          </cell>
          <cell r="L1803">
            <v>1965</v>
          </cell>
          <cell r="M1803" t="str">
            <v>No.10</v>
          </cell>
        </row>
        <row r="1804">
          <cell r="A1804" t="str">
            <v>합판거푸집</v>
          </cell>
          <cell r="B1804" t="str">
            <v>0-7m:3회</v>
          </cell>
          <cell r="C1804" t="str">
            <v>M2</v>
          </cell>
          <cell r="D1804">
            <v>177.84</v>
          </cell>
          <cell r="E1804">
            <v>12000</v>
          </cell>
          <cell r="F1804">
            <v>2134080</v>
          </cell>
          <cell r="G1804">
            <v>4000</v>
          </cell>
          <cell r="H1804">
            <v>711360</v>
          </cell>
          <cell r="I1804">
            <v>8000</v>
          </cell>
          <cell r="J1804">
            <v>1422720</v>
          </cell>
          <cell r="K1804">
            <v>0</v>
          </cell>
          <cell r="L1804">
            <v>0</v>
          </cell>
          <cell r="M1804" t="str">
            <v>No.15</v>
          </cell>
        </row>
        <row r="1805">
          <cell r="A1805" t="str">
            <v>합판거푸집</v>
          </cell>
          <cell r="B1805" t="str">
            <v>0-7m:6회</v>
          </cell>
          <cell r="C1805" t="str">
            <v>M2</v>
          </cell>
          <cell r="D1805">
            <v>18.72</v>
          </cell>
          <cell r="E1805">
            <v>17100</v>
          </cell>
          <cell r="F1805">
            <v>320112</v>
          </cell>
          <cell r="G1805">
            <v>5300</v>
          </cell>
          <cell r="H1805">
            <v>99216</v>
          </cell>
          <cell r="I1805">
            <v>11800</v>
          </cell>
          <cell r="J1805">
            <v>220896</v>
          </cell>
          <cell r="K1805">
            <v>0</v>
          </cell>
          <cell r="L1805">
            <v>0</v>
          </cell>
          <cell r="M1805" t="str">
            <v>No.11</v>
          </cell>
        </row>
        <row r="1806">
          <cell r="A1806" t="str">
            <v>철근가공및조립</v>
          </cell>
          <cell r="B1806" t="str">
            <v>간단</v>
          </cell>
          <cell r="C1806" t="str">
            <v>TON</v>
          </cell>
          <cell r="D1806">
            <v>1.123</v>
          </cell>
          <cell r="E1806">
            <v>290000</v>
          </cell>
          <cell r="F1806">
            <v>325670</v>
          </cell>
          <cell r="G1806">
            <v>3000</v>
          </cell>
          <cell r="H1806">
            <v>3369</v>
          </cell>
          <cell r="I1806">
            <v>281000</v>
          </cell>
          <cell r="J1806">
            <v>315563</v>
          </cell>
          <cell r="K1806">
            <v>6000</v>
          </cell>
          <cell r="L1806">
            <v>6738</v>
          </cell>
          <cell r="M1806" t="str">
            <v>No.82</v>
          </cell>
        </row>
        <row r="1807">
          <cell r="A1807" t="str">
            <v>그레이팅 뚜껑설치</v>
          </cell>
          <cell r="B1807" t="str">
            <v>500X1000mm</v>
          </cell>
          <cell r="C1807" t="str">
            <v>개소</v>
          </cell>
          <cell r="D1807">
            <v>94</v>
          </cell>
          <cell r="E1807">
            <v>54600</v>
          </cell>
          <cell r="F1807">
            <v>5132400</v>
          </cell>
          <cell r="G1807">
            <v>41600</v>
          </cell>
          <cell r="H1807">
            <v>3910400</v>
          </cell>
          <cell r="I1807">
            <v>12600</v>
          </cell>
          <cell r="J1807">
            <v>1184400</v>
          </cell>
          <cell r="K1807">
            <v>400</v>
          </cell>
          <cell r="L1807">
            <v>37600</v>
          </cell>
          <cell r="M1807" t="str">
            <v>No.83</v>
          </cell>
        </row>
        <row r="1809">
          <cell r="A1809" t="str">
            <v>다. 돌담쌓기</v>
          </cell>
          <cell r="F1809">
            <v>7637900</v>
          </cell>
          <cell r="H1809">
            <v>165800</v>
          </cell>
          <cell r="J1809">
            <v>7337000</v>
          </cell>
          <cell r="L1809">
            <v>135100</v>
          </cell>
        </row>
        <row r="1810">
          <cell r="A1810" t="str">
            <v>레미콘타설</v>
          </cell>
          <cell r="B1810" t="str">
            <v>무근구조물</v>
          </cell>
          <cell r="C1810" t="str">
            <v>M3</v>
          </cell>
          <cell r="D1810">
            <v>7</v>
          </cell>
          <cell r="E1810">
            <v>21700</v>
          </cell>
          <cell r="F1810">
            <v>151900</v>
          </cell>
          <cell r="G1810">
            <v>400</v>
          </cell>
          <cell r="H1810">
            <v>2800</v>
          </cell>
          <cell r="I1810">
            <v>21000</v>
          </cell>
          <cell r="J1810">
            <v>147000</v>
          </cell>
          <cell r="K1810">
            <v>300</v>
          </cell>
          <cell r="L1810">
            <v>2100</v>
          </cell>
          <cell r="M1810" t="str">
            <v>No.10</v>
          </cell>
        </row>
        <row r="1811">
          <cell r="A1811" t="str">
            <v>합판거푸집</v>
          </cell>
          <cell r="B1811" t="str">
            <v>0-7m:6회</v>
          </cell>
          <cell r="C1811" t="str">
            <v>M2</v>
          </cell>
          <cell r="D1811">
            <v>20</v>
          </cell>
          <cell r="E1811">
            <v>17100</v>
          </cell>
          <cell r="F1811">
            <v>342000</v>
          </cell>
          <cell r="G1811">
            <v>5300</v>
          </cell>
          <cell r="H1811">
            <v>106000</v>
          </cell>
          <cell r="I1811">
            <v>11800</v>
          </cell>
          <cell r="J1811">
            <v>236000</v>
          </cell>
          <cell r="K1811">
            <v>0</v>
          </cell>
          <cell r="L1811">
            <v>0</v>
          </cell>
          <cell r="M1811" t="str">
            <v>No.11</v>
          </cell>
        </row>
        <row r="1812">
          <cell r="A1812" t="str">
            <v>돌담쌓기(파쇄암활용)</v>
          </cell>
          <cell r="B1812" t="str">
            <v>B0.5 X H1.9</v>
          </cell>
          <cell r="C1812" t="str">
            <v>M2</v>
          </cell>
          <cell r="D1812">
            <v>190</v>
          </cell>
          <cell r="E1812">
            <v>37600</v>
          </cell>
          <cell r="F1812">
            <v>7144000</v>
          </cell>
          <cell r="G1812">
            <v>300</v>
          </cell>
          <cell r="H1812">
            <v>57000</v>
          </cell>
          <cell r="I1812">
            <v>36600</v>
          </cell>
          <cell r="J1812">
            <v>6954000</v>
          </cell>
          <cell r="K1812">
            <v>700</v>
          </cell>
          <cell r="L1812">
            <v>133000</v>
          </cell>
          <cell r="M1812" t="str">
            <v>No.85</v>
          </cell>
        </row>
        <row r="1814">
          <cell r="A1814" t="str">
            <v>라. 도로경계석 설치</v>
          </cell>
          <cell r="F1814">
            <v>144384</v>
          </cell>
          <cell r="H1814">
            <v>37367</v>
          </cell>
          <cell r="J1814">
            <v>106942</v>
          </cell>
          <cell r="L1814">
            <v>75</v>
          </cell>
        </row>
        <row r="1815">
          <cell r="A1815" t="str">
            <v>레미콘타설</v>
          </cell>
          <cell r="B1815" t="str">
            <v>무근구조물</v>
          </cell>
          <cell r="C1815" t="str">
            <v>M3</v>
          </cell>
          <cell r="D1815">
            <v>0.25</v>
          </cell>
          <cell r="E1815">
            <v>21700</v>
          </cell>
          <cell r="F1815">
            <v>5425</v>
          </cell>
          <cell r="G1815">
            <v>400</v>
          </cell>
          <cell r="H1815">
            <v>100</v>
          </cell>
          <cell r="I1815">
            <v>21000</v>
          </cell>
          <cell r="J1815">
            <v>5250</v>
          </cell>
          <cell r="K1815">
            <v>300</v>
          </cell>
          <cell r="L1815">
            <v>75</v>
          </cell>
          <cell r="M1815" t="str">
            <v>No.10</v>
          </cell>
        </row>
        <row r="1816">
          <cell r="A1816" t="str">
            <v>합판거푸집</v>
          </cell>
          <cell r="B1816" t="str">
            <v>0-7m:6회</v>
          </cell>
          <cell r="C1816" t="str">
            <v>M2</v>
          </cell>
          <cell r="D1816">
            <v>2.4900000000000002</v>
          </cell>
          <cell r="E1816">
            <v>17100</v>
          </cell>
          <cell r="F1816">
            <v>42579</v>
          </cell>
          <cell r="G1816">
            <v>5300</v>
          </cell>
          <cell r="H1816">
            <v>13197</v>
          </cell>
          <cell r="I1816">
            <v>11800</v>
          </cell>
          <cell r="J1816">
            <v>29382</v>
          </cell>
          <cell r="K1816">
            <v>0</v>
          </cell>
          <cell r="L1816">
            <v>0</v>
          </cell>
          <cell r="M1816" t="str">
            <v>No.11</v>
          </cell>
        </row>
        <row r="1817">
          <cell r="A1817" t="str">
            <v>모  르  터</v>
          </cell>
          <cell r="B1817" t="str">
            <v>1 : 3</v>
          </cell>
          <cell r="C1817" t="str">
            <v>M3</v>
          </cell>
          <cell r="D1817">
            <v>2.5000000000000001E-3</v>
          </cell>
          <cell r="E1817">
            <v>40000</v>
          </cell>
          <cell r="F1817">
            <v>100</v>
          </cell>
          <cell r="G1817">
            <v>0</v>
          </cell>
          <cell r="H1817">
            <v>0</v>
          </cell>
          <cell r="I1817">
            <v>40000</v>
          </cell>
          <cell r="J1817">
            <v>100</v>
          </cell>
          <cell r="K1817">
            <v>0</v>
          </cell>
          <cell r="L1817">
            <v>0</v>
          </cell>
          <cell r="M1817" t="str">
            <v>No.37</v>
          </cell>
        </row>
        <row r="1818">
          <cell r="A1818" t="str">
            <v>도로경계석 설치(신설)</v>
          </cell>
          <cell r="B1818" t="str">
            <v>120X120X500</v>
          </cell>
          <cell r="C1818" t="str">
            <v>M</v>
          </cell>
          <cell r="D1818">
            <v>8.3000000000000007</v>
          </cell>
          <cell r="E1818">
            <v>11600</v>
          </cell>
          <cell r="F1818">
            <v>96280</v>
          </cell>
          <cell r="G1818">
            <v>2900</v>
          </cell>
          <cell r="H1818">
            <v>24070</v>
          </cell>
          <cell r="I1818">
            <v>8700</v>
          </cell>
          <cell r="J1818">
            <v>72210</v>
          </cell>
          <cell r="K1818">
            <v>0</v>
          </cell>
          <cell r="L1818">
            <v>0</v>
          </cell>
          <cell r="M1818" t="str">
            <v>No.87</v>
          </cell>
        </row>
        <row r="1820">
          <cell r="A1820" t="str">
            <v>마. 집 수 정</v>
          </cell>
          <cell r="F1820">
            <v>329429</v>
          </cell>
          <cell r="H1820">
            <v>141152</v>
          </cell>
          <cell r="J1820">
            <v>186805</v>
          </cell>
          <cell r="L1820">
            <v>1472</v>
          </cell>
        </row>
        <row r="1821">
          <cell r="A1821" t="str">
            <v>레미콘타설</v>
          </cell>
          <cell r="B1821" t="str">
            <v>철근구조물</v>
          </cell>
          <cell r="C1821" t="str">
            <v>M3</v>
          </cell>
          <cell r="D1821">
            <v>1.54</v>
          </cell>
          <cell r="E1821">
            <v>16000</v>
          </cell>
          <cell r="F1821">
            <v>24640</v>
          </cell>
          <cell r="G1821">
            <v>0</v>
          </cell>
          <cell r="H1821">
            <v>0</v>
          </cell>
          <cell r="I1821">
            <v>16000</v>
          </cell>
          <cell r="J1821">
            <v>24640</v>
          </cell>
          <cell r="K1821">
            <v>0</v>
          </cell>
          <cell r="L1821">
            <v>0</v>
          </cell>
          <cell r="M1821" t="str">
            <v>No.14</v>
          </cell>
        </row>
        <row r="1822">
          <cell r="A1822" t="str">
            <v>레미콘타설</v>
          </cell>
          <cell r="B1822" t="str">
            <v>무근구조물</v>
          </cell>
          <cell r="C1822" t="str">
            <v>M3</v>
          </cell>
          <cell r="D1822">
            <v>0.26</v>
          </cell>
          <cell r="E1822">
            <v>21700</v>
          </cell>
          <cell r="F1822">
            <v>5642</v>
          </cell>
          <cell r="G1822">
            <v>400</v>
          </cell>
          <cell r="H1822">
            <v>104</v>
          </cell>
          <cell r="I1822">
            <v>21000</v>
          </cell>
          <cell r="J1822">
            <v>5460</v>
          </cell>
          <cell r="K1822">
            <v>300</v>
          </cell>
          <cell r="L1822">
            <v>78</v>
          </cell>
          <cell r="M1822" t="str">
            <v>No.10</v>
          </cell>
        </row>
        <row r="1823">
          <cell r="A1823" t="str">
            <v>합판거푸집</v>
          </cell>
          <cell r="B1823" t="str">
            <v>0-7m:3회</v>
          </cell>
          <cell r="C1823" t="str">
            <v>M2</v>
          </cell>
          <cell r="D1823">
            <v>12.64</v>
          </cell>
          <cell r="E1823">
            <v>12000</v>
          </cell>
          <cell r="F1823">
            <v>151680</v>
          </cell>
          <cell r="G1823">
            <v>4000</v>
          </cell>
          <cell r="H1823">
            <v>50560</v>
          </cell>
          <cell r="I1823">
            <v>8000</v>
          </cell>
          <cell r="J1823">
            <v>101120</v>
          </cell>
          <cell r="K1823">
            <v>0</v>
          </cell>
          <cell r="L1823">
            <v>0</v>
          </cell>
          <cell r="M1823" t="str">
            <v>No.15</v>
          </cell>
        </row>
        <row r="1824">
          <cell r="A1824" t="str">
            <v>합판거푸집</v>
          </cell>
          <cell r="B1824" t="str">
            <v>0-7m:6회</v>
          </cell>
          <cell r="C1824" t="str">
            <v>M2</v>
          </cell>
          <cell r="D1824">
            <v>0.64</v>
          </cell>
          <cell r="E1824">
            <v>17100</v>
          </cell>
          <cell r="F1824">
            <v>10944</v>
          </cell>
          <cell r="G1824">
            <v>5300</v>
          </cell>
          <cell r="H1824">
            <v>3392</v>
          </cell>
          <cell r="I1824">
            <v>11800</v>
          </cell>
          <cell r="J1824">
            <v>7552</v>
          </cell>
          <cell r="K1824">
            <v>0</v>
          </cell>
          <cell r="L1824">
            <v>0</v>
          </cell>
          <cell r="M1824" t="str">
            <v>No.11</v>
          </cell>
        </row>
        <row r="1825">
          <cell r="A1825" t="str">
            <v>철근가공및조립</v>
          </cell>
          <cell r="B1825" t="str">
            <v>보통</v>
          </cell>
          <cell r="C1825" t="str">
            <v>TON</v>
          </cell>
          <cell r="D1825">
            <v>4.9000000000000002E-2</v>
          </cell>
          <cell r="E1825">
            <v>327000</v>
          </cell>
          <cell r="F1825">
            <v>16023</v>
          </cell>
          <cell r="G1825">
            <v>4000</v>
          </cell>
          <cell r="H1825">
            <v>196</v>
          </cell>
          <cell r="I1825">
            <v>317000</v>
          </cell>
          <cell r="J1825">
            <v>15533</v>
          </cell>
          <cell r="K1825">
            <v>6000</v>
          </cell>
          <cell r="L1825">
            <v>294</v>
          </cell>
          <cell r="M1825" t="str">
            <v>No.18</v>
          </cell>
        </row>
        <row r="1826">
          <cell r="A1826" t="str">
            <v>그레이팅 뚜껑설치</v>
          </cell>
          <cell r="B1826" t="str">
            <v>1000X1000mm</v>
          </cell>
          <cell r="C1826" t="str">
            <v>개소</v>
          </cell>
          <cell r="D1826">
            <v>1</v>
          </cell>
          <cell r="E1826">
            <v>120500</v>
          </cell>
          <cell r="F1826">
            <v>120500</v>
          </cell>
          <cell r="G1826">
            <v>86900</v>
          </cell>
          <cell r="H1826">
            <v>86900</v>
          </cell>
          <cell r="I1826">
            <v>32500</v>
          </cell>
          <cell r="J1826">
            <v>32500</v>
          </cell>
          <cell r="K1826">
            <v>1100</v>
          </cell>
          <cell r="L1826">
            <v>1100</v>
          </cell>
          <cell r="M1826" t="str">
            <v>No.71</v>
          </cell>
        </row>
        <row r="1828">
          <cell r="A1828" t="str">
            <v>바. 출입문 설치</v>
          </cell>
          <cell r="F1828">
            <v>1405872</v>
          </cell>
          <cell r="H1828">
            <v>590962</v>
          </cell>
          <cell r="J1828">
            <v>814634</v>
          </cell>
          <cell r="L1828">
            <v>276</v>
          </cell>
        </row>
        <row r="1829">
          <cell r="A1829" t="str">
            <v>레미콘타설</v>
          </cell>
          <cell r="B1829" t="str">
            <v>철근구조물</v>
          </cell>
          <cell r="C1829" t="str">
            <v>M3</v>
          </cell>
          <cell r="D1829">
            <v>0.64</v>
          </cell>
          <cell r="E1829">
            <v>16000</v>
          </cell>
          <cell r="F1829">
            <v>10240</v>
          </cell>
          <cell r="G1829">
            <v>0</v>
          </cell>
          <cell r="H1829">
            <v>0</v>
          </cell>
          <cell r="I1829">
            <v>16000</v>
          </cell>
          <cell r="J1829">
            <v>10240</v>
          </cell>
          <cell r="K1829">
            <v>0</v>
          </cell>
          <cell r="L1829">
            <v>0</v>
          </cell>
          <cell r="M1829" t="str">
            <v>No.14</v>
          </cell>
        </row>
        <row r="1830">
          <cell r="A1830" t="str">
            <v>레미콘타설</v>
          </cell>
          <cell r="B1830" t="str">
            <v>무근구조물</v>
          </cell>
          <cell r="C1830" t="str">
            <v>M3</v>
          </cell>
          <cell r="D1830">
            <v>0.32</v>
          </cell>
          <cell r="E1830">
            <v>21700</v>
          </cell>
          <cell r="F1830">
            <v>6944</v>
          </cell>
          <cell r="G1830">
            <v>400</v>
          </cell>
          <cell r="H1830">
            <v>128</v>
          </cell>
          <cell r="I1830">
            <v>21000</v>
          </cell>
          <cell r="J1830">
            <v>6720</v>
          </cell>
          <cell r="K1830">
            <v>300</v>
          </cell>
          <cell r="L1830">
            <v>96</v>
          </cell>
          <cell r="M1830" t="str">
            <v>No.10</v>
          </cell>
        </row>
        <row r="1831">
          <cell r="A1831" t="str">
            <v>합판거푸집</v>
          </cell>
          <cell r="B1831" t="str">
            <v>0-7m:6회</v>
          </cell>
          <cell r="C1831" t="str">
            <v>M2</v>
          </cell>
          <cell r="D1831">
            <v>4.4800000000000004</v>
          </cell>
          <cell r="E1831">
            <v>17100</v>
          </cell>
          <cell r="F1831">
            <v>76608</v>
          </cell>
          <cell r="G1831">
            <v>5300</v>
          </cell>
          <cell r="H1831">
            <v>23744</v>
          </cell>
          <cell r="I1831">
            <v>11800</v>
          </cell>
          <cell r="J1831">
            <v>52864</v>
          </cell>
          <cell r="K1831">
            <v>0</v>
          </cell>
          <cell r="L1831">
            <v>0</v>
          </cell>
          <cell r="M1831" t="str">
            <v>No.11</v>
          </cell>
        </row>
        <row r="1832">
          <cell r="A1832" t="str">
            <v>철근가공및조립</v>
          </cell>
          <cell r="B1832" t="str">
            <v>간단</v>
          </cell>
          <cell r="C1832" t="str">
            <v>TON</v>
          </cell>
          <cell r="D1832">
            <v>0.03</v>
          </cell>
          <cell r="E1832">
            <v>290000</v>
          </cell>
          <cell r="F1832">
            <v>8700</v>
          </cell>
          <cell r="G1832">
            <v>3000</v>
          </cell>
          <cell r="H1832">
            <v>90</v>
          </cell>
          <cell r="I1832">
            <v>281000</v>
          </cell>
          <cell r="J1832">
            <v>8430</v>
          </cell>
          <cell r="K1832">
            <v>6000</v>
          </cell>
          <cell r="L1832">
            <v>180</v>
          </cell>
          <cell r="M1832" t="str">
            <v>No.82</v>
          </cell>
        </row>
        <row r="1833">
          <cell r="A1833" t="str">
            <v>모  르  터</v>
          </cell>
          <cell r="B1833" t="str">
            <v>1 : 3</v>
          </cell>
          <cell r="C1833" t="str">
            <v>M3</v>
          </cell>
          <cell r="D1833">
            <v>0.48</v>
          </cell>
          <cell r="E1833">
            <v>40000</v>
          </cell>
          <cell r="F1833">
            <v>19200</v>
          </cell>
          <cell r="G1833">
            <v>0</v>
          </cell>
          <cell r="H1833">
            <v>0</v>
          </cell>
          <cell r="I1833">
            <v>40000</v>
          </cell>
          <cell r="J1833">
            <v>19200</v>
          </cell>
          <cell r="K1833">
            <v>0</v>
          </cell>
          <cell r="L1833">
            <v>0</v>
          </cell>
          <cell r="M1833" t="str">
            <v>No.37</v>
          </cell>
        </row>
        <row r="1834">
          <cell r="A1834" t="str">
            <v>적벽돌쌓기</v>
          </cell>
          <cell r="B1834" t="str">
            <v>1.0B,표준형</v>
          </cell>
          <cell r="C1834" t="str">
            <v>M2</v>
          </cell>
          <cell r="D1834">
            <v>12.2</v>
          </cell>
          <cell r="E1834">
            <v>21900</v>
          </cell>
          <cell r="F1834">
            <v>267180</v>
          </cell>
          <cell r="G1834">
            <v>0</v>
          </cell>
          <cell r="H1834">
            <v>0</v>
          </cell>
          <cell r="I1834">
            <v>21900</v>
          </cell>
          <cell r="J1834">
            <v>267180</v>
          </cell>
          <cell r="K1834">
            <v>0</v>
          </cell>
          <cell r="L1834">
            <v>0</v>
          </cell>
          <cell r="M1834" t="str">
            <v>No.36</v>
          </cell>
        </row>
        <row r="1835">
          <cell r="A1835" t="str">
            <v>출입문 설치</v>
          </cell>
          <cell r="B1835" t="str">
            <v>B=4.0M</v>
          </cell>
          <cell r="C1835" t="str">
            <v>개소</v>
          </cell>
          <cell r="D1835">
            <v>1</v>
          </cell>
          <cell r="E1835">
            <v>1017000</v>
          </cell>
          <cell r="F1835">
            <v>1017000</v>
          </cell>
          <cell r="G1835">
            <v>567000</v>
          </cell>
          <cell r="H1835">
            <v>567000</v>
          </cell>
          <cell r="I1835">
            <v>450000</v>
          </cell>
          <cell r="J1835">
            <v>450000</v>
          </cell>
          <cell r="K1835">
            <v>0</v>
          </cell>
          <cell r="L1835">
            <v>0</v>
          </cell>
        </row>
        <row r="1837">
          <cell r="A1837" t="str">
            <v>사. 기  타</v>
          </cell>
          <cell r="F1837">
            <v>731477</v>
          </cell>
          <cell r="H1837">
            <v>115436</v>
          </cell>
          <cell r="J1837">
            <v>531374</v>
          </cell>
          <cell r="L1837">
            <v>84667</v>
          </cell>
        </row>
        <row r="1838">
          <cell r="A1838" t="str">
            <v>레미콘타설</v>
          </cell>
          <cell r="B1838" t="str">
            <v>무근구조물</v>
          </cell>
          <cell r="C1838" t="str">
            <v>M3</v>
          </cell>
          <cell r="D1838">
            <v>0.28999999999999998</v>
          </cell>
          <cell r="E1838">
            <v>21700</v>
          </cell>
          <cell r="F1838">
            <v>6293</v>
          </cell>
          <cell r="G1838">
            <v>400</v>
          </cell>
          <cell r="H1838">
            <v>116</v>
          </cell>
          <cell r="I1838">
            <v>21000</v>
          </cell>
          <cell r="J1838">
            <v>6090</v>
          </cell>
          <cell r="K1838">
            <v>300</v>
          </cell>
          <cell r="L1838">
            <v>87</v>
          </cell>
          <cell r="M1838" t="str">
            <v>No.10</v>
          </cell>
        </row>
        <row r="1839">
          <cell r="A1839" t="str">
            <v>합판거푸집</v>
          </cell>
          <cell r="B1839" t="str">
            <v>0-7m:6회</v>
          </cell>
          <cell r="C1839" t="str">
            <v>M2</v>
          </cell>
          <cell r="D1839">
            <v>0.96</v>
          </cell>
          <cell r="E1839">
            <v>17100</v>
          </cell>
          <cell r="F1839">
            <v>16416</v>
          </cell>
          <cell r="G1839">
            <v>5300</v>
          </cell>
          <cell r="H1839">
            <v>5088</v>
          </cell>
          <cell r="I1839">
            <v>11800</v>
          </cell>
          <cell r="J1839">
            <v>11328</v>
          </cell>
          <cell r="K1839">
            <v>0</v>
          </cell>
          <cell r="L1839">
            <v>0</v>
          </cell>
          <cell r="M1839" t="str">
            <v>No.11</v>
          </cell>
        </row>
        <row r="1840">
          <cell r="A1840" t="str">
            <v>모래부설 및 다짐(B.H 0.7M3,관로기초)</v>
          </cell>
          <cell r="B1840" t="str">
            <v>기계90%+인력10%</v>
          </cell>
          <cell r="C1840" t="str">
            <v>M3</v>
          </cell>
          <cell r="D1840">
            <v>15.16</v>
          </cell>
          <cell r="E1840">
            <v>2300</v>
          </cell>
          <cell r="F1840">
            <v>34868</v>
          </cell>
          <cell r="G1840">
            <v>200</v>
          </cell>
          <cell r="H1840">
            <v>3032</v>
          </cell>
          <cell r="I1840">
            <v>1600</v>
          </cell>
          <cell r="J1840">
            <v>24256</v>
          </cell>
          <cell r="K1840">
            <v>500</v>
          </cell>
          <cell r="L1840">
            <v>7580</v>
          </cell>
          <cell r="M1840" t="str">
            <v>#.8</v>
          </cell>
        </row>
        <row r="1841">
          <cell r="A1841" t="str">
            <v>이중벽P.E관 접합및부설</v>
          </cell>
          <cell r="B1841" t="str">
            <v>Φ250M/M</v>
          </cell>
          <cell r="C1841" t="str">
            <v>개소</v>
          </cell>
          <cell r="D1841">
            <v>2</v>
          </cell>
          <cell r="E1841">
            <v>4000</v>
          </cell>
          <cell r="F1841">
            <v>8000</v>
          </cell>
          <cell r="G1841">
            <v>0</v>
          </cell>
          <cell r="H1841">
            <v>0</v>
          </cell>
          <cell r="I1841">
            <v>4000</v>
          </cell>
          <cell r="J1841">
            <v>8000</v>
          </cell>
          <cell r="K1841">
            <v>0</v>
          </cell>
          <cell r="L1841">
            <v>0</v>
          </cell>
          <cell r="M1841" t="str">
            <v>No.24</v>
          </cell>
        </row>
        <row r="1842">
          <cell r="A1842" t="str">
            <v>K.P메카니칼접합및부설(기계)</v>
          </cell>
          <cell r="B1842" t="str">
            <v>ø450M/M</v>
          </cell>
          <cell r="C1842" t="str">
            <v>개소</v>
          </cell>
          <cell r="D1842">
            <v>2</v>
          </cell>
          <cell r="E1842">
            <v>139100</v>
          </cell>
          <cell r="F1842">
            <v>278200</v>
          </cell>
          <cell r="G1842">
            <v>39700</v>
          </cell>
          <cell r="H1842">
            <v>79400</v>
          </cell>
          <cell r="I1842">
            <v>78600</v>
          </cell>
          <cell r="J1842">
            <v>157200</v>
          </cell>
          <cell r="K1842">
            <v>20800</v>
          </cell>
          <cell r="L1842">
            <v>41600</v>
          </cell>
          <cell r="M1842" t="str">
            <v>No.63</v>
          </cell>
        </row>
        <row r="1843">
          <cell r="A1843" t="str">
            <v>K.P메카니칼접합및부설(기계)</v>
          </cell>
          <cell r="B1843" t="str">
            <v>ø450M/M(이형관)</v>
          </cell>
          <cell r="C1843" t="str">
            <v>개소</v>
          </cell>
          <cell r="D1843">
            <v>6</v>
          </cell>
          <cell r="E1843">
            <v>31400</v>
          </cell>
          <cell r="F1843">
            <v>188400</v>
          </cell>
          <cell r="G1843">
            <v>0</v>
          </cell>
          <cell r="H1843">
            <v>0</v>
          </cell>
          <cell r="I1843">
            <v>25500</v>
          </cell>
          <cell r="J1843">
            <v>153000</v>
          </cell>
          <cell r="K1843">
            <v>5900</v>
          </cell>
          <cell r="L1843">
            <v>35400</v>
          </cell>
          <cell r="M1843" t="str">
            <v>No.65</v>
          </cell>
        </row>
        <row r="1844">
          <cell r="A1844" t="str">
            <v>플랜지관 접합및부설</v>
          </cell>
          <cell r="B1844" t="str">
            <v>ø450M/M(이형관)</v>
          </cell>
          <cell r="C1844" t="str">
            <v>개소</v>
          </cell>
          <cell r="D1844">
            <v>1</v>
          </cell>
          <cell r="E1844">
            <v>170700</v>
          </cell>
          <cell r="F1844">
            <v>170700</v>
          </cell>
          <cell r="G1844">
            <v>27700</v>
          </cell>
          <cell r="H1844">
            <v>27700</v>
          </cell>
          <cell r="I1844">
            <v>143000</v>
          </cell>
          <cell r="J1844">
            <v>143000</v>
          </cell>
          <cell r="K1844">
            <v>0</v>
          </cell>
          <cell r="L1844">
            <v>0</v>
          </cell>
          <cell r="M1844" t="str">
            <v>No.106</v>
          </cell>
        </row>
        <row r="1845">
          <cell r="A1845" t="str">
            <v>P.V.C관 접합(슬리브접합)</v>
          </cell>
          <cell r="B1845" t="str">
            <v>D25M/M</v>
          </cell>
          <cell r="C1845" t="str">
            <v>개소</v>
          </cell>
          <cell r="D1845">
            <v>5</v>
          </cell>
          <cell r="E1845">
            <v>5720</v>
          </cell>
          <cell r="F1845">
            <v>28600</v>
          </cell>
          <cell r="G1845">
            <v>20</v>
          </cell>
          <cell r="H1845">
            <v>100</v>
          </cell>
          <cell r="I1845">
            <v>5700</v>
          </cell>
          <cell r="J1845">
            <v>28500</v>
          </cell>
          <cell r="K1845">
            <v>0</v>
          </cell>
          <cell r="L1845">
            <v>0</v>
          </cell>
          <cell r="M1845" t="str">
            <v>No.89</v>
          </cell>
        </row>
        <row r="1847">
          <cell r="A1847" t="str">
            <v>4. 운 반 공</v>
          </cell>
          <cell r="F1847">
            <v>2173668</v>
          </cell>
          <cell r="H1847">
            <v>129800</v>
          </cell>
          <cell r="J1847">
            <v>141600</v>
          </cell>
          <cell r="L1847">
            <v>1902268</v>
          </cell>
        </row>
        <row r="1848">
          <cell r="A1848" t="str">
            <v>철근운반</v>
          </cell>
          <cell r="C1848" t="str">
            <v>TON</v>
          </cell>
          <cell r="D1848">
            <v>165.512</v>
          </cell>
          <cell r="E1848">
            <v>9000</v>
          </cell>
          <cell r="F1848">
            <v>1489608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9000</v>
          </cell>
          <cell r="L1848">
            <v>1489608</v>
          </cell>
          <cell r="M1848" t="str">
            <v>#.15</v>
          </cell>
        </row>
        <row r="1849">
          <cell r="A1849" t="str">
            <v>시멘트운반(40kg/대)</v>
          </cell>
          <cell r="C1849" t="str">
            <v>대</v>
          </cell>
          <cell r="D1849">
            <v>382</v>
          </cell>
          <cell r="E1849">
            <v>400</v>
          </cell>
          <cell r="F1849">
            <v>152800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400</v>
          </cell>
          <cell r="L1849">
            <v>152800</v>
          </cell>
          <cell r="M1849" t="str">
            <v>#.19</v>
          </cell>
        </row>
        <row r="1850">
          <cell r="A1850" t="str">
            <v>주철관 운반</v>
          </cell>
          <cell r="B1850" t="str">
            <v>Φ450M/M</v>
          </cell>
          <cell r="C1850" t="str">
            <v>본</v>
          </cell>
          <cell r="D1850">
            <v>2</v>
          </cell>
          <cell r="E1850">
            <v>4300</v>
          </cell>
          <cell r="F1850">
            <v>8600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4300</v>
          </cell>
          <cell r="L1850">
            <v>8600</v>
          </cell>
          <cell r="M1850" t="str">
            <v>#.25</v>
          </cell>
        </row>
        <row r="1851">
          <cell r="A1851" t="str">
            <v>주철관 운반</v>
          </cell>
          <cell r="B1851" t="str">
            <v>이형관</v>
          </cell>
          <cell r="C1851" t="str">
            <v>KG</v>
          </cell>
          <cell r="D1851">
            <v>919.6</v>
          </cell>
          <cell r="E1851">
            <v>100</v>
          </cell>
          <cell r="F1851">
            <v>91960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100</v>
          </cell>
          <cell r="L1851">
            <v>91960</v>
          </cell>
          <cell r="M1851" t="str">
            <v>#.17</v>
          </cell>
        </row>
        <row r="1852">
          <cell r="A1852" t="str">
            <v>보조기층운반</v>
          </cell>
          <cell r="C1852" t="str">
            <v>M3</v>
          </cell>
          <cell r="D1852">
            <v>59</v>
          </cell>
          <cell r="E1852">
            <v>7300</v>
          </cell>
          <cell r="F1852">
            <v>430700</v>
          </cell>
          <cell r="G1852">
            <v>2200</v>
          </cell>
          <cell r="H1852">
            <v>129800</v>
          </cell>
          <cell r="I1852">
            <v>2400</v>
          </cell>
          <cell r="J1852">
            <v>141600</v>
          </cell>
          <cell r="K1852">
            <v>2700</v>
          </cell>
          <cell r="L1852">
            <v>159300</v>
          </cell>
          <cell r="M1852" t="str">
            <v>#.18</v>
          </cell>
        </row>
        <row r="1873">
          <cell r="A1873" t="str">
            <v>⊙중문동부 중계펌프장 사급자재비(토목)</v>
          </cell>
          <cell r="C1873" t="str">
            <v>식</v>
          </cell>
          <cell r="D1873">
            <v>1</v>
          </cell>
          <cell r="F1873">
            <v>6718100</v>
          </cell>
          <cell r="H1873">
            <v>6718100</v>
          </cell>
          <cell r="J1873">
            <v>0</v>
          </cell>
          <cell r="L1873">
            <v>0</v>
          </cell>
        </row>
        <row r="1875">
          <cell r="A1875" t="str">
            <v>모  래</v>
          </cell>
          <cell r="C1875" t="str">
            <v>M3</v>
          </cell>
          <cell r="D1875">
            <v>56</v>
          </cell>
          <cell r="E1875">
            <v>17000</v>
          </cell>
          <cell r="F1875">
            <v>952000</v>
          </cell>
          <cell r="G1875">
            <v>17000</v>
          </cell>
          <cell r="H1875">
            <v>952000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</row>
        <row r="1876">
          <cell r="A1876" t="str">
            <v>보조기층제</v>
          </cell>
          <cell r="C1876" t="str">
            <v>M3</v>
          </cell>
          <cell r="D1876">
            <v>59</v>
          </cell>
          <cell r="E1876">
            <v>6300</v>
          </cell>
          <cell r="F1876">
            <v>371700</v>
          </cell>
          <cell r="G1876">
            <v>6300</v>
          </cell>
          <cell r="H1876">
            <v>371700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</row>
        <row r="1877">
          <cell r="A1877" t="str">
            <v>적벽돌</v>
          </cell>
          <cell r="B1877" t="str">
            <v>190*90*57</v>
          </cell>
          <cell r="C1877" t="str">
            <v>매</v>
          </cell>
          <cell r="D1877">
            <v>1612</v>
          </cell>
          <cell r="E1877">
            <v>200</v>
          </cell>
          <cell r="F1877">
            <v>322400</v>
          </cell>
          <cell r="G1877">
            <v>200</v>
          </cell>
          <cell r="H1877">
            <v>322400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</row>
        <row r="1878">
          <cell r="A1878" t="str">
            <v>이중벽 P.E관</v>
          </cell>
          <cell r="B1878" t="str">
            <v>Φ250M/M</v>
          </cell>
          <cell r="C1878" t="str">
            <v>본</v>
          </cell>
          <cell r="D1878">
            <v>2</v>
          </cell>
          <cell r="E1878">
            <v>127200</v>
          </cell>
          <cell r="F1878">
            <v>254400</v>
          </cell>
          <cell r="G1878">
            <v>127200</v>
          </cell>
          <cell r="H1878">
            <v>254400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</row>
        <row r="1879">
          <cell r="A1879" t="str">
            <v>이중벽 P.E관</v>
          </cell>
          <cell r="B1879" t="str">
            <v>Φ400M/M</v>
          </cell>
          <cell r="C1879" t="str">
            <v>본</v>
          </cell>
          <cell r="D1879">
            <v>8</v>
          </cell>
          <cell r="E1879">
            <v>279600</v>
          </cell>
          <cell r="F1879">
            <v>2236800</v>
          </cell>
          <cell r="G1879">
            <v>279600</v>
          </cell>
          <cell r="H1879">
            <v>2236800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</row>
        <row r="1880">
          <cell r="A1880" t="str">
            <v>주철관 이형관</v>
          </cell>
          <cell r="B1880" t="str">
            <v>D300M/M이상 D600M/M이하</v>
          </cell>
          <cell r="C1880" t="str">
            <v>KG</v>
          </cell>
          <cell r="D1880">
            <v>919.6</v>
          </cell>
          <cell r="E1880">
            <v>2500</v>
          </cell>
          <cell r="F1880">
            <v>2299000</v>
          </cell>
          <cell r="G1880">
            <v>2500</v>
          </cell>
          <cell r="H1880">
            <v>2299000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</row>
        <row r="1881">
          <cell r="A1881" t="str">
            <v>주철관 접합부품(K.P메카니칼접합)</v>
          </cell>
          <cell r="B1881" t="str">
            <v>D=450MM</v>
          </cell>
          <cell r="C1881" t="str">
            <v>SET</v>
          </cell>
          <cell r="D1881">
            <v>8</v>
          </cell>
          <cell r="E1881">
            <v>34400</v>
          </cell>
          <cell r="F1881">
            <v>275200</v>
          </cell>
          <cell r="G1881">
            <v>34400</v>
          </cell>
          <cell r="H1881">
            <v>275200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</row>
        <row r="1882">
          <cell r="A1882" t="str">
            <v>주철관 접합부품(플랜지접합)</v>
          </cell>
          <cell r="B1882" t="str">
            <v>D=450MM</v>
          </cell>
          <cell r="C1882" t="str">
            <v>SET</v>
          </cell>
          <cell r="D1882">
            <v>1</v>
          </cell>
          <cell r="E1882">
            <v>6600</v>
          </cell>
          <cell r="F1882">
            <v>6600</v>
          </cell>
          <cell r="G1882">
            <v>6600</v>
          </cell>
          <cell r="H1882">
            <v>6600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</row>
        <row r="1895">
          <cell r="A1895" t="str">
            <v>Ⅵ.부 대 공</v>
          </cell>
          <cell r="C1895" t="str">
            <v>식</v>
          </cell>
          <cell r="D1895">
            <v>1</v>
          </cell>
          <cell r="F1895">
            <v>114212924</v>
          </cell>
          <cell r="H1895">
            <v>33940540</v>
          </cell>
          <cell r="J1895">
            <v>65457340</v>
          </cell>
          <cell r="L1895">
            <v>14815044</v>
          </cell>
        </row>
        <row r="1896">
          <cell r="A1896" t="str">
            <v>가.현장사무소</v>
          </cell>
          <cell r="F1896">
            <v>73831440</v>
          </cell>
          <cell r="H1896">
            <v>25097340</v>
          </cell>
          <cell r="J1896">
            <v>47857340</v>
          </cell>
          <cell r="L1896">
            <v>876760</v>
          </cell>
        </row>
        <row r="1897">
          <cell r="A1897" t="str">
            <v>현장사무소</v>
          </cell>
          <cell r="B1897" t="str">
            <v>12개월</v>
          </cell>
          <cell r="C1897" t="str">
            <v>㎡</v>
          </cell>
          <cell r="D1897">
            <v>200</v>
          </cell>
          <cell r="E1897">
            <v>119778</v>
          </cell>
          <cell r="F1897">
            <v>23955600</v>
          </cell>
          <cell r="G1897">
            <v>38050</v>
          </cell>
          <cell r="H1897">
            <v>7610000</v>
          </cell>
          <cell r="I1897">
            <v>80415</v>
          </cell>
          <cell r="J1897">
            <v>16083000</v>
          </cell>
          <cell r="K1897">
            <v>1313</v>
          </cell>
          <cell r="L1897">
            <v>262600</v>
          </cell>
          <cell r="M1897" t="str">
            <v>No.107</v>
          </cell>
        </row>
        <row r="1898">
          <cell r="A1898" t="str">
            <v>창  고</v>
          </cell>
          <cell r="B1898" t="str">
            <v>12개월</v>
          </cell>
          <cell r="C1898" t="str">
            <v>㎡</v>
          </cell>
          <cell r="D1898">
            <v>120</v>
          </cell>
          <cell r="E1898">
            <v>76236</v>
          </cell>
          <cell r="F1898">
            <v>9148320</v>
          </cell>
          <cell r="G1898">
            <v>29051</v>
          </cell>
          <cell r="H1898">
            <v>3486120</v>
          </cell>
          <cell r="I1898">
            <v>46151</v>
          </cell>
          <cell r="J1898">
            <v>5538120</v>
          </cell>
          <cell r="K1898">
            <v>1034</v>
          </cell>
          <cell r="L1898">
            <v>124080</v>
          </cell>
          <cell r="M1898" t="str">
            <v>No.108</v>
          </cell>
        </row>
        <row r="1899">
          <cell r="A1899" t="str">
            <v>작 업 소</v>
          </cell>
          <cell r="B1899" t="str">
            <v>12개월</v>
          </cell>
          <cell r="C1899" t="str">
            <v>㎡</v>
          </cell>
          <cell r="D1899">
            <v>220</v>
          </cell>
          <cell r="E1899">
            <v>76236</v>
          </cell>
          <cell r="F1899">
            <v>16771920</v>
          </cell>
          <cell r="G1899">
            <v>29051</v>
          </cell>
          <cell r="H1899">
            <v>6391220</v>
          </cell>
          <cell r="I1899">
            <v>46151</v>
          </cell>
          <cell r="J1899">
            <v>10153220</v>
          </cell>
          <cell r="K1899">
            <v>1034</v>
          </cell>
          <cell r="L1899">
            <v>227480</v>
          </cell>
          <cell r="M1899" t="str">
            <v>No.109</v>
          </cell>
        </row>
        <row r="1900">
          <cell r="A1900" t="str">
            <v>합 숙 소</v>
          </cell>
          <cell r="B1900" t="str">
            <v>12개월</v>
          </cell>
          <cell r="C1900" t="str">
            <v>㎡</v>
          </cell>
          <cell r="D1900">
            <v>200</v>
          </cell>
          <cell r="E1900">
            <v>119778</v>
          </cell>
          <cell r="F1900">
            <v>23955600</v>
          </cell>
          <cell r="G1900">
            <v>38050</v>
          </cell>
          <cell r="H1900">
            <v>7610000</v>
          </cell>
          <cell r="I1900">
            <v>80415</v>
          </cell>
          <cell r="J1900">
            <v>16083000</v>
          </cell>
          <cell r="K1900">
            <v>1313</v>
          </cell>
          <cell r="L1900">
            <v>262600</v>
          </cell>
          <cell r="M1900" t="str">
            <v>No.110</v>
          </cell>
        </row>
        <row r="1901">
          <cell r="A1901" t="str">
            <v>나.감독관차량</v>
          </cell>
          <cell r="C1901" t="str">
            <v>식</v>
          </cell>
          <cell r="D1901">
            <v>1</v>
          </cell>
          <cell r="E1901">
            <v>6281484</v>
          </cell>
          <cell r="F1901">
            <v>6281484</v>
          </cell>
          <cell r="G1901">
            <v>1843200</v>
          </cell>
          <cell r="H1901">
            <v>1843200</v>
          </cell>
          <cell r="I1901">
            <v>0</v>
          </cell>
          <cell r="J1901">
            <v>0</v>
          </cell>
          <cell r="K1901">
            <v>4438284</v>
          </cell>
          <cell r="L1901">
            <v>4438284</v>
          </cell>
        </row>
        <row r="1902">
          <cell r="A1902" t="str">
            <v>다. 시 험 비</v>
          </cell>
          <cell r="F1902">
            <v>34100000</v>
          </cell>
          <cell r="H1902">
            <v>7000000</v>
          </cell>
          <cell r="J1902">
            <v>17600000</v>
          </cell>
          <cell r="L1902">
            <v>9500000</v>
          </cell>
        </row>
        <row r="1903">
          <cell r="A1903" t="str">
            <v>선정시험</v>
          </cell>
          <cell r="C1903" t="str">
            <v>식</v>
          </cell>
          <cell r="D1903">
            <v>1</v>
          </cell>
          <cell r="E1903">
            <v>12600000</v>
          </cell>
          <cell r="F1903">
            <v>12600000</v>
          </cell>
          <cell r="G1903">
            <v>3000000</v>
          </cell>
          <cell r="H1903">
            <v>3000000</v>
          </cell>
          <cell r="I1903">
            <v>6600000</v>
          </cell>
          <cell r="J1903">
            <v>6600000</v>
          </cell>
          <cell r="K1903">
            <v>3000000</v>
          </cell>
          <cell r="L1903">
            <v>3000000</v>
          </cell>
          <cell r="M1903" t="str">
            <v>No.111</v>
          </cell>
        </row>
        <row r="1904">
          <cell r="A1904" t="str">
            <v>관리시험</v>
          </cell>
          <cell r="C1904" t="str">
            <v>식</v>
          </cell>
          <cell r="D1904">
            <v>1</v>
          </cell>
          <cell r="E1904">
            <v>14000000</v>
          </cell>
          <cell r="F1904">
            <v>14000000</v>
          </cell>
          <cell r="G1904">
            <v>2500000</v>
          </cell>
          <cell r="H1904">
            <v>2500000</v>
          </cell>
          <cell r="I1904">
            <v>7000000</v>
          </cell>
          <cell r="J1904">
            <v>7000000</v>
          </cell>
          <cell r="K1904">
            <v>4500000</v>
          </cell>
          <cell r="L1904">
            <v>4500000</v>
          </cell>
          <cell r="M1904" t="str">
            <v>No.112</v>
          </cell>
        </row>
        <row r="1905">
          <cell r="A1905" t="str">
            <v>검사시험</v>
          </cell>
          <cell r="C1905" t="str">
            <v>식</v>
          </cell>
          <cell r="D1905">
            <v>1</v>
          </cell>
          <cell r="E1905">
            <v>7500000</v>
          </cell>
          <cell r="F1905">
            <v>7500000</v>
          </cell>
          <cell r="G1905">
            <v>1500000</v>
          </cell>
          <cell r="H1905">
            <v>1500000</v>
          </cell>
          <cell r="I1905">
            <v>4000000</v>
          </cell>
          <cell r="J1905">
            <v>4000000</v>
          </cell>
          <cell r="K1905">
            <v>2000000</v>
          </cell>
          <cell r="L1905">
            <v>2000000</v>
          </cell>
          <cell r="M1905" t="str">
            <v>No.113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일위대가"/>
      <sheetName val="48일위(기존)"/>
      <sheetName val="Sheet1"/>
      <sheetName val="접속도로1"/>
      <sheetName val="소일위대가코드표"/>
      <sheetName val="COPING-1"/>
      <sheetName val="역T형교대-2수량"/>
      <sheetName val="ELECTRIC"/>
      <sheetName val="원가계산서(남측)"/>
      <sheetName val="기초일위"/>
      <sheetName val="시설일위"/>
      <sheetName val="조명일위"/>
      <sheetName val="인건비"/>
      <sheetName val="대로근거"/>
      <sheetName val="경산"/>
      <sheetName val="49수량"/>
      <sheetName val="48수량"/>
      <sheetName val="22수량"/>
      <sheetName val="자재단가"/>
      <sheetName val="일위대가-1"/>
      <sheetName val="2000년1차"/>
      <sheetName val="관급"/>
      <sheetName val="가도공"/>
      <sheetName val="노임단가"/>
      <sheetName val="감액총괄표"/>
      <sheetName val="03전반노무비"/>
      <sheetName val="토목"/>
      <sheetName val="개소별수량산출"/>
      <sheetName val="J直材4"/>
      <sheetName val="FB25JN"/>
      <sheetName val="#REF"/>
      <sheetName val="기계물량"/>
      <sheetName val="9811"/>
      <sheetName val="상각비"/>
      <sheetName val="단가"/>
      <sheetName val="경로(통)"/>
      <sheetName val="터널조도"/>
      <sheetName val="과천MAIN"/>
      <sheetName val="단가 "/>
      <sheetName val="일위대가 (PM)"/>
      <sheetName val="노임"/>
      <sheetName val="기계경비(시간당)"/>
      <sheetName val="램머"/>
      <sheetName val="9509"/>
      <sheetName val="기성내역서표지"/>
      <sheetName val="노무비단가"/>
      <sheetName val="01후반노무비"/>
      <sheetName val="제경비"/>
      <sheetName val="제경집계"/>
      <sheetName val="DATA"/>
      <sheetName val="인건-측정"/>
      <sheetName val="자료"/>
      <sheetName val="조명시설"/>
      <sheetName val="일위목록"/>
      <sheetName val="코드표"/>
      <sheetName val="자재코드"/>
      <sheetName val="공사개요"/>
      <sheetName val="표지"/>
      <sheetName val="단가비교"/>
      <sheetName val="SORCE1"/>
      <sheetName val="설비"/>
      <sheetName val="안양동교 1안"/>
      <sheetName val="현장관리비"/>
      <sheetName val="암거단위-1련"/>
      <sheetName val="설계명세"/>
      <sheetName val="증감대비"/>
      <sheetName val="중로근거"/>
      <sheetName val="단"/>
      <sheetName val="woo(mac)"/>
      <sheetName val="분개내역서 (2000년도 )"/>
      <sheetName val="Baby일위대가"/>
      <sheetName val="공토공단위당"/>
      <sheetName val="일위산출"/>
      <sheetName val="자재단가표"/>
      <sheetName val="EP0618"/>
      <sheetName val="중기조종사 단위단가"/>
      <sheetName val="직재"/>
      <sheetName val="Sheet13"/>
      <sheetName val="Sheet14"/>
      <sheetName val="피벗테이블데이터분석"/>
      <sheetName val="설계명세서"/>
      <sheetName val="몰탈콘크리트"/>
      <sheetName val="철근집계"/>
      <sheetName val="기초단가"/>
      <sheetName val="POL6차-PIPING"/>
      <sheetName val="포장수량집계표"/>
      <sheetName val="토공"/>
      <sheetName val="금액"/>
      <sheetName val="계산서(곡선부)"/>
      <sheetName val="포장재료집계표"/>
      <sheetName val="DATE"/>
      <sheetName val="자료입력"/>
      <sheetName val="적용단위길이"/>
      <sheetName val="특수기호강도거푸집"/>
      <sheetName val="종배수관면벽신"/>
      <sheetName val="종배수관(신)"/>
      <sheetName val="토공(우물통,기타) "/>
      <sheetName val="48전력선로일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EQT-ESTN"/>
      <sheetName val="당진1,2호기전선관설치및접지4차공사내역서-을지"/>
      <sheetName val="예산서"/>
      <sheetName val="전기"/>
      <sheetName val="시설물일위"/>
      <sheetName val="1,2공구원가계산서"/>
      <sheetName val="1공구산출내역서"/>
      <sheetName val="수량산출"/>
      <sheetName val="계약용량(서포)"/>
      <sheetName val="노무비 "/>
      <sheetName val="공사비_NDE"/>
      <sheetName val="CAT_5"/>
      <sheetName val="#2_일위대가목록"/>
      <sheetName val="PANEL가격"/>
      <sheetName val="실행내역"/>
      <sheetName val="공통자료"/>
      <sheetName val="9902"/>
      <sheetName val="밸브설치"/>
      <sheetName val="노임목록"/>
      <sheetName val="자재목록"/>
      <sheetName val="중기목록"/>
      <sheetName val="sw1"/>
      <sheetName val="쌍송교"/>
      <sheetName val="접속도로"/>
      <sheetName val="산근"/>
      <sheetName val="총투입계"/>
      <sheetName val="0201"/>
      <sheetName val="참조"/>
      <sheetName val="제경비요율"/>
      <sheetName val="대비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N勞作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(세부)"/>
      <sheetName val="Sheet1"/>
      <sheetName val="Sheet2"/>
      <sheetName val="Sheet3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품의"/>
      <sheetName val="준공내역서(갑)"/>
      <sheetName val="교통대책내역"/>
      <sheetName val="신청내역서"/>
    </sheetNames>
    <sheetDataSet>
      <sheetData sheetId="0" refreshError="1"/>
      <sheetData sheetId="1" refreshError="1"/>
      <sheetData sheetId="2"/>
      <sheetData sheetId="3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장비선정"/>
      <sheetName val="빙축열냉동기"/>
      <sheetName val="냉각수"/>
      <sheetName val="순환수"/>
      <sheetName val="축열조"/>
      <sheetName val="보일러"/>
      <sheetName val="운전스케쥴"/>
      <sheetName val="견적표지"/>
      <sheetName val="갑지"/>
      <sheetName val="내역서"/>
      <sheetName val="공급범위"/>
      <sheetName val="change "/>
      <sheetName val="첨부설명"/>
      <sheetName val="DATA"/>
      <sheetName val="TRE 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4">
          <cell r="V4" t="str">
            <v>RWBⅡ 60</v>
          </cell>
        </row>
        <row r="5">
          <cell r="V5" t="str">
            <v>RWBⅡ 76</v>
          </cell>
        </row>
        <row r="6">
          <cell r="V6" t="str">
            <v>RWBⅡ 76E</v>
          </cell>
        </row>
        <row r="7">
          <cell r="V7" t="str">
            <v>RWBⅡ 100</v>
          </cell>
        </row>
        <row r="8">
          <cell r="V8" t="str">
            <v>RWBⅡ 100E</v>
          </cell>
        </row>
        <row r="9">
          <cell r="V9" t="str">
            <v>RWBⅡ 134</v>
          </cell>
        </row>
        <row r="10">
          <cell r="V10" t="str">
            <v>RWBⅡ 134E</v>
          </cell>
        </row>
        <row r="11">
          <cell r="V11" t="str">
            <v>RWBⅡ 177</v>
          </cell>
        </row>
        <row r="12">
          <cell r="V12" t="str">
            <v>RWBⅡ 177E</v>
          </cell>
        </row>
        <row r="13">
          <cell r="V13" t="str">
            <v>RWBⅡ 222</v>
          </cell>
        </row>
        <row r="14">
          <cell r="V14" t="str">
            <v>RWBⅡ 222E</v>
          </cell>
        </row>
        <row r="15">
          <cell r="V15" t="str">
            <v>RWBⅡ 270</v>
          </cell>
        </row>
        <row r="16">
          <cell r="V16" t="str">
            <v>RWBⅡ 270E</v>
          </cell>
        </row>
        <row r="17">
          <cell r="V17" t="str">
            <v>RWBⅡ 316E</v>
          </cell>
        </row>
        <row r="18">
          <cell r="V18" t="str">
            <v>RWBⅡ 399E</v>
          </cell>
        </row>
      </sheetData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설비"/>
      <sheetName val="피벗테이블데이터분석"/>
      <sheetName val="종배수관(신)"/>
      <sheetName val="자료입력"/>
      <sheetName val="적용단위길이"/>
      <sheetName val="wall"/>
      <sheetName val="Front"/>
      <sheetName val="단가표"/>
      <sheetName val="일위산출"/>
      <sheetName val="냉천부속동"/>
      <sheetName val="메탈라스"/>
      <sheetName val="주방"/>
      <sheetName val="무안내역"/>
      <sheetName val="종배수관면벽신"/>
      <sheetName val="내역단가"/>
      <sheetName val="일위단가"/>
      <sheetName val="노무비"/>
      <sheetName val="XL4Poppy"/>
      <sheetName val="가압장구체수량산출서"/>
      <sheetName val="산수배수"/>
      <sheetName val="수문일1"/>
      <sheetName val="2000년1차"/>
      <sheetName val="48일위(기존)"/>
      <sheetName val="처리단락"/>
      <sheetName val="공사요율"/>
      <sheetName val="LD"/>
      <sheetName val="2.냉난방설비공사"/>
      <sheetName val="7.자동제어공사"/>
      <sheetName val="자료"/>
      <sheetName val="49수량"/>
      <sheetName val="48수량"/>
      <sheetName val="22수량"/>
      <sheetName val="자재단가"/>
      <sheetName val="영창26"/>
      <sheetName val="내역서(기계)"/>
      <sheetName val="내역서"/>
      <sheetName val="대비"/>
      <sheetName val="집계표"/>
      <sheetName val="상행-교대(A1)"/>
      <sheetName val="총괄내역서"/>
      <sheetName val="토목"/>
      <sheetName val="경산"/>
      <sheetName val="ⴭⴭⴭⴭⴭ"/>
      <sheetName val="고창터널(고창방향)"/>
      <sheetName val="산출기준자료"/>
      <sheetName val="내역서(세부)"/>
      <sheetName val="일위대가"/>
      <sheetName val="File_관급"/>
      <sheetName val="공정집계"/>
      <sheetName val="내역"/>
      <sheetName val="20관리비율"/>
      <sheetName val="#REF"/>
      <sheetName val="비탈면보호공수량산출"/>
      <sheetName val="노임"/>
      <sheetName val="자재"/>
      <sheetName val="교대시점"/>
      <sheetName val="수목데이타 "/>
      <sheetName val="대로근거"/>
      <sheetName val="9509"/>
      <sheetName val="갑지"/>
      <sheetName val="공조기"/>
      <sheetName val="감액총괄표"/>
      <sheetName val="Sheet1"/>
      <sheetName val="기계경비(시간당)"/>
      <sheetName val="램머"/>
      <sheetName val="일위대가목차"/>
      <sheetName val="수량산출"/>
      <sheetName val="9811"/>
      <sheetName val="원가"/>
      <sheetName val="BEND LOSS"/>
      <sheetName val="조명율표"/>
      <sheetName val="JA8-4"/>
      <sheetName val="남양주부대"/>
      <sheetName val="골재산출"/>
      <sheetName val="적용토목"/>
      <sheetName val="TRE TABLE"/>
      <sheetName val="돈암사업"/>
      <sheetName val="단가"/>
      <sheetName val="일위대가-3"/>
      <sheetName val="교수설계"/>
      <sheetName val="내역서(중수)"/>
      <sheetName val="96노임기준"/>
      <sheetName val="DATA 입력부"/>
      <sheetName val="소방기계"/>
      <sheetName val="원가계산"/>
      <sheetName val="대치판정"/>
      <sheetName val="날개벽"/>
      <sheetName val="공감비"/>
      <sheetName val="견적서"/>
      <sheetName val="실내건축일위대가"/>
      <sheetName val="단위수량"/>
      <sheetName val="설계서을"/>
      <sheetName val="b_balju_cho"/>
    </sheetNames>
    <sheetDataSet>
      <sheetData sheetId="0"/>
      <sheetData sheetId="1" refreshError="1"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세레카상철"/>
      <sheetName val="세레카좌철"/>
      <sheetName val="단가표지"/>
      <sheetName val="단가목차"/>
      <sheetName val="단가간지"/>
      <sheetName val="원가"/>
      <sheetName val="원가산출근거"/>
      <sheetName val="총괄표"/>
      <sheetName val="단가"/>
      <sheetName val="수량인공"/>
      <sheetName val="기계산출"/>
      <sheetName val="기초신설 (2)"/>
      <sheetName val="기계터되파기"/>
      <sheetName val="기계타설"/>
      <sheetName val="자단"/>
      <sheetName val="노단"/>
      <sheetName val="가설비"/>
      <sheetName val="가설사무소"/>
      <sheetName val="전력비"/>
      <sheetName val="운반비일위"/>
      <sheetName val="대운반"/>
      <sheetName val="대운반중량집계"/>
      <sheetName val="소운반"/>
      <sheetName val="소운반중량집계"/>
      <sheetName val="중량집계표"/>
      <sheetName val="폐기물단가"/>
      <sheetName val="폐기물처리비"/>
      <sheetName val="폐기물수량"/>
      <sheetName val="작업부산물단가"/>
      <sheetName val="작업부산물수량"/>
      <sheetName val="갑지(추정)"/>
      <sheetName val="수량산출"/>
      <sheetName val="일위대가"/>
      <sheetName val="단"/>
      <sheetName val="TRE TABLE"/>
      <sheetName val="개소별수량산출"/>
      <sheetName val="동원인원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A1" t="str">
            <v>-1S</v>
          </cell>
          <cell r="C1" t="str">
            <v>합     계</v>
          </cell>
        </row>
        <row r="2">
          <cell r="C2" t="str">
            <v>단    가    산    출    서</v>
          </cell>
        </row>
        <row r="4">
          <cell r="C4" t="str">
            <v>공 사 종 류</v>
          </cell>
          <cell r="D4" t="str">
            <v>규      격</v>
          </cell>
          <cell r="E4" t="str">
            <v>단위</v>
          </cell>
          <cell r="F4" t="str">
            <v>수 량</v>
          </cell>
          <cell r="G4" t="str">
            <v>재   료   비</v>
          </cell>
          <cell r="I4" t="str">
            <v>노   무   비</v>
          </cell>
          <cell r="K4" t="str">
            <v>공  구  손  료</v>
          </cell>
          <cell r="M4" t="str">
            <v>계</v>
          </cell>
          <cell r="O4" t="str">
            <v>기사</v>
          </cell>
        </row>
        <row r="5">
          <cell r="G5" t="str">
            <v>단 가</v>
          </cell>
          <cell r="H5" t="str">
            <v>금  액</v>
          </cell>
          <cell r="I5" t="str">
            <v>단  가</v>
          </cell>
          <cell r="J5" t="str">
            <v>금  액</v>
          </cell>
          <cell r="K5" t="str">
            <v>단  가</v>
          </cell>
          <cell r="L5" t="str">
            <v>금  액</v>
          </cell>
          <cell r="M5" t="str">
            <v>단 가</v>
          </cell>
          <cell r="N5" t="str">
            <v>금  액</v>
          </cell>
        </row>
        <row r="6">
          <cell r="A6" t="str">
            <v>48-1</v>
          </cell>
          <cell r="B6">
            <v>1</v>
          </cell>
          <cell r="C6" t="str">
            <v>1.공사측량</v>
          </cell>
          <cell r="D6" t="str">
            <v>66kV 거리0.6Km</v>
          </cell>
          <cell r="E6" t="str">
            <v>식</v>
          </cell>
          <cell r="F6">
            <v>1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1</v>
          </cell>
        </row>
        <row r="7">
          <cell r="B7">
            <v>0</v>
          </cell>
          <cell r="C7" t="str">
            <v>가) 재 료 비</v>
          </cell>
          <cell r="D7">
            <v>0</v>
          </cell>
          <cell r="E7">
            <v>0</v>
          </cell>
          <cell r="F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B8">
            <v>246</v>
          </cell>
          <cell r="C8" t="str">
            <v>말 목</v>
          </cell>
          <cell r="D8" t="str">
            <v>45×45×500</v>
          </cell>
          <cell r="E8" t="str">
            <v>개</v>
          </cell>
          <cell r="F8">
            <v>4</v>
          </cell>
          <cell r="G8">
            <v>364</v>
          </cell>
          <cell r="H8">
            <v>1456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364</v>
          </cell>
          <cell r="N8">
            <v>1456</v>
          </cell>
          <cell r="O8">
            <v>0</v>
          </cell>
        </row>
        <row r="9">
          <cell r="B9">
            <v>247</v>
          </cell>
          <cell r="C9" t="str">
            <v>말 목</v>
          </cell>
          <cell r="D9" t="str">
            <v>75×75×500</v>
          </cell>
          <cell r="E9" t="str">
            <v>개</v>
          </cell>
          <cell r="F9">
            <v>4</v>
          </cell>
          <cell r="G9">
            <v>741</v>
          </cell>
          <cell r="H9">
            <v>2964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741</v>
          </cell>
          <cell r="N9">
            <v>2964</v>
          </cell>
          <cell r="O9">
            <v>0</v>
          </cell>
        </row>
        <row r="10">
          <cell r="B10">
            <v>248</v>
          </cell>
          <cell r="C10" t="str">
            <v>못</v>
          </cell>
          <cell r="D10" t="str">
            <v>3㎝</v>
          </cell>
          <cell r="E10" t="str">
            <v>㎏</v>
          </cell>
          <cell r="F10">
            <v>0.06</v>
          </cell>
          <cell r="G10">
            <v>550</v>
          </cell>
          <cell r="H10">
            <v>33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550</v>
          </cell>
          <cell r="N10">
            <v>33</v>
          </cell>
          <cell r="O10">
            <v>0</v>
          </cell>
        </row>
        <row r="11">
          <cell r="B11">
            <v>249</v>
          </cell>
          <cell r="C11" t="str">
            <v>방 안 지</v>
          </cell>
          <cell r="D11" t="str">
            <v>0.5㎝×0.7㎝</v>
          </cell>
          <cell r="E11" t="str">
            <v>매</v>
          </cell>
          <cell r="F11">
            <v>1</v>
          </cell>
          <cell r="G11">
            <v>100</v>
          </cell>
          <cell r="H11">
            <v>100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100</v>
          </cell>
          <cell r="N11">
            <v>100</v>
          </cell>
          <cell r="O11">
            <v>0</v>
          </cell>
        </row>
        <row r="12">
          <cell r="B12">
            <v>250</v>
          </cell>
          <cell r="C12" t="str">
            <v>앨 범</v>
          </cell>
          <cell r="D12" t="str">
            <v>大</v>
          </cell>
          <cell r="E12" t="str">
            <v>권</v>
          </cell>
          <cell r="F12">
            <v>1</v>
          </cell>
          <cell r="G12">
            <v>30000</v>
          </cell>
          <cell r="H12">
            <v>30000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30000</v>
          </cell>
          <cell r="N12">
            <v>30000</v>
          </cell>
          <cell r="O12">
            <v>0</v>
          </cell>
        </row>
        <row r="13">
          <cell r="B13">
            <v>251</v>
          </cell>
          <cell r="C13" t="str">
            <v>야 장</v>
          </cell>
          <cell r="D13">
            <v>0</v>
          </cell>
          <cell r="E13" t="str">
            <v>장</v>
          </cell>
          <cell r="F13">
            <v>1</v>
          </cell>
          <cell r="G13">
            <v>200</v>
          </cell>
          <cell r="H13">
            <v>200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200</v>
          </cell>
          <cell r="N13">
            <v>200</v>
          </cell>
          <cell r="O13">
            <v>0</v>
          </cell>
        </row>
        <row r="14">
          <cell r="B14">
            <v>252</v>
          </cell>
          <cell r="C14" t="str">
            <v>인 화 지</v>
          </cell>
          <cell r="D14" t="str">
            <v>5×7"</v>
          </cell>
          <cell r="E14" t="str">
            <v>매</v>
          </cell>
          <cell r="F14">
            <v>5</v>
          </cell>
          <cell r="G14">
            <v>170</v>
          </cell>
          <cell r="H14">
            <v>850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170</v>
          </cell>
          <cell r="N14">
            <v>850</v>
          </cell>
          <cell r="O14">
            <v>0</v>
          </cell>
        </row>
        <row r="15">
          <cell r="B15">
            <v>253</v>
          </cell>
          <cell r="C15" t="str">
            <v>종단용지</v>
          </cell>
          <cell r="D15" t="str">
            <v>20m×0.7m</v>
          </cell>
          <cell r="E15" t="str">
            <v>롤</v>
          </cell>
          <cell r="F15">
            <v>1</v>
          </cell>
          <cell r="G15">
            <v>18000</v>
          </cell>
          <cell r="H15">
            <v>18000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18000</v>
          </cell>
          <cell r="N15">
            <v>18000</v>
          </cell>
          <cell r="O15">
            <v>0</v>
          </cell>
        </row>
        <row r="16">
          <cell r="B16">
            <v>254</v>
          </cell>
          <cell r="C16" t="str">
            <v>지 도</v>
          </cell>
          <cell r="D16" t="str">
            <v>1/25000</v>
          </cell>
          <cell r="E16" t="str">
            <v>장</v>
          </cell>
          <cell r="F16">
            <v>1</v>
          </cell>
          <cell r="G16">
            <v>1600</v>
          </cell>
          <cell r="H16">
            <v>1600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1600</v>
          </cell>
          <cell r="N16">
            <v>1600</v>
          </cell>
          <cell r="O16">
            <v>0</v>
          </cell>
        </row>
        <row r="17">
          <cell r="B17">
            <v>255</v>
          </cell>
          <cell r="C17" t="str">
            <v>지 도</v>
          </cell>
          <cell r="D17" t="str">
            <v>1/5000</v>
          </cell>
          <cell r="E17" t="str">
            <v>장</v>
          </cell>
          <cell r="F17">
            <v>1</v>
          </cell>
          <cell r="G17">
            <v>2000</v>
          </cell>
          <cell r="H17">
            <v>2000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2000</v>
          </cell>
          <cell r="N17">
            <v>2000</v>
          </cell>
          <cell r="O17">
            <v>0</v>
          </cell>
        </row>
        <row r="18">
          <cell r="B18">
            <v>256</v>
          </cell>
          <cell r="C18" t="str">
            <v>지 도</v>
          </cell>
          <cell r="D18" t="str">
            <v>1/50000</v>
          </cell>
          <cell r="E18" t="str">
            <v>장</v>
          </cell>
          <cell r="F18">
            <v>1</v>
          </cell>
          <cell r="G18">
            <v>1600</v>
          </cell>
          <cell r="H18">
            <v>1600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1600</v>
          </cell>
          <cell r="N18">
            <v>1600</v>
          </cell>
          <cell r="O18">
            <v>0</v>
          </cell>
        </row>
        <row r="19">
          <cell r="B19">
            <v>260</v>
          </cell>
          <cell r="C19" t="str">
            <v>페인트(SPRAY)</v>
          </cell>
          <cell r="D19">
            <v>0</v>
          </cell>
          <cell r="E19" t="str">
            <v>통</v>
          </cell>
          <cell r="F19">
            <v>1</v>
          </cell>
          <cell r="G19">
            <v>1500</v>
          </cell>
          <cell r="H19">
            <v>1500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1500</v>
          </cell>
          <cell r="N19">
            <v>1500</v>
          </cell>
        </row>
        <row r="30">
          <cell r="B30">
            <v>146</v>
          </cell>
          <cell r="C30" t="str">
            <v>나) 노 무 비</v>
          </cell>
          <cell r="D30" t="str">
            <v>중급기술자(엔지니어)</v>
          </cell>
          <cell r="E30" t="str">
            <v>인</v>
          </cell>
          <cell r="F30">
            <v>0.12</v>
          </cell>
          <cell r="G30">
            <v>0</v>
          </cell>
          <cell r="H30">
            <v>0</v>
          </cell>
          <cell r="I30">
            <v>108828</v>
          </cell>
          <cell r="J30">
            <v>13059</v>
          </cell>
          <cell r="K30">
            <v>0</v>
          </cell>
          <cell r="L30">
            <v>0</v>
          </cell>
          <cell r="M30">
            <v>108828</v>
          </cell>
          <cell r="N30">
            <v>13059</v>
          </cell>
          <cell r="O30">
            <v>0</v>
          </cell>
        </row>
        <row r="31">
          <cell r="B31">
            <v>147</v>
          </cell>
          <cell r="C31">
            <v>0</v>
          </cell>
          <cell r="D31" t="str">
            <v>중급기술자(측량)</v>
          </cell>
          <cell r="E31" t="str">
            <v>인</v>
          </cell>
          <cell r="F31">
            <v>0.37</v>
          </cell>
          <cell r="G31">
            <v>0</v>
          </cell>
          <cell r="H31">
            <v>0</v>
          </cell>
          <cell r="I31">
            <v>84170</v>
          </cell>
          <cell r="J31">
            <v>31142</v>
          </cell>
          <cell r="K31">
            <v>0</v>
          </cell>
          <cell r="L31">
            <v>0</v>
          </cell>
          <cell r="M31">
            <v>84170</v>
          </cell>
          <cell r="N31">
            <v>31142</v>
          </cell>
          <cell r="O31">
            <v>0</v>
          </cell>
        </row>
        <row r="32">
          <cell r="B32">
            <v>148</v>
          </cell>
          <cell r="C32">
            <v>0</v>
          </cell>
          <cell r="D32" t="str">
            <v>초급기술자(측량)</v>
          </cell>
          <cell r="E32" t="str">
            <v>인</v>
          </cell>
          <cell r="F32">
            <v>0.63</v>
          </cell>
          <cell r="G32">
            <v>0</v>
          </cell>
          <cell r="H32">
            <v>0</v>
          </cell>
          <cell r="I32">
            <v>65465</v>
          </cell>
          <cell r="J32">
            <v>41242</v>
          </cell>
          <cell r="K32">
            <v>0</v>
          </cell>
          <cell r="L32">
            <v>0</v>
          </cell>
          <cell r="M32">
            <v>65465</v>
          </cell>
          <cell r="N32">
            <v>41242</v>
          </cell>
          <cell r="O32">
            <v>0</v>
          </cell>
        </row>
        <row r="33">
          <cell r="B33">
            <v>149</v>
          </cell>
          <cell r="C33">
            <v>0</v>
          </cell>
          <cell r="D33" t="str">
            <v>초급기능사(측량)</v>
          </cell>
          <cell r="E33" t="str">
            <v>인</v>
          </cell>
          <cell r="F33">
            <v>1</v>
          </cell>
          <cell r="G33">
            <v>0</v>
          </cell>
          <cell r="H33">
            <v>0</v>
          </cell>
          <cell r="I33">
            <v>48984</v>
          </cell>
          <cell r="J33">
            <v>48984</v>
          </cell>
          <cell r="K33">
            <v>0</v>
          </cell>
          <cell r="L33">
            <v>0</v>
          </cell>
          <cell r="M33">
            <v>48984</v>
          </cell>
          <cell r="N33">
            <v>48984</v>
          </cell>
          <cell r="O33">
            <v>0</v>
          </cell>
        </row>
        <row r="34">
          <cell r="B34">
            <v>74</v>
          </cell>
          <cell r="C34">
            <v>0</v>
          </cell>
          <cell r="D34" t="str">
            <v>보 통 인 부</v>
          </cell>
          <cell r="E34" t="str">
            <v>인</v>
          </cell>
          <cell r="F34">
            <v>1.24</v>
          </cell>
          <cell r="G34">
            <v>0</v>
          </cell>
          <cell r="H34">
            <v>0</v>
          </cell>
          <cell r="I34">
            <v>50683</v>
          </cell>
          <cell r="J34">
            <v>62846</v>
          </cell>
          <cell r="K34">
            <v>0</v>
          </cell>
          <cell r="L34">
            <v>0</v>
          </cell>
          <cell r="M34">
            <v>50683</v>
          </cell>
          <cell r="N34">
            <v>62846</v>
          </cell>
          <cell r="O34">
            <v>0</v>
          </cell>
        </row>
        <row r="37">
          <cell r="B37">
            <v>146</v>
          </cell>
          <cell r="C37" t="str">
            <v>다) 공 구 손 료</v>
          </cell>
          <cell r="D37" t="str">
            <v>중급기술자(엔지니어)</v>
          </cell>
          <cell r="E37" t="str">
            <v>인</v>
          </cell>
          <cell r="F37">
            <v>0.01</v>
          </cell>
          <cell r="G37">
            <v>0</v>
          </cell>
          <cell r="H37">
            <v>0</v>
          </cell>
          <cell r="J37">
            <v>0</v>
          </cell>
          <cell r="K37">
            <v>108828</v>
          </cell>
          <cell r="L37">
            <v>1088</v>
          </cell>
          <cell r="M37">
            <v>108828</v>
          </cell>
          <cell r="N37">
            <v>1088</v>
          </cell>
          <cell r="O37">
            <v>0</v>
          </cell>
        </row>
        <row r="38">
          <cell r="B38">
            <v>147</v>
          </cell>
          <cell r="C38">
            <v>0</v>
          </cell>
          <cell r="D38" t="str">
            <v>중급기술자(측량)</v>
          </cell>
          <cell r="E38" t="str">
            <v>인</v>
          </cell>
          <cell r="F38">
            <v>0.01</v>
          </cell>
          <cell r="G38">
            <v>0</v>
          </cell>
          <cell r="H38">
            <v>0</v>
          </cell>
          <cell r="J38">
            <v>0</v>
          </cell>
          <cell r="K38">
            <v>84170</v>
          </cell>
          <cell r="L38">
            <v>841</v>
          </cell>
          <cell r="M38">
            <v>84170</v>
          </cell>
          <cell r="N38">
            <v>841</v>
          </cell>
          <cell r="O38">
            <v>0</v>
          </cell>
        </row>
        <row r="39">
          <cell r="B39">
            <v>148</v>
          </cell>
          <cell r="C39">
            <v>0</v>
          </cell>
          <cell r="D39" t="str">
            <v>초급기술자(측량)</v>
          </cell>
          <cell r="E39" t="str">
            <v>인</v>
          </cell>
          <cell r="F39">
            <v>0.01</v>
          </cell>
          <cell r="G39">
            <v>0</v>
          </cell>
          <cell r="H39">
            <v>0</v>
          </cell>
          <cell r="J39">
            <v>0</v>
          </cell>
          <cell r="K39">
            <v>65465</v>
          </cell>
          <cell r="L39">
            <v>654</v>
          </cell>
          <cell r="M39">
            <v>65465</v>
          </cell>
          <cell r="N39">
            <v>654</v>
          </cell>
          <cell r="O39">
            <v>0</v>
          </cell>
        </row>
        <row r="40">
          <cell r="B40">
            <v>149</v>
          </cell>
          <cell r="C40">
            <v>0</v>
          </cell>
          <cell r="D40" t="str">
            <v>초급기능사(측량)</v>
          </cell>
          <cell r="E40" t="str">
            <v>인</v>
          </cell>
          <cell r="F40">
            <v>0.03</v>
          </cell>
          <cell r="G40">
            <v>0</v>
          </cell>
          <cell r="H40">
            <v>0</v>
          </cell>
          <cell r="J40">
            <v>0</v>
          </cell>
          <cell r="K40">
            <v>48984</v>
          </cell>
          <cell r="L40">
            <v>1469</v>
          </cell>
          <cell r="M40">
            <v>48984</v>
          </cell>
          <cell r="N40">
            <v>1469</v>
          </cell>
          <cell r="O40">
            <v>0</v>
          </cell>
        </row>
        <row r="41">
          <cell r="B41">
            <v>74</v>
          </cell>
          <cell r="C41">
            <v>0</v>
          </cell>
          <cell r="D41" t="str">
            <v>보 통 인 부</v>
          </cell>
          <cell r="E41" t="str">
            <v>인</v>
          </cell>
          <cell r="F41">
            <v>0.03</v>
          </cell>
          <cell r="G41">
            <v>0</v>
          </cell>
          <cell r="H41">
            <v>0</v>
          </cell>
          <cell r="J41">
            <v>0</v>
          </cell>
          <cell r="K41">
            <v>50683</v>
          </cell>
          <cell r="L41">
            <v>1520</v>
          </cell>
          <cell r="M41">
            <v>50683</v>
          </cell>
          <cell r="N41">
            <v>1520</v>
          </cell>
          <cell r="O41">
            <v>0</v>
          </cell>
        </row>
        <row r="53">
          <cell r="A53" t="str">
            <v>48-1S</v>
          </cell>
          <cell r="C53" t="str">
            <v>합     계</v>
          </cell>
          <cell r="H53">
            <v>60303</v>
          </cell>
          <cell r="J53">
            <v>197273</v>
          </cell>
          <cell r="L53">
            <v>5572</v>
          </cell>
          <cell r="N53">
            <v>263148</v>
          </cell>
        </row>
        <row r="54">
          <cell r="A54" t="str">
            <v>48-2</v>
          </cell>
          <cell r="B54">
            <v>2</v>
          </cell>
          <cell r="C54" t="str">
            <v>2. 가공송전선신설</v>
          </cell>
          <cell r="D54" t="str">
            <v>ACSR 95㎟</v>
          </cell>
          <cell r="E54" t="str">
            <v>m</v>
          </cell>
          <cell r="F54">
            <v>1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</v>
          </cell>
        </row>
        <row r="55">
          <cell r="B55">
            <v>0</v>
          </cell>
          <cell r="C55" t="str">
            <v>가) 재 료 비</v>
          </cell>
          <cell r="D55">
            <v>0</v>
          </cell>
          <cell r="E55">
            <v>0</v>
          </cell>
          <cell r="F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B56">
            <v>201</v>
          </cell>
          <cell r="C56" t="str">
            <v>강심알루미늄연선</v>
          </cell>
          <cell r="D56" t="str">
            <v>ACSR 95㎟</v>
          </cell>
          <cell r="E56" t="str">
            <v>m</v>
          </cell>
          <cell r="F56">
            <v>667</v>
          </cell>
          <cell r="G56">
            <v>1230</v>
          </cell>
          <cell r="H56">
            <v>820410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1230</v>
          </cell>
          <cell r="N56">
            <v>820410</v>
          </cell>
          <cell r="O56">
            <v>0</v>
          </cell>
        </row>
        <row r="63">
          <cell r="B63">
            <v>143</v>
          </cell>
          <cell r="C63" t="str">
            <v>나) 노 무 비</v>
          </cell>
          <cell r="D63" t="str">
            <v>전기공사기사 1급</v>
          </cell>
          <cell r="E63" t="str">
            <v>인</v>
          </cell>
          <cell r="F63">
            <v>0.47</v>
          </cell>
          <cell r="G63">
            <v>0</v>
          </cell>
          <cell r="H63">
            <v>0</v>
          </cell>
          <cell r="I63">
            <v>79564</v>
          </cell>
          <cell r="J63">
            <v>37395</v>
          </cell>
          <cell r="K63">
            <v>0</v>
          </cell>
          <cell r="L63">
            <v>0</v>
          </cell>
          <cell r="M63">
            <v>79564</v>
          </cell>
          <cell r="N63">
            <v>37395</v>
          </cell>
          <cell r="O63">
            <v>0</v>
          </cell>
        </row>
        <row r="64">
          <cell r="B64">
            <v>54</v>
          </cell>
          <cell r="C64">
            <v>0</v>
          </cell>
          <cell r="D64" t="str">
            <v>송 전 전 공</v>
          </cell>
          <cell r="E64" t="str">
            <v>인</v>
          </cell>
          <cell r="F64">
            <v>7.26</v>
          </cell>
          <cell r="G64">
            <v>0</v>
          </cell>
          <cell r="H64">
            <v>0</v>
          </cell>
          <cell r="I64">
            <v>253222</v>
          </cell>
          <cell r="J64">
            <v>1838391</v>
          </cell>
          <cell r="K64">
            <v>0</v>
          </cell>
          <cell r="L64">
            <v>0</v>
          </cell>
          <cell r="M64">
            <v>253222</v>
          </cell>
          <cell r="N64">
            <v>1838391</v>
          </cell>
          <cell r="O64">
            <v>0</v>
          </cell>
        </row>
        <row r="65">
          <cell r="B65">
            <v>73</v>
          </cell>
          <cell r="C65">
            <v>0</v>
          </cell>
          <cell r="D65" t="str">
            <v>특 별 인 부</v>
          </cell>
          <cell r="E65" t="str">
            <v>인</v>
          </cell>
          <cell r="F65">
            <v>10.67</v>
          </cell>
          <cell r="G65">
            <v>0</v>
          </cell>
          <cell r="H65">
            <v>0</v>
          </cell>
          <cell r="I65">
            <v>65734</v>
          </cell>
          <cell r="J65">
            <v>701381</v>
          </cell>
          <cell r="K65">
            <v>0</v>
          </cell>
          <cell r="L65">
            <v>0</v>
          </cell>
          <cell r="M65">
            <v>65734</v>
          </cell>
          <cell r="N65">
            <v>701381</v>
          </cell>
          <cell r="O65">
            <v>0</v>
          </cell>
        </row>
        <row r="68">
          <cell r="B68">
            <v>143</v>
          </cell>
          <cell r="C68" t="str">
            <v>다) 공 구 손 료</v>
          </cell>
          <cell r="D68" t="str">
            <v>전기공사기사 1급</v>
          </cell>
          <cell r="E68" t="str">
            <v>인</v>
          </cell>
          <cell r="F68">
            <v>0.01</v>
          </cell>
          <cell r="G68">
            <v>0</v>
          </cell>
          <cell r="H68">
            <v>0</v>
          </cell>
          <cell r="J68">
            <v>0</v>
          </cell>
          <cell r="K68">
            <v>79564</v>
          </cell>
          <cell r="L68">
            <v>795</v>
          </cell>
          <cell r="M68">
            <v>79564</v>
          </cell>
          <cell r="N68">
            <v>795</v>
          </cell>
          <cell r="O68">
            <v>0</v>
          </cell>
        </row>
        <row r="69">
          <cell r="B69">
            <v>54</v>
          </cell>
          <cell r="C69">
            <v>0</v>
          </cell>
          <cell r="D69" t="str">
            <v>송 전 전 공</v>
          </cell>
          <cell r="E69" t="str">
            <v>인</v>
          </cell>
          <cell r="F69">
            <v>0.21</v>
          </cell>
          <cell r="G69">
            <v>0</v>
          </cell>
          <cell r="H69">
            <v>0</v>
          </cell>
          <cell r="J69">
            <v>0</v>
          </cell>
          <cell r="K69">
            <v>253222</v>
          </cell>
          <cell r="L69">
            <v>53176</v>
          </cell>
          <cell r="M69">
            <v>253222</v>
          </cell>
          <cell r="N69">
            <v>53176</v>
          </cell>
          <cell r="O69">
            <v>0</v>
          </cell>
        </row>
        <row r="70">
          <cell r="B70">
            <v>73</v>
          </cell>
          <cell r="C70">
            <v>0</v>
          </cell>
          <cell r="D70" t="str">
            <v>특 별 인 부</v>
          </cell>
          <cell r="E70" t="str">
            <v>인</v>
          </cell>
          <cell r="F70">
            <v>0.32</v>
          </cell>
          <cell r="G70">
            <v>0</v>
          </cell>
          <cell r="H70">
            <v>0</v>
          </cell>
          <cell r="J70">
            <v>0</v>
          </cell>
          <cell r="K70">
            <v>65734</v>
          </cell>
          <cell r="L70">
            <v>21034</v>
          </cell>
          <cell r="M70">
            <v>65734</v>
          </cell>
          <cell r="N70">
            <v>21034</v>
          </cell>
          <cell r="O70">
            <v>0</v>
          </cell>
        </row>
        <row r="77">
          <cell r="A77" t="str">
            <v>48-2S</v>
          </cell>
          <cell r="C77" t="str">
            <v>합     계</v>
          </cell>
          <cell r="H77">
            <v>820410</v>
          </cell>
          <cell r="J77">
            <v>2577167</v>
          </cell>
          <cell r="L77">
            <v>75005</v>
          </cell>
          <cell r="N77">
            <v>3472582</v>
          </cell>
        </row>
        <row r="78">
          <cell r="A78" t="str">
            <v>48-3</v>
          </cell>
          <cell r="B78">
            <v>3</v>
          </cell>
          <cell r="C78" t="str">
            <v>3. 가공지선신설</v>
          </cell>
          <cell r="D78" t="str">
            <v>ACSR 58㎟</v>
          </cell>
          <cell r="E78" t="str">
            <v>m</v>
          </cell>
          <cell r="F78">
            <v>1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1</v>
          </cell>
        </row>
        <row r="79">
          <cell r="B79">
            <v>0</v>
          </cell>
          <cell r="C79" t="str">
            <v>가) 재 료 비</v>
          </cell>
          <cell r="D79">
            <v>0</v>
          </cell>
          <cell r="E79">
            <v>0</v>
          </cell>
          <cell r="F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B80">
            <v>202</v>
          </cell>
          <cell r="C80" t="str">
            <v>강심알루미늄연선</v>
          </cell>
          <cell r="D80" t="str">
            <v>ACSR 58㎟</v>
          </cell>
          <cell r="E80">
            <v>212</v>
          </cell>
          <cell r="F80">
            <v>222</v>
          </cell>
          <cell r="G80">
            <v>725</v>
          </cell>
          <cell r="H80">
            <v>160950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725</v>
          </cell>
          <cell r="N80">
            <v>160950</v>
          </cell>
        </row>
        <row r="81">
          <cell r="B81">
            <v>208</v>
          </cell>
          <cell r="C81" t="str">
            <v>앙카쇄클</v>
          </cell>
          <cell r="D81" t="str">
            <v>AS - 8</v>
          </cell>
          <cell r="E81">
            <v>4</v>
          </cell>
          <cell r="F81">
            <v>4</v>
          </cell>
          <cell r="G81">
            <v>1800</v>
          </cell>
          <cell r="H81">
            <v>7200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1800</v>
          </cell>
          <cell r="N81">
            <v>7200</v>
          </cell>
        </row>
        <row r="82">
          <cell r="B82">
            <v>209</v>
          </cell>
          <cell r="C82" t="str">
            <v>지선용잠파크램프</v>
          </cell>
          <cell r="D82" t="str">
            <v>GJ - 2</v>
          </cell>
          <cell r="E82">
            <v>2</v>
          </cell>
          <cell r="F82">
            <v>2</v>
          </cell>
          <cell r="G82">
            <v>5600</v>
          </cell>
          <cell r="H82">
            <v>11200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5600</v>
          </cell>
          <cell r="N82">
            <v>11200</v>
          </cell>
        </row>
        <row r="83">
          <cell r="B83">
            <v>210</v>
          </cell>
          <cell r="C83" t="str">
            <v>압축형인류크램프(1)</v>
          </cell>
          <cell r="D83" t="str">
            <v>DEA - 2</v>
          </cell>
          <cell r="E83">
            <v>4</v>
          </cell>
          <cell r="F83">
            <v>4</v>
          </cell>
          <cell r="G83">
            <v>22000</v>
          </cell>
          <cell r="H83">
            <v>88000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22000</v>
          </cell>
          <cell r="N83">
            <v>88000</v>
          </cell>
        </row>
        <row r="84">
          <cell r="B84">
            <v>211</v>
          </cell>
          <cell r="C84" t="str">
            <v>베이트담파크립</v>
          </cell>
          <cell r="D84" t="str">
            <v>ACSR 58㎟용</v>
          </cell>
          <cell r="E84">
            <v>12</v>
          </cell>
          <cell r="F84">
            <v>12</v>
          </cell>
          <cell r="G84">
            <v>4400</v>
          </cell>
          <cell r="H84">
            <v>52800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4400</v>
          </cell>
          <cell r="N84">
            <v>52800</v>
          </cell>
        </row>
        <row r="85">
          <cell r="B85">
            <v>212</v>
          </cell>
          <cell r="C85" t="str">
            <v>베이트담파단말금구</v>
          </cell>
          <cell r="D85" t="str">
            <v>ACSR 58㎟용</v>
          </cell>
          <cell r="E85">
            <v>4</v>
          </cell>
          <cell r="F85">
            <v>4</v>
          </cell>
          <cell r="G85">
            <v>1200</v>
          </cell>
          <cell r="H85">
            <v>4800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1200</v>
          </cell>
          <cell r="N85">
            <v>4800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B88">
            <v>143</v>
          </cell>
          <cell r="C88" t="str">
            <v>나) 노 무 비</v>
          </cell>
          <cell r="D88" t="str">
            <v>전기공사기사 1급</v>
          </cell>
          <cell r="E88" t="str">
            <v>인</v>
          </cell>
          <cell r="F88">
            <v>0.2</v>
          </cell>
          <cell r="G88">
            <v>0</v>
          </cell>
          <cell r="H88">
            <v>0</v>
          </cell>
          <cell r="I88">
            <v>79564</v>
          </cell>
          <cell r="J88">
            <v>15912</v>
          </cell>
          <cell r="K88">
            <v>0</v>
          </cell>
          <cell r="L88">
            <v>0</v>
          </cell>
          <cell r="M88">
            <v>79564</v>
          </cell>
          <cell r="N88">
            <v>15912</v>
          </cell>
          <cell r="O88">
            <v>0</v>
          </cell>
        </row>
        <row r="89">
          <cell r="B89">
            <v>54</v>
          </cell>
          <cell r="C89">
            <v>0</v>
          </cell>
          <cell r="D89" t="str">
            <v>송 전 전 공</v>
          </cell>
          <cell r="E89" t="str">
            <v>인</v>
          </cell>
          <cell r="F89">
            <v>3.35</v>
          </cell>
          <cell r="G89">
            <v>0</v>
          </cell>
          <cell r="H89">
            <v>0</v>
          </cell>
          <cell r="I89">
            <v>253222</v>
          </cell>
          <cell r="J89">
            <v>848293</v>
          </cell>
          <cell r="K89">
            <v>0</v>
          </cell>
          <cell r="L89">
            <v>0</v>
          </cell>
          <cell r="M89">
            <v>253222</v>
          </cell>
          <cell r="N89">
            <v>848293</v>
          </cell>
          <cell r="O89">
            <v>0</v>
          </cell>
        </row>
        <row r="90">
          <cell r="B90">
            <v>73</v>
          </cell>
          <cell r="C90">
            <v>0</v>
          </cell>
          <cell r="D90" t="str">
            <v>특 별 인 부</v>
          </cell>
          <cell r="E90" t="str">
            <v>인</v>
          </cell>
          <cell r="F90">
            <v>4.08</v>
          </cell>
          <cell r="G90">
            <v>0</v>
          </cell>
          <cell r="H90">
            <v>0</v>
          </cell>
          <cell r="I90">
            <v>65734</v>
          </cell>
          <cell r="J90">
            <v>268194</v>
          </cell>
          <cell r="K90">
            <v>0</v>
          </cell>
          <cell r="L90">
            <v>0</v>
          </cell>
          <cell r="M90">
            <v>65734</v>
          </cell>
          <cell r="N90">
            <v>268194</v>
          </cell>
          <cell r="O90">
            <v>0</v>
          </cell>
        </row>
        <row r="94">
          <cell r="B94">
            <v>143</v>
          </cell>
          <cell r="C94" t="str">
            <v>다) 공 구 손 료</v>
          </cell>
          <cell r="D94" t="str">
            <v>전기공사기사 1급</v>
          </cell>
          <cell r="E94" t="str">
            <v>인</v>
          </cell>
          <cell r="F94">
            <v>0.01</v>
          </cell>
          <cell r="G94">
            <v>0</v>
          </cell>
          <cell r="H94">
            <v>0</v>
          </cell>
          <cell r="J94">
            <v>0</v>
          </cell>
          <cell r="K94">
            <v>79564</v>
          </cell>
          <cell r="L94">
            <v>795</v>
          </cell>
          <cell r="M94">
            <v>79564</v>
          </cell>
          <cell r="N94">
            <v>795</v>
          </cell>
          <cell r="O94">
            <v>0</v>
          </cell>
        </row>
        <row r="95">
          <cell r="B95">
            <v>54</v>
          </cell>
          <cell r="C95">
            <v>0</v>
          </cell>
          <cell r="D95" t="str">
            <v>송 전 전 공</v>
          </cell>
          <cell r="E95" t="str">
            <v>인</v>
          </cell>
          <cell r="F95">
            <v>0.1</v>
          </cell>
          <cell r="G95">
            <v>0</v>
          </cell>
          <cell r="H95">
            <v>0</v>
          </cell>
          <cell r="J95">
            <v>0</v>
          </cell>
          <cell r="K95">
            <v>253222</v>
          </cell>
          <cell r="L95">
            <v>25322</v>
          </cell>
          <cell r="M95">
            <v>253222</v>
          </cell>
          <cell r="N95">
            <v>25322</v>
          </cell>
          <cell r="O95">
            <v>0</v>
          </cell>
        </row>
        <row r="96">
          <cell r="B96">
            <v>73</v>
          </cell>
          <cell r="C96">
            <v>0</v>
          </cell>
          <cell r="D96" t="str">
            <v>특 별 인 부</v>
          </cell>
          <cell r="E96" t="str">
            <v>인</v>
          </cell>
          <cell r="F96">
            <v>0.12</v>
          </cell>
          <cell r="G96">
            <v>0</v>
          </cell>
          <cell r="H96">
            <v>0</v>
          </cell>
          <cell r="J96">
            <v>0</v>
          </cell>
          <cell r="K96">
            <v>65734</v>
          </cell>
          <cell r="L96">
            <v>7888</v>
          </cell>
          <cell r="M96">
            <v>65734</v>
          </cell>
          <cell r="N96">
            <v>7888</v>
          </cell>
          <cell r="O96">
            <v>0</v>
          </cell>
        </row>
        <row r="101">
          <cell r="A101" t="str">
            <v>48-3S</v>
          </cell>
          <cell r="C101" t="str">
            <v>합     계</v>
          </cell>
          <cell r="H101">
            <v>324950</v>
          </cell>
          <cell r="J101">
            <v>1132399</v>
          </cell>
          <cell r="L101">
            <v>34005</v>
          </cell>
          <cell r="N101">
            <v>1491354</v>
          </cell>
        </row>
        <row r="102">
          <cell r="A102" t="str">
            <v>48-4</v>
          </cell>
          <cell r="B102">
            <v>4</v>
          </cell>
          <cell r="C102" t="str">
            <v>4.애자 및 금구류신설</v>
          </cell>
          <cell r="D102" t="str">
            <v>각종</v>
          </cell>
          <cell r="E102" t="str">
            <v>식</v>
          </cell>
          <cell r="F102">
            <v>1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1</v>
          </cell>
        </row>
        <row r="103">
          <cell r="B103">
            <v>0</v>
          </cell>
          <cell r="C103" t="str">
            <v>가) 재 료 비</v>
          </cell>
          <cell r="D103">
            <v>0</v>
          </cell>
          <cell r="E103">
            <v>0</v>
          </cell>
          <cell r="F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B104">
            <v>213</v>
          </cell>
          <cell r="C104" t="str">
            <v>현수애자</v>
          </cell>
          <cell r="D104" t="str">
            <v>볼소켓 Φ254</v>
          </cell>
          <cell r="E104">
            <v>12</v>
          </cell>
          <cell r="F104">
            <v>63</v>
          </cell>
          <cell r="G104">
            <v>33400</v>
          </cell>
          <cell r="H104">
            <v>167000</v>
          </cell>
          <cell r="I104">
            <v>0</v>
          </cell>
          <cell r="J104" t="str">
            <v>58개지급,5개사급</v>
          </cell>
          <cell r="L104">
            <v>0</v>
          </cell>
          <cell r="M104">
            <v>33400</v>
          </cell>
          <cell r="N104">
            <v>167000</v>
          </cell>
          <cell r="O104" t="str">
            <v>지급</v>
          </cell>
        </row>
        <row r="105">
          <cell r="B105">
            <v>208</v>
          </cell>
          <cell r="C105" t="str">
            <v>앙카쇄클</v>
          </cell>
          <cell r="D105" t="str">
            <v>AS - 8</v>
          </cell>
          <cell r="E105">
            <v>24</v>
          </cell>
          <cell r="F105">
            <v>49</v>
          </cell>
          <cell r="G105">
            <v>1800</v>
          </cell>
          <cell r="H105">
            <v>88200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1800</v>
          </cell>
          <cell r="N105">
            <v>88200</v>
          </cell>
        </row>
        <row r="106">
          <cell r="B106">
            <v>214</v>
          </cell>
          <cell r="C106" t="str">
            <v>볼아이</v>
          </cell>
          <cell r="D106" t="str">
            <v>BE - 8</v>
          </cell>
          <cell r="E106">
            <v>12</v>
          </cell>
          <cell r="F106">
            <v>12</v>
          </cell>
          <cell r="G106">
            <v>1300</v>
          </cell>
          <cell r="H106">
            <v>15600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1300</v>
          </cell>
          <cell r="N106">
            <v>15600</v>
          </cell>
        </row>
        <row r="107">
          <cell r="B107">
            <v>215</v>
          </cell>
          <cell r="C107" t="str">
            <v>소켓크레비스</v>
          </cell>
          <cell r="D107" t="str">
            <v>SC - 8</v>
          </cell>
          <cell r="E107">
            <v>12</v>
          </cell>
          <cell r="F107">
            <v>12</v>
          </cell>
          <cell r="G107">
            <v>3300</v>
          </cell>
          <cell r="H107">
            <v>39600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3300</v>
          </cell>
          <cell r="N107">
            <v>39600</v>
          </cell>
        </row>
        <row r="108">
          <cell r="B108">
            <v>216</v>
          </cell>
          <cell r="C108" t="str">
            <v>삼각링크</v>
          </cell>
          <cell r="D108" t="str">
            <v>TL - 8</v>
          </cell>
          <cell r="E108">
            <v>12</v>
          </cell>
          <cell r="F108">
            <v>12</v>
          </cell>
          <cell r="G108">
            <v>3800</v>
          </cell>
          <cell r="H108">
            <v>45600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3800</v>
          </cell>
          <cell r="N108">
            <v>45600</v>
          </cell>
        </row>
        <row r="109">
          <cell r="B109">
            <v>217</v>
          </cell>
          <cell r="C109" t="str">
            <v>압축인류크램프(2)</v>
          </cell>
          <cell r="D109" t="str">
            <v>DEA - 3</v>
          </cell>
          <cell r="E109">
            <v>12</v>
          </cell>
          <cell r="F109">
            <v>12</v>
          </cell>
          <cell r="G109">
            <v>22000</v>
          </cell>
          <cell r="H109">
            <v>264000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22000</v>
          </cell>
          <cell r="N109">
            <v>264000</v>
          </cell>
        </row>
        <row r="110">
          <cell r="B110">
            <v>218</v>
          </cell>
          <cell r="C110" t="str">
            <v>번호찰</v>
          </cell>
          <cell r="D110">
            <v>0</v>
          </cell>
          <cell r="E110">
            <v>1</v>
          </cell>
          <cell r="F110">
            <v>1</v>
          </cell>
          <cell r="G110">
            <v>5000</v>
          </cell>
          <cell r="H110">
            <v>5000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5000</v>
          </cell>
          <cell r="N110">
            <v>5000</v>
          </cell>
          <cell r="O110">
            <v>0</v>
          </cell>
        </row>
        <row r="111">
          <cell r="B111">
            <v>219</v>
          </cell>
          <cell r="C111" t="str">
            <v>주의찰</v>
          </cell>
          <cell r="D111">
            <v>0</v>
          </cell>
          <cell r="E111">
            <v>1</v>
          </cell>
          <cell r="F111">
            <v>1</v>
          </cell>
          <cell r="G111">
            <v>5000</v>
          </cell>
          <cell r="H111">
            <v>5000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5000</v>
          </cell>
          <cell r="N111">
            <v>5000</v>
          </cell>
          <cell r="O111">
            <v>0</v>
          </cell>
        </row>
        <row r="114">
          <cell r="B114">
            <v>54</v>
          </cell>
          <cell r="C114" t="str">
            <v>나) 노 무 비</v>
          </cell>
          <cell r="D114" t="str">
            <v>송 전 전 공</v>
          </cell>
          <cell r="E114" t="str">
            <v>인</v>
          </cell>
          <cell r="F114">
            <v>9</v>
          </cell>
          <cell r="G114">
            <v>0</v>
          </cell>
          <cell r="H114">
            <v>0</v>
          </cell>
          <cell r="I114">
            <v>253222</v>
          </cell>
          <cell r="J114">
            <v>2278998</v>
          </cell>
          <cell r="K114">
            <v>0</v>
          </cell>
          <cell r="L114">
            <v>0</v>
          </cell>
          <cell r="M114">
            <v>253222</v>
          </cell>
          <cell r="N114">
            <v>2278998</v>
          </cell>
          <cell r="O114">
            <v>0</v>
          </cell>
        </row>
        <row r="115">
          <cell r="B115">
            <v>56</v>
          </cell>
          <cell r="C115">
            <v>0</v>
          </cell>
          <cell r="D115" t="str">
            <v>배 전 전 공</v>
          </cell>
          <cell r="E115" t="str">
            <v>인</v>
          </cell>
          <cell r="F115">
            <v>0.1</v>
          </cell>
          <cell r="G115">
            <v>0</v>
          </cell>
          <cell r="H115">
            <v>0</v>
          </cell>
          <cell r="I115">
            <v>171178</v>
          </cell>
          <cell r="J115">
            <v>17117</v>
          </cell>
          <cell r="K115">
            <v>0</v>
          </cell>
          <cell r="L115">
            <v>0</v>
          </cell>
          <cell r="M115">
            <v>171178</v>
          </cell>
          <cell r="N115">
            <v>17117</v>
          </cell>
          <cell r="O115">
            <v>0</v>
          </cell>
        </row>
        <row r="116">
          <cell r="B116">
            <v>73</v>
          </cell>
          <cell r="C116">
            <v>0</v>
          </cell>
          <cell r="D116" t="str">
            <v>특 별 인 부</v>
          </cell>
          <cell r="E116" t="str">
            <v>인</v>
          </cell>
          <cell r="F116">
            <v>18</v>
          </cell>
          <cell r="G116">
            <v>0</v>
          </cell>
          <cell r="H116">
            <v>0</v>
          </cell>
          <cell r="I116">
            <v>65734</v>
          </cell>
          <cell r="J116">
            <v>1183212</v>
          </cell>
          <cell r="K116">
            <v>0</v>
          </cell>
          <cell r="L116">
            <v>0</v>
          </cell>
          <cell r="M116">
            <v>65734</v>
          </cell>
          <cell r="N116">
            <v>1183212</v>
          </cell>
          <cell r="O116">
            <v>0</v>
          </cell>
        </row>
        <row r="120">
          <cell r="B120">
            <v>54</v>
          </cell>
          <cell r="C120" t="str">
            <v>다) 공 구 손 료</v>
          </cell>
          <cell r="D120" t="str">
            <v>송 전 전 공</v>
          </cell>
          <cell r="E120" t="str">
            <v>인</v>
          </cell>
          <cell r="F120">
            <v>0.27</v>
          </cell>
          <cell r="G120">
            <v>0</v>
          </cell>
          <cell r="H120">
            <v>0</v>
          </cell>
          <cell r="J120">
            <v>0</v>
          </cell>
          <cell r="K120">
            <v>253222</v>
          </cell>
          <cell r="L120">
            <v>68369</v>
          </cell>
          <cell r="M120">
            <v>253222</v>
          </cell>
          <cell r="N120">
            <v>68369</v>
          </cell>
          <cell r="O120">
            <v>0</v>
          </cell>
        </row>
        <row r="121">
          <cell r="B121">
            <v>56</v>
          </cell>
          <cell r="C121">
            <v>0</v>
          </cell>
          <cell r="D121" t="str">
            <v>배 전 전 공</v>
          </cell>
          <cell r="E121" t="str">
            <v>인</v>
          </cell>
          <cell r="F121">
            <v>0</v>
          </cell>
          <cell r="G121">
            <v>0</v>
          </cell>
          <cell r="H121">
            <v>0</v>
          </cell>
          <cell r="J121">
            <v>0</v>
          </cell>
          <cell r="K121">
            <v>171178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B122">
            <v>73</v>
          </cell>
          <cell r="C122">
            <v>0</v>
          </cell>
          <cell r="D122" t="str">
            <v>특 별 인 부</v>
          </cell>
          <cell r="E122" t="str">
            <v>인</v>
          </cell>
          <cell r="F122">
            <v>0.54</v>
          </cell>
          <cell r="G122">
            <v>0</v>
          </cell>
          <cell r="H122">
            <v>0</v>
          </cell>
          <cell r="J122">
            <v>0</v>
          </cell>
          <cell r="K122">
            <v>65734</v>
          </cell>
          <cell r="L122">
            <v>35496</v>
          </cell>
          <cell r="M122">
            <v>65734</v>
          </cell>
          <cell r="N122">
            <v>35496</v>
          </cell>
          <cell r="O122">
            <v>0</v>
          </cell>
        </row>
        <row r="125">
          <cell r="A125" t="str">
            <v>48-4S</v>
          </cell>
          <cell r="C125" t="str">
            <v>합     계</v>
          </cell>
          <cell r="H125">
            <v>630000</v>
          </cell>
          <cell r="J125">
            <v>3479327</v>
          </cell>
          <cell r="L125">
            <v>103865</v>
          </cell>
          <cell r="N125">
            <v>4213192</v>
          </cell>
        </row>
        <row r="126">
          <cell r="A126" t="str">
            <v>48-5</v>
          </cell>
          <cell r="B126">
            <v>5</v>
          </cell>
          <cell r="C126" t="str">
            <v>5.강관주신설</v>
          </cell>
          <cell r="D126" t="str">
            <v>B1-20m</v>
          </cell>
          <cell r="E126" t="str">
            <v>기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1</v>
          </cell>
        </row>
        <row r="127">
          <cell r="B127">
            <v>0</v>
          </cell>
          <cell r="C127" t="str">
            <v>가) 재 료 비</v>
          </cell>
          <cell r="D127">
            <v>0</v>
          </cell>
          <cell r="E127">
            <v>0</v>
          </cell>
          <cell r="F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B128">
            <v>226</v>
          </cell>
          <cell r="C128" t="str">
            <v>강관주</v>
          </cell>
          <cell r="D128" t="str">
            <v>66㎸용 20m B1</v>
          </cell>
          <cell r="E128" t="str">
            <v>ton</v>
          </cell>
          <cell r="F128">
            <v>15.16</v>
          </cell>
          <cell r="G128">
            <v>2100000</v>
          </cell>
          <cell r="H128">
            <v>31836000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2100000</v>
          </cell>
          <cell r="N128">
            <v>31836000</v>
          </cell>
        </row>
        <row r="129">
          <cell r="C129" t="str">
            <v>PIPE</v>
          </cell>
          <cell r="E129" t="str">
            <v>Kg</v>
          </cell>
          <cell r="F129">
            <v>6523.24</v>
          </cell>
        </row>
        <row r="130">
          <cell r="C130" t="str">
            <v>ANGLE</v>
          </cell>
          <cell r="E130" t="str">
            <v>Kg</v>
          </cell>
          <cell r="F130">
            <v>464.68</v>
          </cell>
        </row>
        <row r="131">
          <cell r="C131" t="str">
            <v>PLATE</v>
          </cell>
          <cell r="E131" t="str">
            <v>Kg</v>
          </cell>
          <cell r="F131">
            <v>5367.2</v>
          </cell>
        </row>
        <row r="132">
          <cell r="C132" t="str">
            <v>BOLT NUT</v>
          </cell>
          <cell r="E132" t="str">
            <v>Kg</v>
          </cell>
          <cell r="F132">
            <v>2091.83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4.1399999999999997</v>
          </cell>
          <cell r="I137">
            <v>171178</v>
          </cell>
          <cell r="J137">
            <v>708676</v>
          </cell>
          <cell r="K137">
            <v>0</v>
          </cell>
          <cell r="L137">
            <v>0</v>
          </cell>
          <cell r="M137">
            <v>171178</v>
          </cell>
          <cell r="N137">
            <v>708676</v>
          </cell>
        </row>
        <row r="138">
          <cell r="B138">
            <v>74</v>
          </cell>
          <cell r="C138">
            <v>0</v>
          </cell>
          <cell r="D138" t="str">
            <v>보 통 인 부</v>
          </cell>
          <cell r="E138" t="str">
            <v>인</v>
          </cell>
          <cell r="F138">
            <v>4.04</v>
          </cell>
          <cell r="G138">
            <v>0</v>
          </cell>
          <cell r="H138">
            <v>0</v>
          </cell>
          <cell r="I138">
            <v>50683</v>
          </cell>
          <cell r="J138">
            <v>204759</v>
          </cell>
          <cell r="K138">
            <v>0</v>
          </cell>
          <cell r="L138">
            <v>0</v>
          </cell>
          <cell r="M138">
            <v>50683</v>
          </cell>
          <cell r="N138">
            <v>204759</v>
          </cell>
          <cell r="O138">
            <v>0</v>
          </cell>
        </row>
        <row r="140">
          <cell r="B140">
            <v>56</v>
          </cell>
          <cell r="C140" t="str">
            <v>다) 공 구 손 료</v>
          </cell>
          <cell r="D140" t="str">
            <v>배 전 전 공</v>
          </cell>
          <cell r="E140" t="str">
            <v>인</v>
          </cell>
          <cell r="F140">
            <v>0.12</v>
          </cell>
          <cell r="H140">
            <v>0</v>
          </cell>
          <cell r="K140">
            <v>171178</v>
          </cell>
          <cell r="L140">
            <v>20541</v>
          </cell>
          <cell r="M140">
            <v>171178</v>
          </cell>
          <cell r="N140">
            <v>20541</v>
          </cell>
        </row>
        <row r="141">
          <cell r="B141">
            <v>74</v>
          </cell>
          <cell r="C141">
            <v>0</v>
          </cell>
          <cell r="D141" t="str">
            <v>보 통 인 부</v>
          </cell>
          <cell r="E141" t="str">
            <v>인</v>
          </cell>
          <cell r="F141">
            <v>0.12</v>
          </cell>
          <cell r="J141">
            <v>0</v>
          </cell>
          <cell r="K141">
            <v>50683</v>
          </cell>
          <cell r="L141">
            <v>6081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I142">
            <v>0</v>
          </cell>
          <cell r="J142">
            <v>0</v>
          </cell>
        </row>
        <row r="143">
          <cell r="B143">
            <v>56</v>
          </cell>
          <cell r="C143" t="str">
            <v>라) 기 계 경 비</v>
          </cell>
          <cell r="D143" t="str">
            <v>경유(고유황 1.0%)</v>
          </cell>
          <cell r="E143" t="str">
            <v>ℓ</v>
          </cell>
          <cell r="F143">
            <v>40.82</v>
          </cell>
          <cell r="G143">
            <v>800</v>
          </cell>
          <cell r="H143">
            <v>32656</v>
          </cell>
          <cell r="K143">
            <v>0</v>
          </cell>
          <cell r="L143">
            <v>0</v>
          </cell>
          <cell r="M143">
            <v>800</v>
          </cell>
          <cell r="N143">
            <v>32656</v>
          </cell>
        </row>
        <row r="144">
          <cell r="B144">
            <v>75</v>
          </cell>
          <cell r="C144">
            <v>0</v>
          </cell>
          <cell r="D144" t="str">
            <v>건설기계운전기사</v>
          </cell>
          <cell r="E144" t="str">
            <v>인</v>
          </cell>
          <cell r="F144">
            <v>0.57999999999999996</v>
          </cell>
          <cell r="I144">
            <v>81246</v>
          </cell>
          <cell r="J144">
            <v>47122</v>
          </cell>
          <cell r="N144">
            <v>47122</v>
          </cell>
        </row>
        <row r="145">
          <cell r="B145">
            <v>79</v>
          </cell>
          <cell r="C145">
            <v>0</v>
          </cell>
          <cell r="D145" t="str">
            <v>건설기계운전조수</v>
          </cell>
          <cell r="E145" t="str">
            <v>인</v>
          </cell>
          <cell r="F145">
            <v>0.57999999999999996</v>
          </cell>
          <cell r="I145">
            <v>53719</v>
          </cell>
          <cell r="J145">
            <v>31157</v>
          </cell>
          <cell r="N145">
            <v>31157</v>
          </cell>
        </row>
        <row r="146">
          <cell r="B146">
            <v>0</v>
          </cell>
          <cell r="C146">
            <v>0</v>
          </cell>
          <cell r="D146" t="str">
            <v>기 계 손 료</v>
          </cell>
          <cell r="E146" t="str">
            <v>식</v>
          </cell>
          <cell r="F146">
            <v>1</v>
          </cell>
          <cell r="K146">
            <v>152595.54999999999</v>
          </cell>
          <cell r="L146">
            <v>152595</v>
          </cell>
          <cell r="N146">
            <v>152595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9">
          <cell r="A149" t="str">
            <v>48-5S</v>
          </cell>
          <cell r="C149" t="str">
            <v>합     계</v>
          </cell>
          <cell r="H149">
            <v>31868656</v>
          </cell>
          <cell r="J149">
            <v>991714</v>
          </cell>
          <cell r="L149">
            <v>179217</v>
          </cell>
          <cell r="N149">
            <v>33039587</v>
          </cell>
        </row>
        <row r="150">
          <cell r="A150" t="str">
            <v>48-6</v>
          </cell>
          <cell r="B150">
            <v>6</v>
          </cell>
          <cell r="C150" t="str">
            <v>6.강관주 기초신설</v>
          </cell>
          <cell r="D150" t="str">
            <v>20m</v>
          </cell>
          <cell r="E150" t="str">
            <v>기</v>
          </cell>
          <cell r="F150">
            <v>1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1</v>
          </cell>
        </row>
        <row r="151">
          <cell r="B151">
            <v>0</v>
          </cell>
          <cell r="C151" t="str">
            <v>가) 재 료 비</v>
          </cell>
          <cell r="D151">
            <v>0</v>
          </cell>
          <cell r="E151">
            <v>0</v>
          </cell>
          <cell r="F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B152">
            <v>230</v>
          </cell>
          <cell r="C152" t="str">
            <v>거푸집</v>
          </cell>
          <cell r="D152" t="str">
            <v>합판5회</v>
          </cell>
          <cell r="E152" t="str">
            <v>㎡</v>
          </cell>
          <cell r="F152">
            <v>12.36</v>
          </cell>
          <cell r="G152">
            <v>5154</v>
          </cell>
          <cell r="H152">
            <v>63703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5154</v>
          </cell>
          <cell r="N152">
            <v>63703</v>
          </cell>
        </row>
        <row r="153">
          <cell r="B153">
            <v>236</v>
          </cell>
          <cell r="C153" t="str">
            <v>거푸집</v>
          </cell>
          <cell r="D153" t="str">
            <v>강제</v>
          </cell>
          <cell r="E153" t="str">
            <v>㎡</v>
          </cell>
          <cell r="F153">
            <v>32.130000000000003</v>
          </cell>
          <cell r="G153">
            <v>2786</v>
          </cell>
          <cell r="H153">
            <v>89514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2786</v>
          </cell>
          <cell r="N153">
            <v>89514</v>
          </cell>
        </row>
        <row r="154">
          <cell r="B154">
            <v>265</v>
          </cell>
          <cell r="C154" t="str">
            <v>레미콘</v>
          </cell>
          <cell r="D154" t="str">
            <v>25-210-8</v>
          </cell>
          <cell r="E154" t="str">
            <v>㎥</v>
          </cell>
          <cell r="F154">
            <v>22.64</v>
          </cell>
          <cell r="G154">
            <v>49270</v>
          </cell>
          <cell r="H154">
            <v>1115472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49270</v>
          </cell>
          <cell r="N154">
            <v>1115472</v>
          </cell>
        </row>
        <row r="155">
          <cell r="B155">
            <v>234</v>
          </cell>
          <cell r="C155" t="str">
            <v>이형철근</v>
          </cell>
          <cell r="D155" t="str">
            <v>D19</v>
          </cell>
          <cell r="E155" t="str">
            <v>㎏</v>
          </cell>
          <cell r="F155">
            <v>757.35</v>
          </cell>
          <cell r="G155">
            <v>355</v>
          </cell>
          <cell r="H155">
            <v>268859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355</v>
          </cell>
          <cell r="N155">
            <v>268859</v>
          </cell>
        </row>
        <row r="156">
          <cell r="B156">
            <v>237</v>
          </cell>
          <cell r="C156" t="str">
            <v>이형철근</v>
          </cell>
          <cell r="D156" t="str">
            <v>D16</v>
          </cell>
          <cell r="E156" t="str">
            <v>㎏</v>
          </cell>
          <cell r="F156">
            <v>308.41000000000003</v>
          </cell>
          <cell r="G156">
            <v>355</v>
          </cell>
          <cell r="H156">
            <v>109485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355</v>
          </cell>
          <cell r="N156">
            <v>109485</v>
          </cell>
        </row>
        <row r="157">
          <cell r="B157">
            <v>235</v>
          </cell>
          <cell r="C157" t="str">
            <v>결속선</v>
          </cell>
          <cell r="D157" t="str">
            <v>0.9㎜</v>
          </cell>
          <cell r="E157" t="str">
            <v>㎏</v>
          </cell>
          <cell r="F157">
            <v>8.51</v>
          </cell>
          <cell r="G157">
            <v>520</v>
          </cell>
          <cell r="H157">
            <v>4425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520</v>
          </cell>
          <cell r="N157">
            <v>4425</v>
          </cell>
        </row>
        <row r="158">
          <cell r="B158">
            <v>266</v>
          </cell>
          <cell r="C158" t="str">
            <v>앙카볼트</v>
          </cell>
          <cell r="D158" t="str">
            <v>M42 x 3000</v>
          </cell>
          <cell r="E158" t="str">
            <v>개</v>
          </cell>
          <cell r="F158">
            <v>37</v>
          </cell>
          <cell r="G158">
            <v>69500</v>
          </cell>
          <cell r="H158">
            <v>2571500</v>
          </cell>
          <cell r="M158">
            <v>69500</v>
          </cell>
          <cell r="N158">
            <v>2571500</v>
          </cell>
        </row>
        <row r="159">
          <cell r="B159">
            <v>3</v>
          </cell>
          <cell r="C159" t="str">
            <v>나) 노 무 비</v>
          </cell>
          <cell r="D159" t="str">
            <v>형 틀 목 공</v>
          </cell>
          <cell r="E159" t="str">
            <v>인</v>
          </cell>
          <cell r="F159">
            <v>3.16</v>
          </cell>
          <cell r="I159">
            <v>91573</v>
          </cell>
          <cell r="J159">
            <v>289370</v>
          </cell>
          <cell r="K159">
            <v>0</v>
          </cell>
          <cell r="L159">
            <v>0</v>
          </cell>
          <cell r="M159">
            <v>91573</v>
          </cell>
          <cell r="N159">
            <v>289370</v>
          </cell>
          <cell r="O159">
            <v>0</v>
          </cell>
        </row>
        <row r="160">
          <cell r="B160">
            <v>74</v>
          </cell>
          <cell r="C160">
            <v>0</v>
          </cell>
          <cell r="D160" t="str">
            <v>보 통 인 부</v>
          </cell>
          <cell r="E160" t="str">
            <v>인</v>
          </cell>
          <cell r="F160">
            <v>25.19</v>
          </cell>
          <cell r="I160">
            <v>50683</v>
          </cell>
          <cell r="J160">
            <v>1276704</v>
          </cell>
          <cell r="K160">
            <v>0</v>
          </cell>
          <cell r="L160">
            <v>0</v>
          </cell>
          <cell r="M160">
            <v>50683</v>
          </cell>
          <cell r="N160">
            <v>1276704</v>
          </cell>
        </row>
        <row r="161">
          <cell r="B161">
            <v>13</v>
          </cell>
          <cell r="C161">
            <v>0</v>
          </cell>
          <cell r="D161" t="str">
            <v>비  계  공</v>
          </cell>
          <cell r="E161" t="str">
            <v>인</v>
          </cell>
          <cell r="F161">
            <v>2.8</v>
          </cell>
          <cell r="I161">
            <v>93650</v>
          </cell>
          <cell r="J161">
            <v>262220</v>
          </cell>
        </row>
        <row r="162">
          <cell r="B162">
            <v>23</v>
          </cell>
          <cell r="C162">
            <v>0</v>
          </cell>
          <cell r="D162" t="str">
            <v>콘크리트공</v>
          </cell>
          <cell r="E162" t="str">
            <v>인</v>
          </cell>
          <cell r="F162">
            <v>3.77</v>
          </cell>
          <cell r="I162">
            <v>90048</v>
          </cell>
          <cell r="J162">
            <v>339480</v>
          </cell>
        </row>
        <row r="163">
          <cell r="B163">
            <v>7</v>
          </cell>
          <cell r="C163">
            <v>0</v>
          </cell>
          <cell r="D163" t="str">
            <v>철  근  공</v>
          </cell>
          <cell r="E163" t="str">
            <v>인</v>
          </cell>
          <cell r="F163">
            <v>4.38</v>
          </cell>
          <cell r="I163">
            <v>93853</v>
          </cell>
          <cell r="J163">
            <v>411076</v>
          </cell>
        </row>
        <row r="165">
          <cell r="B165">
            <v>3</v>
          </cell>
          <cell r="C165" t="str">
            <v>다) 공 구 손 료</v>
          </cell>
          <cell r="D165" t="str">
            <v>형 틀 목 공</v>
          </cell>
          <cell r="E165" t="str">
            <v>인</v>
          </cell>
          <cell r="F165">
            <v>0.09</v>
          </cell>
          <cell r="G165">
            <v>0</v>
          </cell>
          <cell r="H165">
            <v>0</v>
          </cell>
          <cell r="K165">
            <v>91573</v>
          </cell>
          <cell r="L165">
            <v>8241</v>
          </cell>
          <cell r="M165">
            <v>91573</v>
          </cell>
          <cell r="N165">
            <v>8241</v>
          </cell>
          <cell r="O165">
            <v>0</v>
          </cell>
        </row>
        <row r="166">
          <cell r="B166">
            <v>74</v>
          </cell>
          <cell r="C166">
            <v>0</v>
          </cell>
          <cell r="D166" t="str">
            <v>보 통 인 부</v>
          </cell>
          <cell r="E166" t="str">
            <v>인</v>
          </cell>
          <cell r="F166">
            <v>0.75</v>
          </cell>
          <cell r="G166">
            <v>0</v>
          </cell>
          <cell r="H166">
            <v>0</v>
          </cell>
          <cell r="K166">
            <v>50683</v>
          </cell>
          <cell r="L166">
            <v>38012</v>
          </cell>
          <cell r="M166">
            <v>50683</v>
          </cell>
          <cell r="N166">
            <v>38012</v>
          </cell>
          <cell r="O166">
            <v>0</v>
          </cell>
        </row>
        <row r="167">
          <cell r="B167">
            <v>13</v>
          </cell>
          <cell r="C167">
            <v>0</v>
          </cell>
          <cell r="D167" t="str">
            <v>비  계  공</v>
          </cell>
          <cell r="E167" t="str">
            <v>인</v>
          </cell>
          <cell r="F167">
            <v>0.08</v>
          </cell>
          <cell r="K167">
            <v>93650</v>
          </cell>
          <cell r="L167">
            <v>7492</v>
          </cell>
          <cell r="M167">
            <v>93650</v>
          </cell>
          <cell r="N167">
            <v>7492</v>
          </cell>
        </row>
        <row r="168">
          <cell r="B168">
            <v>23</v>
          </cell>
          <cell r="C168">
            <v>0</v>
          </cell>
          <cell r="D168" t="str">
            <v>콘크리트공</v>
          </cell>
          <cell r="E168" t="str">
            <v>인</v>
          </cell>
          <cell r="F168">
            <v>0.11</v>
          </cell>
          <cell r="K168">
            <v>90048</v>
          </cell>
          <cell r="L168">
            <v>9905</v>
          </cell>
          <cell r="M168">
            <v>90048</v>
          </cell>
          <cell r="N168">
            <v>9905</v>
          </cell>
        </row>
        <row r="169">
          <cell r="B169">
            <v>7</v>
          </cell>
          <cell r="C169">
            <v>0</v>
          </cell>
          <cell r="D169" t="str">
            <v>철  근  공</v>
          </cell>
          <cell r="E169" t="str">
            <v>인</v>
          </cell>
          <cell r="F169">
            <v>0.13</v>
          </cell>
          <cell r="K169">
            <v>93853</v>
          </cell>
          <cell r="L169">
            <v>12200</v>
          </cell>
          <cell r="M169">
            <v>93853</v>
          </cell>
          <cell r="N169">
            <v>12200</v>
          </cell>
        </row>
        <row r="174">
          <cell r="B174">
            <v>13</v>
          </cell>
          <cell r="C174" t="str">
            <v>라) 기 계 경 비</v>
          </cell>
          <cell r="D174" t="str">
            <v>경유(고유황 1.0%)</v>
          </cell>
          <cell r="E174" t="str">
            <v>ℓ</v>
          </cell>
          <cell r="F174">
            <v>39</v>
          </cell>
          <cell r="G174">
            <v>800</v>
          </cell>
          <cell r="H174">
            <v>31200</v>
          </cell>
          <cell r="K174">
            <v>0</v>
          </cell>
          <cell r="L174">
            <v>0</v>
          </cell>
          <cell r="M174">
            <v>800</v>
          </cell>
          <cell r="N174">
            <v>31200</v>
          </cell>
          <cell r="O174">
            <v>0</v>
          </cell>
        </row>
        <row r="175">
          <cell r="B175">
            <v>76</v>
          </cell>
          <cell r="C175">
            <v>0</v>
          </cell>
          <cell r="D175" t="str">
            <v>건설기계조장</v>
          </cell>
          <cell r="E175" t="str">
            <v>인</v>
          </cell>
          <cell r="F175">
            <v>0.85</v>
          </cell>
          <cell r="G175">
            <v>0</v>
          </cell>
          <cell r="H175">
            <v>0</v>
          </cell>
          <cell r="I175">
            <v>87216</v>
          </cell>
          <cell r="J175">
            <v>74133</v>
          </cell>
          <cell r="K175">
            <v>0</v>
          </cell>
          <cell r="L175">
            <v>0</v>
          </cell>
          <cell r="M175">
            <v>87216</v>
          </cell>
          <cell r="N175">
            <v>74133</v>
          </cell>
          <cell r="O175">
            <v>0</v>
          </cell>
        </row>
        <row r="176">
          <cell r="B176">
            <v>78</v>
          </cell>
          <cell r="C176">
            <v>0</v>
          </cell>
          <cell r="D176" t="str">
            <v>운전사(기계)</v>
          </cell>
          <cell r="E176" t="str">
            <v>인</v>
          </cell>
          <cell r="F176">
            <v>0.42</v>
          </cell>
          <cell r="I176">
            <v>59707</v>
          </cell>
          <cell r="J176">
            <v>25076</v>
          </cell>
          <cell r="K176">
            <v>0</v>
          </cell>
          <cell r="L176">
            <v>0</v>
          </cell>
          <cell r="M176">
            <v>59707</v>
          </cell>
          <cell r="N176">
            <v>25076</v>
          </cell>
        </row>
        <row r="177">
          <cell r="B177">
            <v>79</v>
          </cell>
          <cell r="C177">
            <v>0</v>
          </cell>
          <cell r="D177" t="str">
            <v>건설기계운전조수</v>
          </cell>
          <cell r="E177" t="str">
            <v>인</v>
          </cell>
          <cell r="F177">
            <v>0.17</v>
          </cell>
          <cell r="I177">
            <v>53719</v>
          </cell>
          <cell r="J177">
            <v>9132</v>
          </cell>
          <cell r="K177">
            <v>0</v>
          </cell>
          <cell r="L177">
            <v>0</v>
          </cell>
          <cell r="M177">
            <v>53719</v>
          </cell>
          <cell r="N177">
            <v>9132</v>
          </cell>
        </row>
        <row r="178">
          <cell r="B178">
            <v>0</v>
          </cell>
          <cell r="C178">
            <v>0</v>
          </cell>
          <cell r="D178" t="str">
            <v>기 계 손 료</v>
          </cell>
          <cell r="E178" t="str">
            <v>식</v>
          </cell>
          <cell r="F178">
            <v>1</v>
          </cell>
          <cell r="K178">
            <v>144813.98000000001</v>
          </cell>
          <cell r="L178">
            <v>144813</v>
          </cell>
          <cell r="M178">
            <v>144813.98000000001</v>
          </cell>
          <cell r="N178">
            <v>144813</v>
          </cell>
        </row>
        <row r="196"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48-6S</v>
          </cell>
          <cell r="C197" t="str">
            <v>합     계</v>
          </cell>
          <cell r="H197">
            <v>4254158</v>
          </cell>
          <cell r="J197">
            <v>2687191</v>
          </cell>
          <cell r="L197">
            <v>220663</v>
          </cell>
          <cell r="N197">
            <v>7162012</v>
          </cell>
        </row>
        <row r="198">
          <cell r="A198" t="str">
            <v>48-7</v>
          </cell>
          <cell r="B198">
            <v>7</v>
          </cell>
          <cell r="C198" t="str">
            <v>7.접지장치신설</v>
          </cell>
          <cell r="D198" t="str">
            <v>제1종</v>
          </cell>
          <cell r="E198" t="str">
            <v>식</v>
          </cell>
          <cell r="F198">
            <v>1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1</v>
          </cell>
        </row>
        <row r="199">
          <cell r="B199">
            <v>0</v>
          </cell>
          <cell r="C199" t="str">
            <v>가) 재 료 비</v>
          </cell>
          <cell r="D199">
            <v>0</v>
          </cell>
          <cell r="E199">
            <v>0</v>
          </cell>
          <cell r="F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B200">
            <v>220</v>
          </cell>
          <cell r="C200" t="str">
            <v>접지동봉</v>
          </cell>
          <cell r="D200" t="str">
            <v>Φ14×1000</v>
          </cell>
          <cell r="E200" t="str">
            <v>개</v>
          </cell>
          <cell r="F200">
            <v>3</v>
          </cell>
          <cell r="G200">
            <v>3000</v>
          </cell>
          <cell r="H200">
            <v>9000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3000</v>
          </cell>
          <cell r="N200">
            <v>9000</v>
          </cell>
        </row>
        <row r="201">
          <cell r="B201">
            <v>221</v>
          </cell>
          <cell r="C201" t="str">
            <v>나연동연선</v>
          </cell>
          <cell r="D201" t="str">
            <v>7/2.6(38㎟)</v>
          </cell>
          <cell r="E201" t="str">
            <v>m</v>
          </cell>
          <cell r="F201">
            <v>15</v>
          </cell>
          <cell r="G201">
            <v>1195</v>
          </cell>
          <cell r="H201">
            <v>17925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1195</v>
          </cell>
          <cell r="N201">
            <v>17925</v>
          </cell>
        </row>
        <row r="202">
          <cell r="B202">
            <v>222</v>
          </cell>
          <cell r="C202" t="str">
            <v>접지저감제</v>
          </cell>
          <cell r="D202" t="str">
            <v>(철도5957-3300)10㎏</v>
          </cell>
          <cell r="E202" t="str">
            <v>포</v>
          </cell>
          <cell r="F202">
            <v>1.42</v>
          </cell>
          <cell r="G202">
            <v>15000</v>
          </cell>
          <cell r="H202">
            <v>21300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15000</v>
          </cell>
          <cell r="N202">
            <v>21300</v>
          </cell>
        </row>
        <row r="203">
          <cell r="B203">
            <v>223</v>
          </cell>
          <cell r="C203" t="str">
            <v>접지용콘넥터</v>
          </cell>
          <cell r="D203" t="str">
            <v>Φ14</v>
          </cell>
          <cell r="E203" t="str">
            <v>개</v>
          </cell>
          <cell r="F203">
            <v>3</v>
          </cell>
          <cell r="G203">
            <v>600</v>
          </cell>
          <cell r="H203">
            <v>1800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600</v>
          </cell>
          <cell r="N203">
            <v>1800</v>
          </cell>
        </row>
        <row r="204">
          <cell r="B204">
            <v>224</v>
          </cell>
          <cell r="C204" t="str">
            <v>터미널</v>
          </cell>
          <cell r="D204" t="str">
            <v>38㎟</v>
          </cell>
          <cell r="E204" t="str">
            <v>개</v>
          </cell>
          <cell r="F204">
            <v>6</v>
          </cell>
          <cell r="G204">
            <v>760</v>
          </cell>
          <cell r="H204">
            <v>4560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760</v>
          </cell>
          <cell r="N204">
            <v>4560</v>
          </cell>
        </row>
        <row r="205">
          <cell r="B205">
            <v>225</v>
          </cell>
          <cell r="C205" t="str">
            <v>전선관</v>
          </cell>
          <cell r="D205" t="str">
            <v>HI-PVC 16C</v>
          </cell>
          <cell r="E205" t="str">
            <v>m</v>
          </cell>
          <cell r="F205">
            <v>16</v>
          </cell>
          <cell r="G205">
            <v>248</v>
          </cell>
          <cell r="H205">
            <v>3968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248</v>
          </cell>
          <cell r="N205">
            <v>3968</v>
          </cell>
        </row>
        <row r="208">
          <cell r="B208">
            <v>0</v>
          </cell>
        </row>
        <row r="210">
          <cell r="B210">
            <v>54</v>
          </cell>
          <cell r="C210" t="str">
            <v>나) 노 무 비</v>
          </cell>
          <cell r="D210" t="str">
            <v>송 전 전 공</v>
          </cell>
          <cell r="E210" t="str">
            <v>인</v>
          </cell>
          <cell r="F210">
            <v>0.78</v>
          </cell>
          <cell r="I210">
            <v>253222</v>
          </cell>
          <cell r="J210">
            <v>197513</v>
          </cell>
          <cell r="K210">
            <v>0</v>
          </cell>
          <cell r="L210">
            <v>0</v>
          </cell>
          <cell r="M210">
            <v>253222</v>
          </cell>
          <cell r="N210">
            <v>197513</v>
          </cell>
          <cell r="O210">
            <v>0</v>
          </cell>
        </row>
        <row r="211">
          <cell r="B211">
            <v>74</v>
          </cell>
          <cell r="C211">
            <v>0</v>
          </cell>
          <cell r="D211" t="str">
            <v>보 통 인 부</v>
          </cell>
          <cell r="E211" t="str">
            <v>인</v>
          </cell>
          <cell r="F211">
            <v>3.25</v>
          </cell>
          <cell r="I211">
            <v>50683</v>
          </cell>
          <cell r="J211">
            <v>164719</v>
          </cell>
          <cell r="K211">
            <v>0</v>
          </cell>
          <cell r="L211">
            <v>0</v>
          </cell>
          <cell r="M211">
            <v>50683</v>
          </cell>
          <cell r="N211">
            <v>164719</v>
          </cell>
        </row>
        <row r="214">
          <cell r="B214">
            <v>54</v>
          </cell>
          <cell r="C214" t="str">
            <v>다) 공 구 손 료</v>
          </cell>
          <cell r="D214" t="str">
            <v>송 전 전 공</v>
          </cell>
          <cell r="E214" t="str">
            <v>인</v>
          </cell>
          <cell r="F214">
            <v>0.02</v>
          </cell>
          <cell r="K214">
            <v>253222</v>
          </cell>
          <cell r="L214">
            <v>5064</v>
          </cell>
          <cell r="M214">
            <v>253222</v>
          </cell>
          <cell r="N214">
            <v>5064</v>
          </cell>
        </row>
        <row r="215">
          <cell r="B215">
            <v>74</v>
          </cell>
          <cell r="C215">
            <v>0</v>
          </cell>
          <cell r="D215" t="str">
            <v>보 통 인 부</v>
          </cell>
          <cell r="E215" t="str">
            <v>인</v>
          </cell>
          <cell r="F215">
            <v>0.09</v>
          </cell>
          <cell r="G215">
            <v>0</v>
          </cell>
          <cell r="H215">
            <v>0</v>
          </cell>
          <cell r="K215">
            <v>50683</v>
          </cell>
          <cell r="L215">
            <v>4561</v>
          </cell>
          <cell r="M215">
            <v>50683</v>
          </cell>
          <cell r="N215">
            <v>4561</v>
          </cell>
          <cell r="O215">
            <v>0</v>
          </cell>
        </row>
        <row r="218"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21">
          <cell r="A221" t="str">
            <v>48-7S</v>
          </cell>
          <cell r="C221" t="str">
            <v>합     계</v>
          </cell>
          <cell r="H221">
            <v>58553</v>
          </cell>
          <cell r="J221">
            <v>362232</v>
          </cell>
          <cell r="L221">
            <v>9625</v>
          </cell>
          <cell r="N221">
            <v>430410</v>
          </cell>
        </row>
        <row r="222">
          <cell r="A222" t="str">
            <v>48-8</v>
          </cell>
          <cell r="B222">
            <v>8</v>
          </cell>
          <cell r="C222" t="str">
            <v>8.가공송전선철거</v>
          </cell>
          <cell r="D222" t="str">
            <v>ACSR 95㎟</v>
          </cell>
          <cell r="E222" t="str">
            <v>m</v>
          </cell>
          <cell r="F222">
            <v>1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1</v>
          </cell>
        </row>
        <row r="223">
          <cell r="B223">
            <v>0</v>
          </cell>
          <cell r="C223" t="str">
            <v>가) 재 료 비</v>
          </cell>
          <cell r="D223">
            <v>0</v>
          </cell>
          <cell r="E223">
            <v>0</v>
          </cell>
          <cell r="F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B224">
            <v>201</v>
          </cell>
          <cell r="C224" t="str">
            <v>강심알루미늄연선</v>
          </cell>
          <cell r="D224" t="str">
            <v>ACSR 95㎟</v>
          </cell>
          <cell r="E224" t="str">
            <v>m</v>
          </cell>
          <cell r="F224">
            <v>636</v>
          </cell>
          <cell r="H224" t="str">
            <v>작업부산물처리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34">
          <cell r="B234">
            <v>143</v>
          </cell>
          <cell r="C234" t="str">
            <v>나) 노 무 비</v>
          </cell>
          <cell r="D234" t="str">
            <v>전기공사기사 1급</v>
          </cell>
          <cell r="E234" t="str">
            <v>인</v>
          </cell>
          <cell r="F234">
            <v>0.23</v>
          </cell>
          <cell r="I234">
            <v>79564</v>
          </cell>
          <cell r="J234">
            <v>18299</v>
          </cell>
          <cell r="K234">
            <v>0</v>
          </cell>
          <cell r="L234">
            <v>0</v>
          </cell>
          <cell r="M234">
            <v>79564</v>
          </cell>
          <cell r="N234">
            <v>18299</v>
          </cell>
          <cell r="O234">
            <v>0</v>
          </cell>
        </row>
        <row r="235">
          <cell r="B235">
            <v>54</v>
          </cell>
          <cell r="C235">
            <v>0</v>
          </cell>
          <cell r="D235" t="str">
            <v>송 전 전 공</v>
          </cell>
          <cell r="E235" t="str">
            <v>인</v>
          </cell>
          <cell r="F235">
            <v>3.62</v>
          </cell>
          <cell r="I235">
            <v>253222</v>
          </cell>
          <cell r="J235">
            <v>916663</v>
          </cell>
          <cell r="K235">
            <v>0</v>
          </cell>
          <cell r="L235">
            <v>0</v>
          </cell>
          <cell r="M235">
            <v>253222</v>
          </cell>
          <cell r="N235">
            <v>916663</v>
          </cell>
        </row>
        <row r="236">
          <cell r="B236">
            <v>73</v>
          </cell>
          <cell r="C236">
            <v>0</v>
          </cell>
          <cell r="D236" t="str">
            <v>특 별 인 부</v>
          </cell>
          <cell r="E236" t="str">
            <v>인</v>
          </cell>
          <cell r="F236">
            <v>5.33</v>
          </cell>
          <cell r="I236">
            <v>65734</v>
          </cell>
          <cell r="J236">
            <v>350362</v>
          </cell>
          <cell r="M236">
            <v>65734</v>
          </cell>
          <cell r="N236">
            <v>350362</v>
          </cell>
        </row>
        <row r="237">
          <cell r="D237">
            <v>0</v>
          </cell>
          <cell r="E237">
            <v>0</v>
          </cell>
          <cell r="F237">
            <v>0</v>
          </cell>
        </row>
        <row r="238">
          <cell r="B238">
            <v>143</v>
          </cell>
          <cell r="C238" t="str">
            <v>다) 공 구 손 료</v>
          </cell>
          <cell r="D238" t="str">
            <v>전기공사기사 1급</v>
          </cell>
          <cell r="E238" t="str">
            <v>인</v>
          </cell>
          <cell r="F238">
            <v>0</v>
          </cell>
          <cell r="K238">
            <v>79564</v>
          </cell>
          <cell r="L238">
            <v>0</v>
          </cell>
          <cell r="M238">
            <v>0</v>
          </cell>
          <cell r="N238">
            <v>0</v>
          </cell>
        </row>
        <row r="239">
          <cell r="B239">
            <v>54</v>
          </cell>
          <cell r="C239">
            <v>0</v>
          </cell>
          <cell r="D239" t="str">
            <v>송 전 전 공</v>
          </cell>
          <cell r="E239" t="str">
            <v>인</v>
          </cell>
          <cell r="F239">
            <v>0.1</v>
          </cell>
          <cell r="G239">
            <v>0</v>
          </cell>
          <cell r="H239">
            <v>0</v>
          </cell>
          <cell r="K239">
            <v>253222</v>
          </cell>
          <cell r="L239">
            <v>25322</v>
          </cell>
          <cell r="M239">
            <v>253222</v>
          </cell>
          <cell r="N239">
            <v>25322</v>
          </cell>
          <cell r="O239">
            <v>0</v>
          </cell>
        </row>
        <row r="240">
          <cell r="B240">
            <v>73</v>
          </cell>
          <cell r="C240">
            <v>0</v>
          </cell>
          <cell r="D240" t="str">
            <v>특 별 인 부</v>
          </cell>
          <cell r="E240" t="str">
            <v>인</v>
          </cell>
          <cell r="F240">
            <v>0.15</v>
          </cell>
          <cell r="K240">
            <v>65734</v>
          </cell>
          <cell r="L240">
            <v>9860</v>
          </cell>
          <cell r="M240">
            <v>65734</v>
          </cell>
          <cell r="N240">
            <v>9860</v>
          </cell>
        </row>
        <row r="241"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</row>
        <row r="245">
          <cell r="A245" t="str">
            <v>48-8S</v>
          </cell>
          <cell r="C245" t="str">
            <v>합     계</v>
          </cell>
          <cell r="H245">
            <v>0</v>
          </cell>
          <cell r="J245">
            <v>1285324</v>
          </cell>
          <cell r="L245">
            <v>35182</v>
          </cell>
          <cell r="N245">
            <v>1320506</v>
          </cell>
        </row>
        <row r="246">
          <cell r="A246" t="str">
            <v>48-9</v>
          </cell>
          <cell r="B246">
            <v>9</v>
          </cell>
          <cell r="C246" t="str">
            <v>9.가공지선철거</v>
          </cell>
          <cell r="D246" t="str">
            <v>ACSR 58㎟</v>
          </cell>
          <cell r="E246" t="str">
            <v>m</v>
          </cell>
          <cell r="F246">
            <v>1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1</v>
          </cell>
        </row>
        <row r="247">
          <cell r="B247">
            <v>0</v>
          </cell>
          <cell r="C247" t="str">
            <v>가) 재 료 비</v>
          </cell>
          <cell r="D247">
            <v>0</v>
          </cell>
          <cell r="E247">
            <v>0</v>
          </cell>
          <cell r="F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B248">
            <v>202</v>
          </cell>
          <cell r="C248" t="str">
            <v>강심알루미늄연선</v>
          </cell>
          <cell r="D248" t="str">
            <v>ACSR 58㎟</v>
          </cell>
          <cell r="E248" t="str">
            <v>m</v>
          </cell>
          <cell r="F248">
            <v>212</v>
          </cell>
          <cell r="H248" t="str">
            <v>작업부산물처리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C249">
            <v>0</v>
          </cell>
          <cell r="D249">
            <v>0</v>
          </cell>
        </row>
        <row r="258">
          <cell r="B258">
            <v>143</v>
          </cell>
          <cell r="C258" t="str">
            <v>나) 노 무 비</v>
          </cell>
          <cell r="D258" t="str">
            <v>전기공사기사 1급</v>
          </cell>
          <cell r="E258" t="str">
            <v>인</v>
          </cell>
          <cell r="F258">
            <v>0.1</v>
          </cell>
          <cell r="I258">
            <v>79564</v>
          </cell>
          <cell r="J258">
            <v>7956</v>
          </cell>
          <cell r="K258">
            <v>0</v>
          </cell>
          <cell r="L258">
            <v>0</v>
          </cell>
          <cell r="M258">
            <v>79564</v>
          </cell>
          <cell r="N258">
            <v>7956</v>
          </cell>
          <cell r="O258">
            <v>0</v>
          </cell>
        </row>
        <row r="259">
          <cell r="B259">
            <v>54</v>
          </cell>
          <cell r="C259">
            <v>0</v>
          </cell>
          <cell r="D259" t="str">
            <v>송 전 전 공</v>
          </cell>
          <cell r="E259" t="str">
            <v>인</v>
          </cell>
          <cell r="F259">
            <v>1.01</v>
          </cell>
          <cell r="I259">
            <v>253222</v>
          </cell>
          <cell r="J259">
            <v>255754</v>
          </cell>
          <cell r="K259">
            <v>0</v>
          </cell>
          <cell r="L259">
            <v>0</v>
          </cell>
          <cell r="M259">
            <v>253222</v>
          </cell>
          <cell r="N259">
            <v>255754</v>
          </cell>
        </row>
        <row r="260">
          <cell r="B260">
            <v>73</v>
          </cell>
          <cell r="C260">
            <v>0</v>
          </cell>
          <cell r="D260" t="str">
            <v>특 별 인 부</v>
          </cell>
          <cell r="E260" t="str">
            <v>인</v>
          </cell>
          <cell r="F260">
            <v>2.04</v>
          </cell>
          <cell r="I260">
            <v>65734</v>
          </cell>
          <cell r="J260">
            <v>134097</v>
          </cell>
          <cell r="M260">
            <v>65734</v>
          </cell>
          <cell r="N260">
            <v>134097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</row>
        <row r="262">
          <cell r="B262">
            <v>143</v>
          </cell>
          <cell r="C262" t="str">
            <v>다) 공 구 손 료</v>
          </cell>
          <cell r="D262" t="str">
            <v>전기공사기사 1급</v>
          </cell>
          <cell r="E262" t="str">
            <v>인</v>
          </cell>
          <cell r="F262">
            <v>0</v>
          </cell>
          <cell r="K262">
            <v>79564</v>
          </cell>
          <cell r="L262">
            <v>0</v>
          </cell>
          <cell r="M262">
            <v>0</v>
          </cell>
          <cell r="N262">
            <v>0</v>
          </cell>
        </row>
        <row r="263">
          <cell r="B263">
            <v>54</v>
          </cell>
          <cell r="C263">
            <v>0</v>
          </cell>
          <cell r="D263" t="str">
            <v>송 전 전 공</v>
          </cell>
          <cell r="E263" t="str">
            <v>인</v>
          </cell>
          <cell r="F263">
            <v>0.03</v>
          </cell>
          <cell r="G263">
            <v>0</v>
          </cell>
          <cell r="H263">
            <v>0</v>
          </cell>
          <cell r="K263">
            <v>253222</v>
          </cell>
          <cell r="L263">
            <v>7596</v>
          </cell>
          <cell r="M263">
            <v>253222</v>
          </cell>
          <cell r="N263">
            <v>7596</v>
          </cell>
          <cell r="O263">
            <v>0</v>
          </cell>
        </row>
        <row r="264">
          <cell r="B264">
            <v>73</v>
          </cell>
          <cell r="C264">
            <v>0</v>
          </cell>
          <cell r="D264" t="str">
            <v>특 별 인 부</v>
          </cell>
          <cell r="E264" t="str">
            <v>인</v>
          </cell>
          <cell r="F264">
            <v>0.06</v>
          </cell>
          <cell r="K264">
            <v>65734</v>
          </cell>
          <cell r="L264">
            <v>3944</v>
          </cell>
          <cell r="M264">
            <v>65734</v>
          </cell>
          <cell r="N264">
            <v>3944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</row>
        <row r="269">
          <cell r="A269" t="str">
            <v>48-9S</v>
          </cell>
          <cell r="C269" t="str">
            <v>합     계</v>
          </cell>
          <cell r="H269">
            <v>0</v>
          </cell>
          <cell r="J269">
            <v>397807</v>
          </cell>
          <cell r="L269">
            <v>11540</v>
          </cell>
          <cell r="N269">
            <v>409347</v>
          </cell>
        </row>
        <row r="270">
          <cell r="A270" t="str">
            <v>48-10</v>
          </cell>
          <cell r="B270">
            <v>10</v>
          </cell>
          <cell r="C270" t="str">
            <v>10.애자및금구류철거</v>
          </cell>
          <cell r="D270" t="str">
            <v>각   종</v>
          </cell>
          <cell r="E270" t="str">
            <v>식</v>
          </cell>
          <cell r="F270">
            <v>1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1</v>
          </cell>
        </row>
        <row r="271">
          <cell r="B271">
            <v>0</v>
          </cell>
          <cell r="C271" t="str">
            <v>가) 재 료 비</v>
          </cell>
          <cell r="D271">
            <v>0</v>
          </cell>
          <cell r="E271">
            <v>0</v>
          </cell>
          <cell r="F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B272">
            <v>213</v>
          </cell>
          <cell r="C272" t="str">
            <v>현수애자</v>
          </cell>
          <cell r="D272" t="str">
            <v>볼소켓 Φ254</v>
          </cell>
          <cell r="E272" t="str">
            <v>개</v>
          </cell>
          <cell r="F272">
            <v>15</v>
          </cell>
          <cell r="H272" t="str">
            <v>폐기물처리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B273">
            <v>208</v>
          </cell>
          <cell r="C273" t="str">
            <v>앙카쇄클</v>
          </cell>
          <cell r="D273" t="str">
            <v>AS - 8</v>
          </cell>
          <cell r="E273" t="str">
            <v>개</v>
          </cell>
          <cell r="F273">
            <v>2</v>
          </cell>
          <cell r="H273" t="str">
            <v>작업부산물처리</v>
          </cell>
        </row>
        <row r="274">
          <cell r="B274">
            <v>217</v>
          </cell>
          <cell r="C274" t="str">
            <v>압축인류크램프(2)</v>
          </cell>
          <cell r="D274" t="str">
            <v>DEA - 3</v>
          </cell>
          <cell r="E274" t="str">
            <v>개</v>
          </cell>
          <cell r="F274">
            <v>2</v>
          </cell>
          <cell r="H274" t="str">
            <v>작업부산물처리</v>
          </cell>
        </row>
        <row r="275">
          <cell r="B275">
            <v>245</v>
          </cell>
          <cell r="C275" t="str">
            <v>현수크램프</v>
          </cell>
          <cell r="D275" t="str">
            <v>SUA - 3</v>
          </cell>
          <cell r="E275" t="str">
            <v>개</v>
          </cell>
          <cell r="F275">
            <v>3</v>
          </cell>
          <cell r="H275" t="str">
            <v>작업부산물처리</v>
          </cell>
        </row>
        <row r="276">
          <cell r="B276">
            <v>242</v>
          </cell>
          <cell r="C276" t="str">
            <v>애자장치용U볼트</v>
          </cell>
          <cell r="D276" t="str">
            <v>UB - 8</v>
          </cell>
          <cell r="E276" t="str">
            <v>개</v>
          </cell>
          <cell r="F276">
            <v>3</v>
          </cell>
          <cell r="H276" t="str">
            <v>작업부산물처리</v>
          </cell>
        </row>
        <row r="277">
          <cell r="B277">
            <v>243</v>
          </cell>
          <cell r="C277" t="str">
            <v>Y크레비스볼</v>
          </cell>
          <cell r="D277" t="str">
            <v>YCB - 8</v>
          </cell>
          <cell r="E277" t="str">
            <v>개</v>
          </cell>
          <cell r="F277">
            <v>3</v>
          </cell>
          <cell r="H277" t="str">
            <v>작업부산물처리</v>
          </cell>
        </row>
        <row r="278">
          <cell r="B278">
            <v>244</v>
          </cell>
          <cell r="C278" t="str">
            <v>소켓아이</v>
          </cell>
          <cell r="D278" t="str">
            <v>SE - 12</v>
          </cell>
          <cell r="E278" t="str">
            <v>개</v>
          </cell>
          <cell r="F278">
            <v>3</v>
          </cell>
          <cell r="H278" t="str">
            <v>작업부산물처리</v>
          </cell>
        </row>
        <row r="279">
          <cell r="B279">
            <v>209</v>
          </cell>
          <cell r="C279" t="str">
            <v>지선용잠파크램프</v>
          </cell>
          <cell r="D279" t="str">
            <v>GJ - 2</v>
          </cell>
          <cell r="E279" t="str">
            <v>개</v>
          </cell>
          <cell r="F279">
            <v>1</v>
          </cell>
          <cell r="H279" t="str">
            <v>작업부산물처리</v>
          </cell>
        </row>
        <row r="280">
          <cell r="B280">
            <v>211</v>
          </cell>
          <cell r="C280" t="str">
            <v>베이트담파크립</v>
          </cell>
          <cell r="D280" t="str">
            <v>ACSR 58㎟용</v>
          </cell>
          <cell r="E280" t="str">
            <v>개</v>
          </cell>
          <cell r="F280">
            <v>6</v>
          </cell>
          <cell r="H280" t="str">
            <v>작업부산물처리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B281">
            <v>212</v>
          </cell>
          <cell r="C281" t="str">
            <v>베이트담파단말금구</v>
          </cell>
          <cell r="D281" t="str">
            <v>ACSR 58㎟용</v>
          </cell>
          <cell r="E281" t="str">
            <v>개</v>
          </cell>
          <cell r="F281">
            <v>2</v>
          </cell>
          <cell r="H281" t="str">
            <v>작업부산물처리</v>
          </cell>
        </row>
        <row r="285">
          <cell r="B285">
            <v>54</v>
          </cell>
          <cell r="C285" t="str">
            <v>나) 노 무 비</v>
          </cell>
          <cell r="D285" t="str">
            <v>송 전 전 공</v>
          </cell>
          <cell r="E285" t="str">
            <v>인</v>
          </cell>
          <cell r="F285">
            <v>2.3199999999999998</v>
          </cell>
          <cell r="I285">
            <v>253222</v>
          </cell>
          <cell r="J285">
            <v>587475</v>
          </cell>
        </row>
        <row r="286">
          <cell r="B286">
            <v>73</v>
          </cell>
          <cell r="C286">
            <v>0</v>
          </cell>
          <cell r="D286" t="str">
            <v>특 별 인 부</v>
          </cell>
          <cell r="E286" t="str">
            <v>인</v>
          </cell>
          <cell r="F286">
            <v>3.6</v>
          </cell>
          <cell r="I286">
            <v>65734</v>
          </cell>
          <cell r="J286">
            <v>236642</v>
          </cell>
          <cell r="K286">
            <v>0</v>
          </cell>
        </row>
        <row r="288">
          <cell r="B288">
            <v>54</v>
          </cell>
          <cell r="C288" t="str">
            <v>다) 공 구 손 료</v>
          </cell>
          <cell r="D288" t="str">
            <v>송 전 전 공</v>
          </cell>
          <cell r="E288" t="str">
            <v>인</v>
          </cell>
          <cell r="F288">
            <v>0.06</v>
          </cell>
          <cell r="K288">
            <v>253222</v>
          </cell>
          <cell r="L288">
            <v>15193</v>
          </cell>
        </row>
        <row r="289">
          <cell r="B289">
            <v>73</v>
          </cell>
          <cell r="C289">
            <v>0</v>
          </cell>
          <cell r="D289" t="str">
            <v>특 별 인 부</v>
          </cell>
          <cell r="E289" t="str">
            <v>인</v>
          </cell>
          <cell r="F289">
            <v>0.1</v>
          </cell>
          <cell r="K289">
            <v>65734</v>
          </cell>
          <cell r="L289">
            <v>6573</v>
          </cell>
        </row>
        <row r="290"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</row>
        <row r="291">
          <cell r="B291">
            <v>73</v>
          </cell>
          <cell r="C291">
            <v>0</v>
          </cell>
        </row>
        <row r="292">
          <cell r="B292">
            <v>0</v>
          </cell>
          <cell r="C292">
            <v>0</v>
          </cell>
        </row>
        <row r="293">
          <cell r="A293" t="str">
            <v>48-10S</v>
          </cell>
          <cell r="C293" t="str">
            <v>합     계</v>
          </cell>
          <cell r="H293">
            <v>0</v>
          </cell>
          <cell r="J293">
            <v>824117</v>
          </cell>
          <cell r="L293">
            <v>21766</v>
          </cell>
          <cell r="N293">
            <v>845883</v>
          </cell>
        </row>
        <row r="294">
          <cell r="A294" t="str">
            <v>48-11</v>
          </cell>
          <cell r="B294">
            <v>11</v>
          </cell>
          <cell r="C294" t="str">
            <v xml:space="preserve">11.진입로 개설 및 복구 </v>
          </cell>
          <cell r="D294" t="str">
            <v>각종</v>
          </cell>
          <cell r="E294" t="str">
            <v>식</v>
          </cell>
          <cell r="F294">
            <v>1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1</v>
          </cell>
        </row>
        <row r="295">
          <cell r="B295">
            <v>0</v>
          </cell>
          <cell r="C295" t="str">
            <v>가) 재 료 비</v>
          </cell>
          <cell r="D295">
            <v>0</v>
          </cell>
          <cell r="E295">
            <v>0</v>
          </cell>
          <cell r="F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B296">
            <v>263</v>
          </cell>
          <cell r="C296" t="str">
            <v>산철쭉</v>
          </cell>
          <cell r="D296" t="str">
            <v>0.3-0.4</v>
          </cell>
          <cell r="E296" t="str">
            <v>주</v>
          </cell>
          <cell r="F296">
            <v>264</v>
          </cell>
          <cell r="G296">
            <v>3450</v>
          </cell>
          <cell r="H296">
            <v>910800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3450</v>
          </cell>
          <cell r="N296">
            <v>910800</v>
          </cell>
        </row>
        <row r="306">
          <cell r="B306">
            <v>43</v>
          </cell>
          <cell r="C306" t="str">
            <v>나) 노 무 비</v>
          </cell>
          <cell r="D306" t="str">
            <v>조  경  공</v>
          </cell>
          <cell r="E306" t="str">
            <v>인</v>
          </cell>
          <cell r="F306">
            <v>18.48</v>
          </cell>
          <cell r="I306">
            <v>68999</v>
          </cell>
          <cell r="J306">
            <v>1275101</v>
          </cell>
          <cell r="K306">
            <v>0</v>
          </cell>
          <cell r="L306">
            <v>0</v>
          </cell>
          <cell r="M306">
            <v>68999</v>
          </cell>
          <cell r="N306">
            <v>1275101</v>
          </cell>
          <cell r="O306">
            <v>0</v>
          </cell>
        </row>
        <row r="307">
          <cell r="B307">
            <v>74</v>
          </cell>
          <cell r="C307">
            <v>0</v>
          </cell>
          <cell r="D307" t="str">
            <v>보 통 인 부</v>
          </cell>
          <cell r="E307" t="str">
            <v>인</v>
          </cell>
          <cell r="F307">
            <v>30.24</v>
          </cell>
          <cell r="I307">
            <v>50683</v>
          </cell>
          <cell r="J307">
            <v>1532653</v>
          </cell>
          <cell r="K307">
            <v>0</v>
          </cell>
          <cell r="L307">
            <v>0</v>
          </cell>
          <cell r="M307">
            <v>50683</v>
          </cell>
          <cell r="N307">
            <v>1532653</v>
          </cell>
        </row>
        <row r="308"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10">
          <cell r="B310">
            <v>43</v>
          </cell>
          <cell r="C310" t="str">
            <v>다) 공 구 손 료</v>
          </cell>
          <cell r="D310" t="str">
            <v>조  경  공</v>
          </cell>
          <cell r="E310" t="str">
            <v>인</v>
          </cell>
          <cell r="F310">
            <v>0.55000000000000004</v>
          </cell>
          <cell r="K310">
            <v>68999</v>
          </cell>
          <cell r="L310">
            <v>37949</v>
          </cell>
          <cell r="M310">
            <v>68999</v>
          </cell>
          <cell r="N310">
            <v>37949</v>
          </cell>
        </row>
        <row r="311">
          <cell r="B311">
            <v>74</v>
          </cell>
          <cell r="C311">
            <v>0</v>
          </cell>
          <cell r="D311" t="str">
            <v>보 통 인 부</v>
          </cell>
          <cell r="E311" t="str">
            <v>인</v>
          </cell>
          <cell r="F311">
            <v>0.9</v>
          </cell>
          <cell r="G311">
            <v>0</v>
          </cell>
          <cell r="H311">
            <v>0</v>
          </cell>
          <cell r="K311">
            <v>50683</v>
          </cell>
          <cell r="L311">
            <v>45614</v>
          </cell>
          <cell r="M311">
            <v>50683</v>
          </cell>
          <cell r="N311">
            <v>45614</v>
          </cell>
          <cell r="O311">
            <v>0</v>
          </cell>
        </row>
        <row r="312"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</row>
        <row r="317">
          <cell r="A317" t="str">
            <v>48-11S</v>
          </cell>
          <cell r="C317" t="str">
            <v>합     계</v>
          </cell>
          <cell r="H317">
            <v>910800</v>
          </cell>
          <cell r="J317">
            <v>2807754</v>
          </cell>
          <cell r="L317">
            <v>83563</v>
          </cell>
          <cell r="N317">
            <v>3802117</v>
          </cell>
        </row>
      </sheetData>
      <sheetData sheetId="11">
        <row r="1">
          <cell r="C1" t="str">
            <v>수    량    산    출    서</v>
          </cell>
        </row>
        <row r="3">
          <cell r="C3" t="str">
            <v>공 사 종 류</v>
          </cell>
          <cell r="D3" t="str">
            <v>규      격</v>
          </cell>
          <cell r="E3" t="str">
            <v>산                    식</v>
          </cell>
          <cell r="T3" t="str">
            <v>단 위</v>
          </cell>
          <cell r="U3" t="str">
            <v>수 량</v>
          </cell>
          <cell r="V3" t="str">
            <v>기 사</v>
          </cell>
        </row>
        <row r="5">
          <cell r="A5">
            <v>1</v>
          </cell>
          <cell r="B5">
            <v>1</v>
          </cell>
          <cell r="C5" t="str">
            <v>1.공사측량</v>
          </cell>
          <cell r="D5" t="str">
            <v>66kV 거리0.6Km</v>
          </cell>
          <cell r="T5" t="str">
            <v>식</v>
          </cell>
          <cell r="U5">
            <v>1</v>
          </cell>
          <cell r="V5">
            <v>1</v>
          </cell>
          <cell r="X5" t="str">
            <v>공사측량</v>
          </cell>
        </row>
        <row r="6">
          <cell r="C6" t="str">
            <v>가) 재 료 비</v>
          </cell>
          <cell r="S6" t="str">
            <v>할증%</v>
          </cell>
        </row>
        <row r="7">
          <cell r="A7">
            <v>246</v>
          </cell>
          <cell r="B7">
            <v>246</v>
          </cell>
          <cell r="C7" t="str">
            <v>말 목</v>
          </cell>
          <cell r="D7" t="str">
            <v>45×45×500</v>
          </cell>
          <cell r="E7">
            <v>4</v>
          </cell>
          <cell r="F7" t="str">
            <v>x</v>
          </cell>
          <cell r="G7">
            <v>1</v>
          </cell>
          <cell r="P7" t="str">
            <v>=</v>
          </cell>
          <cell r="Q7">
            <v>4</v>
          </cell>
          <cell r="R7" t="str">
            <v>x</v>
          </cell>
          <cell r="T7" t="str">
            <v>개</v>
          </cell>
          <cell r="U7">
            <v>4</v>
          </cell>
          <cell r="W7">
            <v>364</v>
          </cell>
        </row>
        <row r="8">
          <cell r="A8">
            <v>247</v>
          </cell>
          <cell r="B8">
            <v>247</v>
          </cell>
          <cell r="C8" t="str">
            <v>말 목</v>
          </cell>
          <cell r="D8" t="str">
            <v>75×75×500</v>
          </cell>
          <cell r="E8">
            <v>4</v>
          </cell>
          <cell r="F8" t="str">
            <v>x</v>
          </cell>
          <cell r="G8">
            <v>1</v>
          </cell>
          <cell r="P8" t="str">
            <v>=</v>
          </cell>
          <cell r="Q8">
            <v>4</v>
          </cell>
          <cell r="R8" t="str">
            <v>x</v>
          </cell>
          <cell r="T8" t="str">
            <v>개</v>
          </cell>
          <cell r="U8">
            <v>4</v>
          </cell>
          <cell r="W8">
            <v>741</v>
          </cell>
        </row>
        <row r="9">
          <cell r="A9">
            <v>248</v>
          </cell>
          <cell r="B9">
            <v>248</v>
          </cell>
          <cell r="C9" t="str">
            <v>못</v>
          </cell>
          <cell r="D9" t="str">
            <v>3㎝</v>
          </cell>
          <cell r="E9">
            <v>0.06</v>
          </cell>
          <cell r="F9" t="str">
            <v>x</v>
          </cell>
          <cell r="G9">
            <v>1</v>
          </cell>
          <cell r="P9" t="str">
            <v>=</v>
          </cell>
          <cell r="Q9">
            <v>0.06</v>
          </cell>
          <cell r="R9" t="str">
            <v>x</v>
          </cell>
          <cell r="T9" t="str">
            <v>㎏</v>
          </cell>
          <cell r="U9">
            <v>0.06</v>
          </cell>
          <cell r="W9">
            <v>550</v>
          </cell>
        </row>
        <row r="10">
          <cell r="A10">
            <v>249</v>
          </cell>
          <cell r="B10">
            <v>249</v>
          </cell>
          <cell r="C10" t="str">
            <v>방 안 지</v>
          </cell>
          <cell r="D10" t="str">
            <v>0.5㎝×0.7㎝</v>
          </cell>
          <cell r="E10">
            <v>1</v>
          </cell>
          <cell r="F10" t="str">
            <v>x</v>
          </cell>
          <cell r="G10">
            <v>1</v>
          </cell>
          <cell r="P10" t="str">
            <v>=</v>
          </cell>
          <cell r="Q10">
            <v>1</v>
          </cell>
          <cell r="R10" t="str">
            <v>x</v>
          </cell>
          <cell r="T10" t="str">
            <v>매</v>
          </cell>
          <cell r="U10">
            <v>1</v>
          </cell>
          <cell r="W10">
            <v>100</v>
          </cell>
        </row>
        <row r="11">
          <cell r="A11">
            <v>250</v>
          </cell>
          <cell r="B11">
            <v>250</v>
          </cell>
          <cell r="C11" t="str">
            <v>앨 범</v>
          </cell>
          <cell r="D11" t="str">
            <v>大</v>
          </cell>
          <cell r="E11">
            <v>1</v>
          </cell>
          <cell r="F11" t="str">
            <v>x</v>
          </cell>
          <cell r="G11">
            <v>1</v>
          </cell>
          <cell r="P11" t="str">
            <v>=</v>
          </cell>
          <cell r="Q11">
            <v>1</v>
          </cell>
          <cell r="R11" t="str">
            <v>x</v>
          </cell>
          <cell r="T11" t="str">
            <v>권</v>
          </cell>
          <cell r="U11">
            <v>1</v>
          </cell>
          <cell r="W11">
            <v>30000</v>
          </cell>
        </row>
        <row r="12">
          <cell r="A12">
            <v>251</v>
          </cell>
          <cell r="B12">
            <v>251</v>
          </cell>
          <cell r="C12" t="str">
            <v>야 장</v>
          </cell>
          <cell r="D12">
            <v>0</v>
          </cell>
          <cell r="E12">
            <v>1</v>
          </cell>
          <cell r="F12" t="str">
            <v>x</v>
          </cell>
          <cell r="G12">
            <v>1</v>
          </cell>
          <cell r="P12" t="str">
            <v>=</v>
          </cell>
          <cell r="Q12">
            <v>1</v>
          </cell>
          <cell r="R12" t="str">
            <v>x</v>
          </cell>
          <cell r="T12" t="str">
            <v>장</v>
          </cell>
          <cell r="U12">
            <v>1</v>
          </cell>
          <cell r="W12">
            <v>200</v>
          </cell>
        </row>
        <row r="13">
          <cell r="A13">
            <v>252</v>
          </cell>
          <cell r="B13">
            <v>252</v>
          </cell>
          <cell r="C13" t="str">
            <v>인 화 지</v>
          </cell>
          <cell r="D13" t="str">
            <v>5×7"</v>
          </cell>
          <cell r="E13">
            <v>5</v>
          </cell>
          <cell r="F13" t="str">
            <v>x</v>
          </cell>
          <cell r="G13">
            <v>1</v>
          </cell>
          <cell r="P13" t="str">
            <v>=</v>
          </cell>
          <cell r="Q13">
            <v>5</v>
          </cell>
          <cell r="R13" t="str">
            <v>x</v>
          </cell>
          <cell r="T13" t="str">
            <v>매</v>
          </cell>
          <cell r="U13">
            <v>5</v>
          </cell>
          <cell r="W13">
            <v>170</v>
          </cell>
        </row>
        <row r="14">
          <cell r="A14">
            <v>253</v>
          </cell>
          <cell r="B14">
            <v>253</v>
          </cell>
          <cell r="C14" t="str">
            <v>종단용지</v>
          </cell>
          <cell r="D14" t="str">
            <v>20m×0.7m</v>
          </cell>
          <cell r="E14">
            <v>1</v>
          </cell>
          <cell r="F14" t="str">
            <v>x</v>
          </cell>
          <cell r="G14">
            <v>1</v>
          </cell>
          <cell r="P14" t="str">
            <v>=</v>
          </cell>
          <cell r="Q14">
            <v>1</v>
          </cell>
          <cell r="R14" t="str">
            <v>x</v>
          </cell>
          <cell r="T14" t="str">
            <v>롤</v>
          </cell>
          <cell r="U14">
            <v>1</v>
          </cell>
          <cell r="W14">
            <v>18000</v>
          </cell>
        </row>
        <row r="15">
          <cell r="A15">
            <v>254</v>
          </cell>
          <cell r="B15">
            <v>254</v>
          </cell>
          <cell r="C15" t="str">
            <v>지 도</v>
          </cell>
          <cell r="D15" t="str">
            <v>1/25000</v>
          </cell>
          <cell r="E15">
            <v>1</v>
          </cell>
          <cell r="F15" t="str">
            <v>x</v>
          </cell>
          <cell r="G15">
            <v>1</v>
          </cell>
          <cell r="P15" t="str">
            <v>=</v>
          </cell>
          <cell r="Q15">
            <v>1</v>
          </cell>
          <cell r="R15" t="str">
            <v>x</v>
          </cell>
          <cell r="T15" t="str">
            <v>장</v>
          </cell>
          <cell r="U15">
            <v>1</v>
          </cell>
          <cell r="W15">
            <v>1600</v>
          </cell>
        </row>
        <row r="16">
          <cell r="A16">
            <v>255</v>
          </cell>
          <cell r="B16">
            <v>255</v>
          </cell>
          <cell r="C16" t="str">
            <v>지 도</v>
          </cell>
          <cell r="D16" t="str">
            <v>1/5000</v>
          </cell>
          <cell r="E16">
            <v>1</v>
          </cell>
          <cell r="F16" t="str">
            <v>x</v>
          </cell>
          <cell r="G16">
            <v>1</v>
          </cell>
          <cell r="P16" t="str">
            <v>=</v>
          </cell>
          <cell r="Q16">
            <v>1</v>
          </cell>
          <cell r="R16" t="str">
            <v>x</v>
          </cell>
          <cell r="T16" t="str">
            <v>장</v>
          </cell>
          <cell r="U16">
            <v>1</v>
          </cell>
          <cell r="W16">
            <v>2000</v>
          </cell>
        </row>
        <row r="17">
          <cell r="A17">
            <v>256</v>
          </cell>
          <cell r="B17">
            <v>256</v>
          </cell>
          <cell r="C17" t="str">
            <v>지 도</v>
          </cell>
          <cell r="D17" t="str">
            <v>1/50000</v>
          </cell>
          <cell r="E17">
            <v>1</v>
          </cell>
          <cell r="F17" t="str">
            <v>x</v>
          </cell>
          <cell r="G17">
            <v>1</v>
          </cell>
          <cell r="P17" t="str">
            <v>=</v>
          </cell>
          <cell r="Q17">
            <v>1</v>
          </cell>
          <cell r="R17" t="str">
            <v>x</v>
          </cell>
          <cell r="T17" t="str">
            <v>장</v>
          </cell>
          <cell r="U17">
            <v>1</v>
          </cell>
          <cell r="W17">
            <v>1600</v>
          </cell>
        </row>
        <row r="18">
          <cell r="A18">
            <v>260</v>
          </cell>
          <cell r="B18">
            <v>260</v>
          </cell>
          <cell r="C18" t="str">
            <v>페인트(SPRAY)</v>
          </cell>
          <cell r="D18">
            <v>0</v>
          </cell>
          <cell r="E18">
            <v>1</v>
          </cell>
          <cell r="F18" t="str">
            <v>x</v>
          </cell>
          <cell r="G18">
            <v>1</v>
          </cell>
          <cell r="P18" t="str">
            <v>=</v>
          </cell>
          <cell r="Q18">
            <v>1</v>
          </cell>
          <cell r="R18" t="str">
            <v>x</v>
          </cell>
          <cell r="T18" t="str">
            <v>통</v>
          </cell>
          <cell r="U18">
            <v>1</v>
          </cell>
          <cell r="W18">
            <v>1500</v>
          </cell>
        </row>
        <row r="23">
          <cell r="W23" t="str">
            <v/>
          </cell>
        </row>
        <row r="26">
          <cell r="W26" t="str">
            <v/>
          </cell>
        </row>
        <row r="27">
          <cell r="W27" t="str">
            <v/>
          </cell>
        </row>
        <row r="28">
          <cell r="W28" t="str">
            <v/>
          </cell>
        </row>
        <row r="29">
          <cell r="C29" t="str">
            <v>1.공사측량</v>
          </cell>
          <cell r="D29" t="str">
            <v>66kV 거리0.6Km</v>
          </cell>
          <cell r="E29" t="str">
            <v>인 공 산 출 기 초</v>
          </cell>
          <cell r="T29" t="str">
            <v>식</v>
          </cell>
          <cell r="U29">
            <v>1</v>
          </cell>
        </row>
        <row r="30">
          <cell r="C30" t="str">
            <v>인 공 산 출</v>
          </cell>
        </row>
        <row r="31">
          <cell r="A31">
            <v>800</v>
          </cell>
          <cell r="B31">
            <v>800</v>
          </cell>
          <cell r="C31" t="str">
            <v>공사측량</v>
          </cell>
          <cell r="D31">
            <v>0</v>
          </cell>
          <cell r="E31" t="str">
            <v>중심,종단,평면</v>
          </cell>
          <cell r="G31" t="str">
            <v>거리</v>
          </cell>
          <cell r="I31" t="str">
            <v>공사측량</v>
          </cell>
          <cell r="V31" t="str">
            <v>전 5-1</v>
          </cell>
        </row>
        <row r="32">
          <cell r="A32">
            <v>146</v>
          </cell>
          <cell r="B32">
            <v>146</v>
          </cell>
          <cell r="D32" t="str">
            <v>중급기술자(엔지니어)</v>
          </cell>
          <cell r="E32">
            <v>0.84</v>
          </cell>
          <cell r="F32" t="str">
            <v>x</v>
          </cell>
          <cell r="G32">
            <v>0.6</v>
          </cell>
          <cell r="H32" t="str">
            <v>x</v>
          </cell>
          <cell r="I32">
            <v>0.25</v>
          </cell>
          <cell r="J32" t="str">
            <v>x</v>
          </cell>
          <cell r="K32">
            <v>1</v>
          </cell>
          <cell r="L32" t="str">
            <v>x</v>
          </cell>
          <cell r="M32">
            <v>1</v>
          </cell>
          <cell r="N32" t="str">
            <v>x</v>
          </cell>
          <cell r="O32">
            <v>1</v>
          </cell>
          <cell r="P32" t="str">
            <v>=</v>
          </cell>
          <cell r="Q32">
            <v>0.12</v>
          </cell>
          <cell r="R32" t="str">
            <v>×</v>
          </cell>
          <cell r="S32">
            <v>1</v>
          </cell>
          <cell r="T32" t="str">
            <v>인</v>
          </cell>
          <cell r="U32">
            <v>0.12</v>
          </cell>
        </row>
        <row r="33">
          <cell r="A33">
            <v>147</v>
          </cell>
          <cell r="B33">
            <v>147</v>
          </cell>
          <cell r="D33" t="str">
            <v>중급기술자(측량)</v>
          </cell>
          <cell r="E33">
            <v>2.52</v>
          </cell>
          <cell r="F33" t="str">
            <v>x</v>
          </cell>
          <cell r="G33">
            <v>0.6</v>
          </cell>
          <cell r="H33" t="str">
            <v>x</v>
          </cell>
          <cell r="I33">
            <v>0.25</v>
          </cell>
          <cell r="J33" t="str">
            <v>x</v>
          </cell>
          <cell r="K33">
            <v>1</v>
          </cell>
          <cell r="L33" t="str">
            <v>x</v>
          </cell>
          <cell r="M33">
            <v>1</v>
          </cell>
          <cell r="N33" t="str">
            <v>x</v>
          </cell>
          <cell r="O33">
            <v>1</v>
          </cell>
          <cell r="P33" t="str">
            <v>=</v>
          </cell>
          <cell r="Q33">
            <v>0.37</v>
          </cell>
          <cell r="R33" t="str">
            <v>×</v>
          </cell>
          <cell r="S33">
            <v>1</v>
          </cell>
          <cell r="T33" t="str">
            <v>인</v>
          </cell>
          <cell r="U33">
            <v>0.37</v>
          </cell>
        </row>
        <row r="34">
          <cell r="A34">
            <v>148</v>
          </cell>
          <cell r="B34">
            <v>148</v>
          </cell>
          <cell r="D34" t="str">
            <v>초급기술자(측량)</v>
          </cell>
          <cell r="E34">
            <v>4.2</v>
          </cell>
          <cell r="F34" t="str">
            <v>x</v>
          </cell>
          <cell r="G34">
            <v>0.6</v>
          </cell>
          <cell r="H34" t="str">
            <v>x</v>
          </cell>
          <cell r="I34">
            <v>0.25</v>
          </cell>
          <cell r="J34" t="str">
            <v>x</v>
          </cell>
          <cell r="K34">
            <v>1</v>
          </cell>
          <cell r="L34" t="str">
            <v>x</v>
          </cell>
          <cell r="M34">
            <v>1</v>
          </cell>
          <cell r="N34" t="str">
            <v>x</v>
          </cell>
          <cell r="O34">
            <v>1</v>
          </cell>
          <cell r="P34" t="str">
            <v>=</v>
          </cell>
          <cell r="Q34">
            <v>0.63</v>
          </cell>
          <cell r="R34" t="str">
            <v>×</v>
          </cell>
          <cell r="S34">
            <v>1</v>
          </cell>
          <cell r="T34" t="str">
            <v>인</v>
          </cell>
          <cell r="U34">
            <v>0.63</v>
          </cell>
        </row>
        <row r="35">
          <cell r="A35">
            <v>149</v>
          </cell>
          <cell r="B35">
            <v>149</v>
          </cell>
          <cell r="D35" t="str">
            <v>초급기능사(측량)</v>
          </cell>
          <cell r="E35">
            <v>6.72</v>
          </cell>
          <cell r="F35" t="str">
            <v>x</v>
          </cell>
          <cell r="G35">
            <v>0.6</v>
          </cell>
          <cell r="H35" t="str">
            <v>x</v>
          </cell>
          <cell r="I35">
            <v>0.25</v>
          </cell>
          <cell r="J35" t="str">
            <v>x</v>
          </cell>
          <cell r="K35">
            <v>1</v>
          </cell>
          <cell r="L35" t="str">
            <v>x</v>
          </cell>
          <cell r="M35">
            <v>1</v>
          </cell>
          <cell r="N35" t="str">
            <v>x</v>
          </cell>
          <cell r="O35">
            <v>1</v>
          </cell>
          <cell r="P35" t="str">
            <v>=</v>
          </cell>
          <cell r="Q35">
            <v>1</v>
          </cell>
          <cell r="R35" t="str">
            <v>×</v>
          </cell>
          <cell r="S35">
            <v>1</v>
          </cell>
          <cell r="T35" t="str">
            <v>인</v>
          </cell>
          <cell r="U35">
            <v>1</v>
          </cell>
        </row>
        <row r="36">
          <cell r="A36">
            <v>74</v>
          </cell>
          <cell r="B36">
            <v>74</v>
          </cell>
          <cell r="D36" t="str">
            <v>보 통 인 부</v>
          </cell>
          <cell r="E36">
            <v>8.33</v>
          </cell>
          <cell r="F36" t="str">
            <v>x</v>
          </cell>
          <cell r="G36">
            <v>0.6</v>
          </cell>
          <cell r="H36" t="str">
            <v>x</v>
          </cell>
          <cell r="I36">
            <v>0.25</v>
          </cell>
          <cell r="J36" t="str">
            <v>x</v>
          </cell>
          <cell r="K36">
            <v>1</v>
          </cell>
          <cell r="L36" t="str">
            <v>x</v>
          </cell>
          <cell r="M36">
            <v>1</v>
          </cell>
          <cell r="N36" t="str">
            <v>x</v>
          </cell>
          <cell r="O36">
            <v>1</v>
          </cell>
          <cell r="P36" t="str">
            <v>=</v>
          </cell>
          <cell r="Q36">
            <v>1.24</v>
          </cell>
          <cell r="R36" t="str">
            <v>×</v>
          </cell>
          <cell r="S36">
            <v>1</v>
          </cell>
          <cell r="T36" t="str">
            <v>인</v>
          </cell>
          <cell r="U36">
            <v>1.24</v>
          </cell>
        </row>
        <row r="38">
          <cell r="A38">
            <v>146</v>
          </cell>
          <cell r="B38">
            <v>146</v>
          </cell>
          <cell r="C38" t="str">
            <v>나) 노 무 비</v>
          </cell>
          <cell r="D38" t="str">
            <v>중급기술자(엔지니어)</v>
          </cell>
          <cell r="E38">
            <v>0.12</v>
          </cell>
          <cell r="F38" t="str">
            <v>+</v>
          </cell>
          <cell r="H38" t="str">
            <v>+</v>
          </cell>
          <cell r="J38" t="str">
            <v>+</v>
          </cell>
          <cell r="L38" t="str">
            <v>+</v>
          </cell>
          <cell r="N38" t="str">
            <v>+</v>
          </cell>
          <cell r="P38" t="str">
            <v>=</v>
          </cell>
          <cell r="Q38">
            <v>0.12</v>
          </cell>
          <cell r="R38" t="str">
            <v>×</v>
          </cell>
          <cell r="S38">
            <v>1</v>
          </cell>
          <cell r="T38" t="str">
            <v>인</v>
          </cell>
          <cell r="U38">
            <v>0.12</v>
          </cell>
          <cell r="W38">
            <v>0.12</v>
          </cell>
        </row>
        <row r="39">
          <cell r="A39">
            <v>147</v>
          </cell>
          <cell r="B39">
            <v>147</v>
          </cell>
          <cell r="D39" t="str">
            <v>중급기술자(측량)</v>
          </cell>
          <cell r="E39">
            <v>0.37</v>
          </cell>
          <cell r="F39" t="str">
            <v>+</v>
          </cell>
          <cell r="H39" t="str">
            <v>+</v>
          </cell>
          <cell r="J39" t="str">
            <v>+</v>
          </cell>
          <cell r="L39" t="str">
            <v>+</v>
          </cell>
          <cell r="N39" t="str">
            <v>+</v>
          </cell>
          <cell r="P39" t="str">
            <v>=</v>
          </cell>
          <cell r="Q39">
            <v>0.37</v>
          </cell>
          <cell r="R39" t="str">
            <v>×</v>
          </cell>
          <cell r="S39">
            <v>1</v>
          </cell>
          <cell r="T39" t="str">
            <v>인</v>
          </cell>
          <cell r="U39">
            <v>0.37</v>
          </cell>
          <cell r="W39">
            <v>0.37</v>
          </cell>
        </row>
        <row r="40">
          <cell r="A40">
            <v>148</v>
          </cell>
          <cell r="B40">
            <v>148</v>
          </cell>
          <cell r="D40" t="str">
            <v>초급기술자(측량)</v>
          </cell>
          <cell r="E40">
            <v>0.63</v>
          </cell>
          <cell r="F40" t="str">
            <v>+</v>
          </cell>
          <cell r="H40" t="str">
            <v>+</v>
          </cell>
          <cell r="J40" t="str">
            <v>+</v>
          </cell>
          <cell r="L40" t="str">
            <v>+</v>
          </cell>
          <cell r="N40" t="str">
            <v>+</v>
          </cell>
          <cell r="P40" t="str">
            <v>=</v>
          </cell>
          <cell r="Q40">
            <v>0.63</v>
          </cell>
          <cell r="R40" t="str">
            <v>×</v>
          </cell>
          <cell r="S40">
            <v>1</v>
          </cell>
          <cell r="T40" t="str">
            <v>인</v>
          </cell>
          <cell r="U40">
            <v>0.63</v>
          </cell>
          <cell r="W40">
            <v>0.63</v>
          </cell>
        </row>
        <row r="41">
          <cell r="A41">
            <v>149</v>
          </cell>
          <cell r="B41">
            <v>149</v>
          </cell>
          <cell r="D41" t="str">
            <v>초급기능사(측량)</v>
          </cell>
          <cell r="E41">
            <v>1</v>
          </cell>
          <cell r="F41" t="str">
            <v>+</v>
          </cell>
          <cell r="H41" t="str">
            <v>+</v>
          </cell>
          <cell r="J41" t="str">
            <v>+</v>
          </cell>
          <cell r="L41" t="str">
            <v>+</v>
          </cell>
          <cell r="N41" t="str">
            <v>+</v>
          </cell>
          <cell r="P41" t="str">
            <v>=</v>
          </cell>
          <cell r="Q41">
            <v>1</v>
          </cell>
          <cell r="R41" t="str">
            <v>×</v>
          </cell>
          <cell r="S41">
            <v>1</v>
          </cell>
          <cell r="T41" t="str">
            <v>인</v>
          </cell>
          <cell r="U41">
            <v>1</v>
          </cell>
          <cell r="W41">
            <v>1</v>
          </cell>
        </row>
        <row r="42">
          <cell r="A42">
            <v>74</v>
          </cell>
          <cell r="B42">
            <v>74</v>
          </cell>
          <cell r="D42" t="str">
            <v>보 통 인 부</v>
          </cell>
          <cell r="E42">
            <v>1.24</v>
          </cell>
          <cell r="F42" t="str">
            <v>+</v>
          </cell>
          <cell r="H42" t="str">
            <v>+</v>
          </cell>
          <cell r="J42" t="str">
            <v>+</v>
          </cell>
          <cell r="L42" t="str">
            <v>+</v>
          </cell>
          <cell r="N42" t="str">
            <v>+</v>
          </cell>
          <cell r="P42" t="str">
            <v>=</v>
          </cell>
          <cell r="Q42">
            <v>1.24</v>
          </cell>
          <cell r="R42" t="str">
            <v>×</v>
          </cell>
          <cell r="S42">
            <v>1</v>
          </cell>
          <cell r="T42" t="str">
            <v>인</v>
          </cell>
          <cell r="U42">
            <v>1.24</v>
          </cell>
          <cell r="W42">
            <v>1.24</v>
          </cell>
        </row>
        <row r="44">
          <cell r="A44">
            <v>146</v>
          </cell>
          <cell r="B44">
            <v>146</v>
          </cell>
          <cell r="C44" t="str">
            <v>다) 공 구 손 료</v>
          </cell>
          <cell r="D44" t="str">
            <v>중급기술자(엔지니어)</v>
          </cell>
          <cell r="E44">
            <v>0.12</v>
          </cell>
          <cell r="F44" t="str">
            <v>+</v>
          </cell>
          <cell r="H44" t="str">
            <v>+</v>
          </cell>
          <cell r="J44" t="str">
            <v>+</v>
          </cell>
          <cell r="L44" t="str">
            <v>+</v>
          </cell>
          <cell r="N44" t="str">
            <v>+</v>
          </cell>
          <cell r="P44" t="str">
            <v>=</v>
          </cell>
          <cell r="Q44">
            <v>0.12</v>
          </cell>
          <cell r="R44" t="str">
            <v>×</v>
          </cell>
          <cell r="S44">
            <v>0.03</v>
          </cell>
          <cell r="T44" t="str">
            <v>인</v>
          </cell>
          <cell r="U44">
            <v>0.01</v>
          </cell>
          <cell r="W44">
            <v>0</v>
          </cell>
        </row>
        <row r="45">
          <cell r="A45">
            <v>147</v>
          </cell>
          <cell r="B45">
            <v>147</v>
          </cell>
          <cell r="D45" t="str">
            <v>중급기술자(측량)</v>
          </cell>
          <cell r="E45">
            <v>0.37</v>
          </cell>
          <cell r="F45" t="str">
            <v>+</v>
          </cell>
          <cell r="H45" t="str">
            <v>+</v>
          </cell>
          <cell r="J45" t="str">
            <v>+</v>
          </cell>
          <cell r="L45" t="str">
            <v>+</v>
          </cell>
          <cell r="N45" t="str">
            <v>+</v>
          </cell>
          <cell r="P45" t="str">
            <v>=</v>
          </cell>
          <cell r="Q45">
            <v>0.37</v>
          </cell>
          <cell r="R45" t="str">
            <v>×</v>
          </cell>
          <cell r="S45">
            <v>0.03</v>
          </cell>
          <cell r="T45" t="str">
            <v>인</v>
          </cell>
          <cell r="U45">
            <v>0.01</v>
          </cell>
          <cell r="W45">
            <v>0.01</v>
          </cell>
        </row>
        <row r="46">
          <cell r="A46">
            <v>148</v>
          </cell>
          <cell r="B46">
            <v>148</v>
          </cell>
          <cell r="D46" t="str">
            <v>초급기술자(측량)</v>
          </cell>
          <cell r="E46">
            <v>0.63</v>
          </cell>
          <cell r="F46" t="str">
            <v>+</v>
          </cell>
          <cell r="H46" t="str">
            <v>+</v>
          </cell>
          <cell r="J46" t="str">
            <v>+</v>
          </cell>
          <cell r="L46" t="str">
            <v>+</v>
          </cell>
          <cell r="N46" t="str">
            <v>+</v>
          </cell>
          <cell r="P46" t="str">
            <v>=</v>
          </cell>
          <cell r="Q46">
            <v>0.63</v>
          </cell>
          <cell r="R46" t="str">
            <v>×</v>
          </cell>
          <cell r="S46">
            <v>0.03</v>
          </cell>
          <cell r="T46" t="str">
            <v>인</v>
          </cell>
          <cell r="U46">
            <v>0.01</v>
          </cell>
          <cell r="W46">
            <v>0.01</v>
          </cell>
        </row>
        <row r="47">
          <cell r="A47">
            <v>149</v>
          </cell>
          <cell r="B47">
            <v>149</v>
          </cell>
          <cell r="D47" t="str">
            <v>초급기능사(측량)</v>
          </cell>
          <cell r="E47">
            <v>1</v>
          </cell>
          <cell r="F47" t="str">
            <v>+</v>
          </cell>
          <cell r="H47" t="str">
            <v>+</v>
          </cell>
          <cell r="J47" t="str">
            <v>+</v>
          </cell>
          <cell r="L47" t="str">
            <v>+</v>
          </cell>
          <cell r="N47" t="str">
            <v>+</v>
          </cell>
          <cell r="P47" t="str">
            <v>=</v>
          </cell>
          <cell r="Q47">
            <v>1</v>
          </cell>
          <cell r="R47" t="str">
            <v>×</v>
          </cell>
          <cell r="S47">
            <v>0.03</v>
          </cell>
          <cell r="T47" t="str">
            <v>인</v>
          </cell>
          <cell r="U47">
            <v>0.03</v>
          </cell>
          <cell r="W47">
            <v>0.03</v>
          </cell>
        </row>
        <row r="48">
          <cell r="A48">
            <v>74</v>
          </cell>
          <cell r="B48">
            <v>74</v>
          </cell>
          <cell r="D48" t="str">
            <v>보 통 인 부</v>
          </cell>
          <cell r="E48">
            <v>1.24</v>
          </cell>
          <cell r="F48" t="str">
            <v>+</v>
          </cell>
          <cell r="H48" t="str">
            <v>+</v>
          </cell>
          <cell r="J48" t="str">
            <v>+</v>
          </cell>
          <cell r="L48" t="str">
            <v>+</v>
          </cell>
          <cell r="N48" t="str">
            <v>+</v>
          </cell>
          <cell r="P48" t="str">
            <v>=</v>
          </cell>
          <cell r="Q48">
            <v>1.24</v>
          </cell>
          <cell r="R48" t="str">
            <v>×</v>
          </cell>
          <cell r="S48">
            <v>0.03</v>
          </cell>
          <cell r="T48" t="str">
            <v>인</v>
          </cell>
          <cell r="U48">
            <v>0.03</v>
          </cell>
          <cell r="W48">
            <v>0.03</v>
          </cell>
        </row>
        <row r="53">
          <cell r="A53">
            <v>2</v>
          </cell>
          <cell r="B53">
            <v>2</v>
          </cell>
          <cell r="C53" t="str">
            <v>2. 가공송전선신설</v>
          </cell>
          <cell r="D53" t="str">
            <v>ACSR 95㎟</v>
          </cell>
          <cell r="T53" t="str">
            <v>m</v>
          </cell>
          <cell r="U53">
            <v>1</v>
          </cell>
          <cell r="V53">
            <v>1</v>
          </cell>
          <cell r="X53" t="str">
            <v xml:space="preserve"> 가공송전선신설</v>
          </cell>
        </row>
        <row r="54">
          <cell r="C54" t="str">
            <v>가) 재 료 비</v>
          </cell>
          <cell r="S54" t="str">
            <v>할증%</v>
          </cell>
        </row>
        <row r="55">
          <cell r="A55">
            <v>201</v>
          </cell>
          <cell r="B55">
            <v>201</v>
          </cell>
          <cell r="C55" t="str">
            <v>강심알루미늄연선</v>
          </cell>
          <cell r="D55" t="str">
            <v>ACSR 95㎟</v>
          </cell>
          <cell r="E55">
            <v>636</v>
          </cell>
          <cell r="F55" t="str">
            <v>x</v>
          </cell>
          <cell r="G55">
            <v>1</v>
          </cell>
          <cell r="P55" t="str">
            <v>=</v>
          </cell>
          <cell r="Q55">
            <v>636</v>
          </cell>
          <cell r="R55" t="str">
            <v>x</v>
          </cell>
          <cell r="S55">
            <v>5</v>
          </cell>
          <cell r="T55" t="str">
            <v>m</v>
          </cell>
          <cell r="U55">
            <v>667</v>
          </cell>
          <cell r="W55">
            <v>1230</v>
          </cell>
        </row>
        <row r="56">
          <cell r="W56" t="str">
            <v/>
          </cell>
        </row>
        <row r="57">
          <cell r="W57" t="str">
            <v/>
          </cell>
        </row>
        <row r="58">
          <cell r="W58" t="str">
            <v/>
          </cell>
        </row>
        <row r="59">
          <cell r="W59" t="str">
            <v/>
          </cell>
        </row>
        <row r="60">
          <cell r="W60" t="str">
            <v/>
          </cell>
        </row>
        <row r="61">
          <cell r="W61" t="str">
            <v/>
          </cell>
        </row>
        <row r="62">
          <cell r="W62" t="str">
            <v/>
          </cell>
        </row>
        <row r="63">
          <cell r="W63" t="str">
            <v/>
          </cell>
        </row>
        <row r="64">
          <cell r="W64" t="str">
            <v/>
          </cell>
        </row>
        <row r="65">
          <cell r="W65" t="str">
            <v/>
          </cell>
        </row>
        <row r="66">
          <cell r="W66" t="str">
            <v/>
          </cell>
        </row>
        <row r="67">
          <cell r="W67" t="str">
            <v/>
          </cell>
        </row>
        <row r="68">
          <cell r="W68" t="str">
            <v/>
          </cell>
        </row>
        <row r="69">
          <cell r="W69" t="str">
            <v/>
          </cell>
        </row>
        <row r="70">
          <cell r="W70" t="str">
            <v/>
          </cell>
        </row>
        <row r="71">
          <cell r="W71" t="str">
            <v/>
          </cell>
        </row>
        <row r="72">
          <cell r="D72">
            <v>0</v>
          </cell>
          <cell r="W72" t="str">
            <v/>
          </cell>
        </row>
        <row r="73">
          <cell r="W73" t="str">
            <v/>
          </cell>
        </row>
        <row r="74">
          <cell r="Q74">
            <v>0</v>
          </cell>
          <cell r="U74">
            <v>0</v>
          </cell>
          <cell r="W74" t="str">
            <v/>
          </cell>
        </row>
        <row r="75">
          <cell r="W75" t="str">
            <v/>
          </cell>
        </row>
        <row r="76">
          <cell r="Q76">
            <v>0</v>
          </cell>
          <cell r="U76">
            <v>0</v>
          </cell>
          <cell r="W76" t="str">
            <v/>
          </cell>
        </row>
        <row r="77">
          <cell r="C77" t="str">
            <v>2. 가공송전선신설</v>
          </cell>
          <cell r="D77" t="str">
            <v>ACSR 95㎟</v>
          </cell>
          <cell r="E77" t="str">
            <v>인 공 산 출 기 초</v>
          </cell>
          <cell r="T77" t="str">
            <v>m</v>
          </cell>
          <cell r="U77">
            <v>1</v>
          </cell>
        </row>
        <row r="78">
          <cell r="C78" t="str">
            <v>인 공 산 출</v>
          </cell>
          <cell r="G78" t="str">
            <v>수량</v>
          </cell>
        </row>
        <row r="79">
          <cell r="A79">
            <v>201</v>
          </cell>
          <cell r="B79">
            <v>201</v>
          </cell>
          <cell r="C79" t="str">
            <v>강심알루미늄연선</v>
          </cell>
          <cell r="D79" t="str">
            <v>ACSR 95㎟</v>
          </cell>
          <cell r="G79" t="str">
            <v>3회선Km당636/3/1000</v>
          </cell>
          <cell r="V79" t="str">
            <v>전 5-10</v>
          </cell>
        </row>
        <row r="80">
          <cell r="A80">
            <v>143</v>
          </cell>
          <cell r="B80">
            <v>143</v>
          </cell>
          <cell r="D80" t="str">
            <v>전기공사기사 1급</v>
          </cell>
          <cell r="E80">
            <v>1.3</v>
          </cell>
          <cell r="F80" t="str">
            <v>x</v>
          </cell>
          <cell r="G80">
            <v>0.21199999999999999</v>
          </cell>
          <cell r="H80" t="str">
            <v>x</v>
          </cell>
          <cell r="I80">
            <v>1</v>
          </cell>
          <cell r="J80" t="str">
            <v>x</v>
          </cell>
          <cell r="K80">
            <v>1</v>
          </cell>
          <cell r="L80" t="str">
            <v>x</v>
          </cell>
          <cell r="M80">
            <v>1</v>
          </cell>
          <cell r="N80" t="str">
            <v>x</v>
          </cell>
          <cell r="O80">
            <v>1</v>
          </cell>
          <cell r="P80" t="str">
            <v>=</v>
          </cell>
          <cell r="Q80">
            <v>0.27</v>
          </cell>
          <cell r="R80" t="str">
            <v>×</v>
          </cell>
          <cell r="S80">
            <v>1</v>
          </cell>
          <cell r="T80" t="str">
            <v>인</v>
          </cell>
          <cell r="U80">
            <v>0.27</v>
          </cell>
        </row>
        <row r="81">
          <cell r="A81">
            <v>54</v>
          </cell>
          <cell r="B81">
            <v>54</v>
          </cell>
          <cell r="D81" t="str">
            <v>송 전 전 공</v>
          </cell>
          <cell r="E81">
            <v>19.399999999999999</v>
          </cell>
          <cell r="F81" t="str">
            <v>x</v>
          </cell>
          <cell r="G81">
            <v>0.21199999999999999</v>
          </cell>
          <cell r="H81" t="str">
            <v>x</v>
          </cell>
          <cell r="I81">
            <v>1</v>
          </cell>
          <cell r="J81" t="str">
            <v>x</v>
          </cell>
          <cell r="K81">
            <v>1</v>
          </cell>
          <cell r="L81" t="str">
            <v>x</v>
          </cell>
          <cell r="M81">
            <v>1</v>
          </cell>
          <cell r="N81" t="str">
            <v>x</v>
          </cell>
          <cell r="O81">
            <v>1</v>
          </cell>
          <cell r="P81" t="str">
            <v>=</v>
          </cell>
          <cell r="Q81">
            <v>4.1100000000000003</v>
          </cell>
          <cell r="R81" t="str">
            <v>×</v>
          </cell>
          <cell r="S81">
            <v>1</v>
          </cell>
          <cell r="T81" t="str">
            <v>인</v>
          </cell>
          <cell r="U81">
            <v>4.1100000000000003</v>
          </cell>
        </row>
        <row r="82">
          <cell r="A82">
            <v>73</v>
          </cell>
          <cell r="B82">
            <v>73</v>
          </cell>
          <cell r="D82" t="str">
            <v>특 별 인 부</v>
          </cell>
          <cell r="E82">
            <v>29</v>
          </cell>
          <cell r="F82" t="str">
            <v>x</v>
          </cell>
          <cell r="G82">
            <v>0.21199999999999999</v>
          </cell>
          <cell r="H82" t="str">
            <v>x</v>
          </cell>
          <cell r="I82">
            <v>1</v>
          </cell>
          <cell r="J82" t="str">
            <v>x</v>
          </cell>
          <cell r="K82">
            <v>1</v>
          </cell>
          <cell r="L82" t="str">
            <v>x</v>
          </cell>
          <cell r="M82">
            <v>1</v>
          </cell>
          <cell r="N82" t="str">
            <v>x</v>
          </cell>
          <cell r="O82">
            <v>1</v>
          </cell>
          <cell r="P82" t="str">
            <v>=</v>
          </cell>
          <cell r="Q82">
            <v>6.14</v>
          </cell>
          <cell r="R82" t="str">
            <v>×</v>
          </cell>
          <cell r="S82">
            <v>1</v>
          </cell>
          <cell r="T82" t="str">
            <v>인</v>
          </cell>
          <cell r="U82">
            <v>6.14</v>
          </cell>
        </row>
        <row r="83">
          <cell r="A83">
            <v>801</v>
          </cell>
          <cell r="B83">
            <v>801</v>
          </cell>
          <cell r="C83" t="str">
            <v>긴선</v>
          </cell>
          <cell r="D83" t="str">
            <v>ACSR 160㎟</v>
          </cell>
          <cell r="G83" t="str">
            <v>3회선Km당636/3/1000</v>
          </cell>
        </row>
        <row r="84">
          <cell r="A84">
            <v>143</v>
          </cell>
          <cell r="B84">
            <v>143</v>
          </cell>
          <cell r="D84" t="str">
            <v>전기공사기사 1급</v>
          </cell>
          <cell r="E84">
            <v>0.97</v>
          </cell>
          <cell r="F84" t="str">
            <v>x</v>
          </cell>
          <cell r="G84">
            <v>0.21199999999999999</v>
          </cell>
          <cell r="H84" t="str">
            <v>x</v>
          </cell>
          <cell r="I84">
            <v>1</v>
          </cell>
          <cell r="J84" t="str">
            <v>x</v>
          </cell>
          <cell r="K84">
            <v>1</v>
          </cell>
          <cell r="L84" t="str">
            <v>x</v>
          </cell>
          <cell r="M84">
            <v>1</v>
          </cell>
          <cell r="N84" t="str">
            <v>x</v>
          </cell>
          <cell r="O84">
            <v>1</v>
          </cell>
          <cell r="P84" t="str">
            <v>=</v>
          </cell>
          <cell r="Q84">
            <v>0.2</v>
          </cell>
          <cell r="R84" t="str">
            <v>×</v>
          </cell>
          <cell r="S84">
            <v>1</v>
          </cell>
          <cell r="T84" t="str">
            <v>인</v>
          </cell>
          <cell r="U84">
            <v>0.2</v>
          </cell>
        </row>
        <row r="85">
          <cell r="A85">
            <v>54</v>
          </cell>
          <cell r="B85">
            <v>54</v>
          </cell>
          <cell r="D85" t="str">
            <v>송 전 전 공</v>
          </cell>
          <cell r="E85">
            <v>14.9</v>
          </cell>
          <cell r="F85" t="str">
            <v>x</v>
          </cell>
          <cell r="G85">
            <v>0.21199999999999999</v>
          </cell>
          <cell r="H85" t="str">
            <v>x</v>
          </cell>
          <cell r="I85">
            <v>1</v>
          </cell>
          <cell r="J85" t="str">
            <v>x</v>
          </cell>
          <cell r="K85">
            <v>1</v>
          </cell>
          <cell r="L85" t="str">
            <v>x</v>
          </cell>
          <cell r="M85">
            <v>1</v>
          </cell>
          <cell r="N85" t="str">
            <v>x</v>
          </cell>
          <cell r="O85">
            <v>1</v>
          </cell>
          <cell r="P85" t="str">
            <v>=</v>
          </cell>
          <cell r="Q85">
            <v>3.15</v>
          </cell>
          <cell r="R85" t="str">
            <v>×</v>
          </cell>
          <cell r="S85">
            <v>1</v>
          </cell>
          <cell r="T85" t="str">
            <v>인</v>
          </cell>
          <cell r="U85">
            <v>3.15</v>
          </cell>
        </row>
        <row r="86">
          <cell r="A86">
            <v>73</v>
          </cell>
          <cell r="B86">
            <v>73</v>
          </cell>
          <cell r="D86" t="str">
            <v>특 별 인 부</v>
          </cell>
          <cell r="E86">
            <v>21.4</v>
          </cell>
          <cell r="F86" t="str">
            <v>x</v>
          </cell>
          <cell r="G86">
            <v>0.21199999999999999</v>
          </cell>
          <cell r="H86" t="str">
            <v>x</v>
          </cell>
          <cell r="I86">
            <v>1</v>
          </cell>
          <cell r="J86" t="str">
            <v>x</v>
          </cell>
          <cell r="K86">
            <v>1</v>
          </cell>
          <cell r="L86" t="str">
            <v>x</v>
          </cell>
          <cell r="M86">
            <v>1</v>
          </cell>
          <cell r="N86" t="str">
            <v>x</v>
          </cell>
          <cell r="O86">
            <v>1</v>
          </cell>
          <cell r="P86" t="str">
            <v>=</v>
          </cell>
          <cell r="Q86">
            <v>4.53</v>
          </cell>
          <cell r="R86" t="str">
            <v>×</v>
          </cell>
          <cell r="S86">
            <v>1</v>
          </cell>
          <cell r="T86" t="str">
            <v>인</v>
          </cell>
          <cell r="U86">
            <v>4.53</v>
          </cell>
        </row>
        <row r="89">
          <cell r="A89">
            <v>143</v>
          </cell>
          <cell r="B89">
            <v>143</v>
          </cell>
          <cell r="C89" t="str">
            <v>나) 노 무 비</v>
          </cell>
          <cell r="D89" t="str">
            <v>전기공사기사 1급</v>
          </cell>
          <cell r="E89">
            <v>0.27</v>
          </cell>
          <cell r="F89" t="str">
            <v>+</v>
          </cell>
          <cell r="G89">
            <v>0.2</v>
          </cell>
          <cell r="H89" t="str">
            <v>+</v>
          </cell>
          <cell r="J89" t="str">
            <v>+</v>
          </cell>
          <cell r="L89" t="str">
            <v>+</v>
          </cell>
          <cell r="N89" t="str">
            <v>+</v>
          </cell>
          <cell r="P89" t="str">
            <v>=</v>
          </cell>
          <cell r="Q89">
            <v>0.47000000000000003</v>
          </cell>
          <cell r="R89" t="str">
            <v>×</v>
          </cell>
          <cell r="S89">
            <v>1</v>
          </cell>
          <cell r="T89" t="str">
            <v>인</v>
          </cell>
          <cell r="U89">
            <v>0.47</v>
          </cell>
          <cell r="W89">
            <v>0.47</v>
          </cell>
        </row>
        <row r="90">
          <cell r="A90">
            <v>54</v>
          </cell>
          <cell r="B90">
            <v>54</v>
          </cell>
          <cell r="D90" t="str">
            <v>송 전 전 공</v>
          </cell>
          <cell r="E90">
            <v>4.1100000000000003</v>
          </cell>
          <cell r="F90" t="str">
            <v>+</v>
          </cell>
          <cell r="G90">
            <v>3.15</v>
          </cell>
          <cell r="H90" t="str">
            <v>+</v>
          </cell>
          <cell r="J90" t="str">
            <v>+</v>
          </cell>
          <cell r="L90" t="str">
            <v>+</v>
          </cell>
          <cell r="N90" t="str">
            <v>+</v>
          </cell>
          <cell r="P90" t="str">
            <v>=</v>
          </cell>
          <cell r="Q90">
            <v>7.26</v>
          </cell>
          <cell r="R90" t="str">
            <v>×</v>
          </cell>
          <cell r="S90">
            <v>1</v>
          </cell>
          <cell r="T90" t="str">
            <v>인</v>
          </cell>
          <cell r="U90">
            <v>7.26</v>
          </cell>
          <cell r="W90">
            <v>7.26</v>
          </cell>
        </row>
        <row r="91">
          <cell r="A91">
            <v>73</v>
          </cell>
          <cell r="B91">
            <v>73</v>
          </cell>
          <cell r="D91" t="str">
            <v>특 별 인 부</v>
          </cell>
          <cell r="E91">
            <v>6.14</v>
          </cell>
          <cell r="F91" t="str">
            <v>+</v>
          </cell>
          <cell r="G91">
            <v>4.53</v>
          </cell>
          <cell r="H91" t="str">
            <v>+</v>
          </cell>
          <cell r="J91" t="str">
            <v>+</v>
          </cell>
          <cell r="L91" t="str">
            <v>+</v>
          </cell>
          <cell r="N91" t="str">
            <v>+</v>
          </cell>
          <cell r="P91" t="str">
            <v>=</v>
          </cell>
          <cell r="Q91">
            <v>10.67</v>
          </cell>
          <cell r="R91" t="str">
            <v>×</v>
          </cell>
          <cell r="S91">
            <v>1</v>
          </cell>
          <cell r="T91" t="str">
            <v>인</v>
          </cell>
          <cell r="U91">
            <v>10.67</v>
          </cell>
          <cell r="W91">
            <v>10.67</v>
          </cell>
        </row>
        <row r="93">
          <cell r="A93">
            <v>143</v>
          </cell>
          <cell r="B93">
            <v>143</v>
          </cell>
          <cell r="C93" t="str">
            <v>다) 공 구 손 료</v>
          </cell>
          <cell r="D93" t="str">
            <v>전기공사기사 1급</v>
          </cell>
          <cell r="E93">
            <v>0.27</v>
          </cell>
          <cell r="F93" t="str">
            <v>+</v>
          </cell>
          <cell r="G93">
            <v>0.2</v>
          </cell>
          <cell r="H93" t="str">
            <v>+</v>
          </cell>
          <cell r="J93" t="str">
            <v>+</v>
          </cell>
          <cell r="L93" t="str">
            <v>+</v>
          </cell>
          <cell r="N93" t="str">
            <v>+</v>
          </cell>
          <cell r="P93" t="str">
            <v>=</v>
          </cell>
          <cell r="Q93">
            <v>0.47000000000000003</v>
          </cell>
          <cell r="R93" t="str">
            <v>×</v>
          </cell>
          <cell r="S93">
            <v>0.03</v>
          </cell>
          <cell r="T93" t="str">
            <v>인</v>
          </cell>
          <cell r="U93">
            <v>0.01</v>
          </cell>
          <cell r="W93">
            <v>0.01</v>
          </cell>
        </row>
        <row r="94">
          <cell r="A94">
            <v>54</v>
          </cell>
          <cell r="B94">
            <v>54</v>
          </cell>
          <cell r="D94" t="str">
            <v>송 전 전 공</v>
          </cell>
          <cell r="E94">
            <v>4.1100000000000003</v>
          </cell>
          <cell r="F94" t="str">
            <v>+</v>
          </cell>
          <cell r="G94">
            <v>3.15</v>
          </cell>
          <cell r="H94" t="str">
            <v>+</v>
          </cell>
          <cell r="J94" t="str">
            <v>+</v>
          </cell>
          <cell r="L94" t="str">
            <v>+</v>
          </cell>
          <cell r="N94" t="str">
            <v>+</v>
          </cell>
          <cell r="P94" t="str">
            <v>=</v>
          </cell>
          <cell r="Q94">
            <v>7.26</v>
          </cell>
          <cell r="R94" t="str">
            <v>×</v>
          </cell>
          <cell r="S94">
            <v>0.03</v>
          </cell>
          <cell r="T94" t="str">
            <v>인</v>
          </cell>
          <cell r="U94">
            <v>0.21</v>
          </cell>
          <cell r="W94">
            <v>0.21</v>
          </cell>
        </row>
        <row r="95">
          <cell r="A95">
            <v>73</v>
          </cell>
          <cell r="B95">
            <v>73</v>
          </cell>
          <cell r="D95" t="str">
            <v>특 별 인 부</v>
          </cell>
          <cell r="E95">
            <v>6.14</v>
          </cell>
          <cell r="F95" t="str">
            <v>+</v>
          </cell>
          <cell r="G95">
            <v>4.53</v>
          </cell>
          <cell r="H95" t="str">
            <v>+</v>
          </cell>
          <cell r="J95" t="str">
            <v>+</v>
          </cell>
          <cell r="L95" t="str">
            <v>+</v>
          </cell>
          <cell r="N95" t="str">
            <v>+</v>
          </cell>
          <cell r="P95" t="str">
            <v>=</v>
          </cell>
          <cell r="Q95">
            <v>10.67</v>
          </cell>
          <cell r="R95" t="str">
            <v>×</v>
          </cell>
          <cell r="S95">
            <v>0.03</v>
          </cell>
          <cell r="T95" t="str">
            <v>인</v>
          </cell>
          <cell r="U95">
            <v>0.32</v>
          </cell>
          <cell r="W95">
            <v>0.32</v>
          </cell>
        </row>
        <row r="100">
          <cell r="W100">
            <v>0</v>
          </cell>
        </row>
        <row r="101">
          <cell r="A101">
            <v>3</v>
          </cell>
          <cell r="B101">
            <v>3</v>
          </cell>
          <cell r="C101" t="str">
            <v>3. 가공지선신설</v>
          </cell>
          <cell r="D101" t="str">
            <v>ACSR 58㎟</v>
          </cell>
          <cell r="T101" t="str">
            <v>m</v>
          </cell>
          <cell r="U101">
            <v>1</v>
          </cell>
          <cell r="V101">
            <v>1</v>
          </cell>
          <cell r="X101" t="str">
            <v xml:space="preserve"> 가공지선신설</v>
          </cell>
        </row>
        <row r="102">
          <cell r="C102" t="str">
            <v>가) 재 료 비</v>
          </cell>
          <cell r="S102" t="str">
            <v>할증%</v>
          </cell>
        </row>
        <row r="103">
          <cell r="A103">
            <v>202</v>
          </cell>
          <cell r="B103">
            <v>202</v>
          </cell>
          <cell r="C103" t="str">
            <v>강심알루미늄연선</v>
          </cell>
          <cell r="D103" t="str">
            <v>ACSR 58㎟</v>
          </cell>
          <cell r="E103">
            <v>212</v>
          </cell>
          <cell r="F103" t="str">
            <v>x</v>
          </cell>
          <cell r="G103">
            <v>1</v>
          </cell>
          <cell r="P103" t="str">
            <v>=</v>
          </cell>
          <cell r="Q103">
            <v>212</v>
          </cell>
          <cell r="R103" t="str">
            <v>x</v>
          </cell>
          <cell r="S103">
            <v>5</v>
          </cell>
          <cell r="T103" t="str">
            <v>m</v>
          </cell>
          <cell r="U103">
            <v>222</v>
          </cell>
          <cell r="W103">
            <v>725</v>
          </cell>
        </row>
        <row r="104">
          <cell r="A104">
            <v>208</v>
          </cell>
          <cell r="B104">
            <v>208</v>
          </cell>
          <cell r="C104" t="str">
            <v>앙카쇄클</v>
          </cell>
          <cell r="D104" t="str">
            <v>AS - 8</v>
          </cell>
          <cell r="E104">
            <v>4</v>
          </cell>
          <cell r="F104" t="str">
            <v>x</v>
          </cell>
          <cell r="G104">
            <v>1</v>
          </cell>
          <cell r="P104" t="str">
            <v>=</v>
          </cell>
          <cell r="Q104">
            <v>4</v>
          </cell>
          <cell r="R104" t="str">
            <v>x</v>
          </cell>
          <cell r="S104">
            <v>3</v>
          </cell>
          <cell r="T104" t="str">
            <v>개</v>
          </cell>
          <cell r="U104">
            <v>4</v>
          </cell>
          <cell r="W104">
            <v>1800</v>
          </cell>
        </row>
        <row r="105">
          <cell r="A105">
            <v>209</v>
          </cell>
          <cell r="B105">
            <v>209</v>
          </cell>
          <cell r="C105" t="str">
            <v>지선용잠파크램프</v>
          </cell>
          <cell r="D105" t="str">
            <v>GJ - 2</v>
          </cell>
          <cell r="E105">
            <v>2</v>
          </cell>
          <cell r="F105" t="str">
            <v>x</v>
          </cell>
          <cell r="G105">
            <v>1</v>
          </cell>
          <cell r="P105" t="str">
            <v>=</v>
          </cell>
          <cell r="Q105">
            <v>2</v>
          </cell>
          <cell r="R105" t="str">
            <v>x</v>
          </cell>
          <cell r="S105">
            <v>3</v>
          </cell>
          <cell r="T105" t="str">
            <v>개</v>
          </cell>
          <cell r="U105">
            <v>2</v>
          </cell>
          <cell r="W105">
            <v>5600</v>
          </cell>
        </row>
        <row r="106">
          <cell r="A106">
            <v>210</v>
          </cell>
          <cell r="B106">
            <v>210</v>
          </cell>
          <cell r="C106" t="str">
            <v>압축형인류크램프(1)</v>
          </cell>
          <cell r="D106" t="str">
            <v>DEA - 2</v>
          </cell>
          <cell r="E106">
            <v>4</v>
          </cell>
          <cell r="F106" t="str">
            <v>x</v>
          </cell>
          <cell r="G106">
            <v>1</v>
          </cell>
          <cell r="P106" t="str">
            <v>=</v>
          </cell>
          <cell r="Q106">
            <v>4</v>
          </cell>
          <cell r="R106" t="str">
            <v>x</v>
          </cell>
          <cell r="S106">
            <v>3</v>
          </cell>
          <cell r="T106" t="str">
            <v>개</v>
          </cell>
          <cell r="U106">
            <v>4</v>
          </cell>
          <cell r="W106">
            <v>22000</v>
          </cell>
        </row>
        <row r="107">
          <cell r="A107">
            <v>211</v>
          </cell>
          <cell r="B107">
            <v>211</v>
          </cell>
          <cell r="C107" t="str">
            <v>베이트담파크립</v>
          </cell>
          <cell r="D107" t="str">
            <v>ACSR 58㎟용</v>
          </cell>
          <cell r="E107">
            <v>12</v>
          </cell>
          <cell r="F107" t="str">
            <v>x</v>
          </cell>
          <cell r="G107">
            <v>1</v>
          </cell>
          <cell r="P107" t="str">
            <v>=</v>
          </cell>
          <cell r="Q107">
            <v>12</v>
          </cell>
          <cell r="R107" t="str">
            <v>x</v>
          </cell>
          <cell r="S107">
            <v>3</v>
          </cell>
          <cell r="T107" t="str">
            <v>개</v>
          </cell>
          <cell r="U107">
            <v>12</v>
          </cell>
          <cell r="W107">
            <v>4400</v>
          </cell>
        </row>
        <row r="108">
          <cell r="A108">
            <v>212</v>
          </cell>
          <cell r="B108">
            <v>212</v>
          </cell>
          <cell r="C108" t="str">
            <v>베이트담파단말금구</v>
          </cell>
          <cell r="D108" t="str">
            <v>ACSR 58㎟용</v>
          </cell>
          <cell r="E108">
            <v>4</v>
          </cell>
          <cell r="F108" t="str">
            <v>x</v>
          </cell>
          <cell r="G108">
            <v>1</v>
          </cell>
          <cell r="P108" t="str">
            <v>=</v>
          </cell>
          <cell r="Q108">
            <v>4</v>
          </cell>
          <cell r="R108" t="str">
            <v>x</v>
          </cell>
          <cell r="S108">
            <v>3</v>
          </cell>
          <cell r="T108" t="str">
            <v>개</v>
          </cell>
          <cell r="U108">
            <v>4</v>
          </cell>
          <cell r="W108">
            <v>1200</v>
          </cell>
        </row>
        <row r="109">
          <cell r="W109" t="str">
            <v/>
          </cell>
        </row>
        <row r="110">
          <cell r="W110" t="str">
            <v/>
          </cell>
        </row>
        <row r="111">
          <cell r="W111" t="str">
            <v/>
          </cell>
        </row>
        <row r="112">
          <cell r="W112" t="str">
            <v/>
          </cell>
        </row>
        <row r="113">
          <cell r="W113" t="str">
            <v/>
          </cell>
        </row>
        <row r="114">
          <cell r="W114" t="str">
            <v/>
          </cell>
        </row>
        <row r="115">
          <cell r="W115" t="str">
            <v/>
          </cell>
        </row>
        <row r="116">
          <cell r="W116" t="str">
            <v/>
          </cell>
        </row>
        <row r="117">
          <cell r="W117" t="str">
            <v/>
          </cell>
        </row>
        <row r="118">
          <cell r="W118" t="str">
            <v/>
          </cell>
        </row>
        <row r="119">
          <cell r="W119" t="str">
            <v/>
          </cell>
        </row>
        <row r="120">
          <cell r="D120">
            <v>0</v>
          </cell>
          <cell r="W120" t="str">
            <v/>
          </cell>
        </row>
        <row r="121">
          <cell r="W121" t="str">
            <v/>
          </cell>
        </row>
        <row r="122">
          <cell r="Q122">
            <v>0</v>
          </cell>
          <cell r="U122">
            <v>0</v>
          </cell>
          <cell r="W122" t="str">
            <v/>
          </cell>
        </row>
        <row r="123">
          <cell r="W123" t="str">
            <v/>
          </cell>
        </row>
        <row r="124">
          <cell r="Q124">
            <v>0</v>
          </cell>
          <cell r="U124">
            <v>0</v>
          </cell>
          <cell r="W124" t="str">
            <v/>
          </cell>
        </row>
        <row r="125">
          <cell r="C125" t="str">
            <v>3. 가공지선신설</v>
          </cell>
          <cell r="D125" t="str">
            <v>ACSR 58㎟</v>
          </cell>
          <cell r="E125" t="str">
            <v>인 공 산 출 기 초</v>
          </cell>
          <cell r="T125" t="str">
            <v>m</v>
          </cell>
          <cell r="U125">
            <v>1</v>
          </cell>
        </row>
        <row r="126">
          <cell r="C126" t="str">
            <v>인 공 산 출</v>
          </cell>
          <cell r="G126" t="str">
            <v>수량</v>
          </cell>
        </row>
        <row r="127">
          <cell r="A127">
            <v>202</v>
          </cell>
          <cell r="B127">
            <v>202</v>
          </cell>
          <cell r="C127" t="str">
            <v>강심알루미늄연선</v>
          </cell>
          <cell r="D127" t="str">
            <v>ACSR 58㎟</v>
          </cell>
          <cell r="G127" t="str">
            <v>km당</v>
          </cell>
          <cell r="V127" t="str">
            <v>전 5-12</v>
          </cell>
        </row>
        <row r="128">
          <cell r="A128">
            <v>143</v>
          </cell>
          <cell r="B128">
            <v>143</v>
          </cell>
          <cell r="D128" t="str">
            <v>전기공사기사 1급</v>
          </cell>
          <cell r="E128">
            <v>0.61</v>
          </cell>
          <cell r="F128" t="str">
            <v>x</v>
          </cell>
          <cell r="G128">
            <v>0.21199999999999999</v>
          </cell>
          <cell r="H128" t="str">
            <v>x</v>
          </cell>
          <cell r="I128">
            <v>1</v>
          </cell>
          <cell r="J128" t="str">
            <v>x</v>
          </cell>
          <cell r="K128">
            <v>1</v>
          </cell>
          <cell r="L128" t="str">
            <v>x</v>
          </cell>
          <cell r="M128">
            <v>1</v>
          </cell>
          <cell r="N128" t="str">
            <v>x</v>
          </cell>
          <cell r="O128">
            <v>1</v>
          </cell>
          <cell r="P128" t="str">
            <v>=</v>
          </cell>
          <cell r="Q128">
            <v>0.12</v>
          </cell>
          <cell r="R128" t="str">
            <v>×</v>
          </cell>
          <cell r="S128">
            <v>1</v>
          </cell>
          <cell r="T128" t="str">
            <v>인</v>
          </cell>
          <cell r="U128">
            <v>0.12</v>
          </cell>
        </row>
        <row r="129">
          <cell r="A129">
            <v>54</v>
          </cell>
          <cell r="B129">
            <v>54</v>
          </cell>
          <cell r="D129" t="str">
            <v>송 전 전 공</v>
          </cell>
          <cell r="E129">
            <v>5.57</v>
          </cell>
          <cell r="F129" t="str">
            <v>x</v>
          </cell>
          <cell r="G129">
            <v>0.21199999999999999</v>
          </cell>
          <cell r="H129" t="str">
            <v>x</v>
          </cell>
          <cell r="I129">
            <v>1</v>
          </cell>
          <cell r="J129" t="str">
            <v>x</v>
          </cell>
          <cell r="K129">
            <v>1</v>
          </cell>
          <cell r="L129" t="str">
            <v>x</v>
          </cell>
          <cell r="M129">
            <v>1</v>
          </cell>
          <cell r="N129" t="str">
            <v>x</v>
          </cell>
          <cell r="O129">
            <v>1</v>
          </cell>
          <cell r="P129" t="str">
            <v>=</v>
          </cell>
          <cell r="Q129">
            <v>1.18</v>
          </cell>
          <cell r="R129" t="str">
            <v>×</v>
          </cell>
          <cell r="S129">
            <v>1</v>
          </cell>
          <cell r="T129" t="str">
            <v>인</v>
          </cell>
          <cell r="U129">
            <v>1.18</v>
          </cell>
        </row>
        <row r="130">
          <cell r="A130">
            <v>73</v>
          </cell>
          <cell r="B130">
            <v>73</v>
          </cell>
          <cell r="D130" t="str">
            <v>특 별 인 부</v>
          </cell>
          <cell r="E130">
            <v>11.06</v>
          </cell>
          <cell r="F130" t="str">
            <v>x</v>
          </cell>
          <cell r="G130">
            <v>0.21199999999999999</v>
          </cell>
          <cell r="H130" t="str">
            <v>x</v>
          </cell>
          <cell r="I130">
            <v>1</v>
          </cell>
          <cell r="J130" t="str">
            <v>x</v>
          </cell>
          <cell r="K130">
            <v>1</v>
          </cell>
          <cell r="L130" t="str">
            <v>x</v>
          </cell>
          <cell r="M130">
            <v>1</v>
          </cell>
          <cell r="N130" t="str">
            <v>x</v>
          </cell>
          <cell r="O130">
            <v>1</v>
          </cell>
          <cell r="P130" t="str">
            <v>=</v>
          </cell>
          <cell r="Q130">
            <v>2.34</v>
          </cell>
          <cell r="R130" t="str">
            <v>×</v>
          </cell>
          <cell r="S130">
            <v>1</v>
          </cell>
          <cell r="T130" t="str">
            <v>인</v>
          </cell>
          <cell r="U130">
            <v>2.34</v>
          </cell>
        </row>
        <row r="131">
          <cell r="A131">
            <v>801</v>
          </cell>
          <cell r="B131">
            <v>801</v>
          </cell>
          <cell r="C131" t="str">
            <v>긴선</v>
          </cell>
          <cell r="D131" t="str">
            <v>ACSR 160㎟</v>
          </cell>
          <cell r="G131" t="str">
            <v>km당</v>
          </cell>
        </row>
        <row r="132">
          <cell r="A132">
            <v>143</v>
          </cell>
          <cell r="B132">
            <v>143</v>
          </cell>
          <cell r="D132" t="str">
            <v>전기공사기사 1급</v>
          </cell>
          <cell r="E132">
            <v>0.4</v>
          </cell>
          <cell r="F132" t="str">
            <v>x</v>
          </cell>
          <cell r="G132">
            <v>0.21199999999999999</v>
          </cell>
          <cell r="H132" t="str">
            <v>x</v>
          </cell>
          <cell r="I132">
            <v>1</v>
          </cell>
          <cell r="J132" t="str">
            <v>x</v>
          </cell>
          <cell r="K132">
            <v>1</v>
          </cell>
          <cell r="L132" t="str">
            <v>x</v>
          </cell>
          <cell r="M132">
            <v>1</v>
          </cell>
          <cell r="N132" t="str">
            <v>x</v>
          </cell>
          <cell r="O132">
            <v>1</v>
          </cell>
          <cell r="P132" t="str">
            <v>=</v>
          </cell>
          <cell r="Q132">
            <v>0.08</v>
          </cell>
          <cell r="R132" t="str">
            <v>×</v>
          </cell>
          <cell r="S132">
            <v>1</v>
          </cell>
          <cell r="T132" t="str">
            <v>인</v>
          </cell>
          <cell r="U132">
            <v>0.08</v>
          </cell>
        </row>
        <row r="133">
          <cell r="A133">
            <v>54</v>
          </cell>
          <cell r="B133">
            <v>54</v>
          </cell>
          <cell r="D133" t="str">
            <v>송 전 전 공</v>
          </cell>
          <cell r="E133">
            <v>4.05</v>
          </cell>
          <cell r="F133" t="str">
            <v>x</v>
          </cell>
          <cell r="G133">
            <v>0.21199999999999999</v>
          </cell>
          <cell r="H133" t="str">
            <v>x</v>
          </cell>
          <cell r="I133">
            <v>1</v>
          </cell>
          <cell r="J133" t="str">
            <v>x</v>
          </cell>
          <cell r="K133">
            <v>1</v>
          </cell>
          <cell r="L133" t="str">
            <v>x</v>
          </cell>
          <cell r="M133">
            <v>1</v>
          </cell>
          <cell r="N133" t="str">
            <v>x</v>
          </cell>
          <cell r="O133">
            <v>1</v>
          </cell>
          <cell r="P133" t="str">
            <v>=</v>
          </cell>
          <cell r="Q133">
            <v>0.85</v>
          </cell>
          <cell r="R133" t="str">
            <v>×</v>
          </cell>
          <cell r="S133">
            <v>1</v>
          </cell>
          <cell r="T133" t="str">
            <v>인</v>
          </cell>
          <cell r="U133">
            <v>0.85</v>
          </cell>
        </row>
        <row r="134">
          <cell r="A134">
            <v>73</v>
          </cell>
          <cell r="B134">
            <v>73</v>
          </cell>
          <cell r="D134" t="str">
            <v>특 별 인 부</v>
          </cell>
          <cell r="E134">
            <v>8.2100000000000009</v>
          </cell>
          <cell r="F134" t="str">
            <v>x</v>
          </cell>
          <cell r="G134">
            <v>0.21199999999999999</v>
          </cell>
          <cell r="H134" t="str">
            <v>x</v>
          </cell>
          <cell r="I134">
            <v>1</v>
          </cell>
          <cell r="J134" t="str">
            <v>x</v>
          </cell>
          <cell r="K134">
            <v>1</v>
          </cell>
          <cell r="L134" t="str">
            <v>x</v>
          </cell>
          <cell r="M134">
            <v>1</v>
          </cell>
          <cell r="N134" t="str">
            <v>x</v>
          </cell>
          <cell r="O134">
            <v>1</v>
          </cell>
          <cell r="P134" t="str">
            <v>=</v>
          </cell>
          <cell r="Q134">
            <v>1.74</v>
          </cell>
          <cell r="R134" t="str">
            <v>×</v>
          </cell>
          <cell r="S134">
            <v>1</v>
          </cell>
          <cell r="T134" t="str">
            <v>인</v>
          </cell>
          <cell r="U134">
            <v>1.74</v>
          </cell>
        </row>
        <row r="135">
          <cell r="A135">
            <v>211</v>
          </cell>
          <cell r="B135">
            <v>211</v>
          </cell>
          <cell r="C135" t="str">
            <v>베이트담파크립</v>
          </cell>
          <cell r="D135" t="str">
            <v>ACSR 58㎟용</v>
          </cell>
          <cell r="V135" t="str">
            <v>전 5-9</v>
          </cell>
        </row>
        <row r="136">
          <cell r="A136">
            <v>54</v>
          </cell>
          <cell r="B136">
            <v>54</v>
          </cell>
          <cell r="D136" t="str">
            <v>송 전 전 공</v>
          </cell>
          <cell r="E136">
            <v>0.11</v>
          </cell>
          <cell r="F136" t="str">
            <v>x</v>
          </cell>
          <cell r="G136">
            <v>12</v>
          </cell>
          <cell r="H136" t="str">
            <v>x</v>
          </cell>
          <cell r="I136">
            <v>1</v>
          </cell>
          <cell r="J136" t="str">
            <v>x</v>
          </cell>
          <cell r="K136">
            <v>1</v>
          </cell>
          <cell r="L136" t="str">
            <v>x</v>
          </cell>
          <cell r="M136">
            <v>1</v>
          </cell>
          <cell r="N136" t="str">
            <v>x</v>
          </cell>
          <cell r="O136">
            <v>1</v>
          </cell>
          <cell r="P136" t="str">
            <v>=</v>
          </cell>
          <cell r="Q136">
            <v>1.32</v>
          </cell>
          <cell r="R136" t="str">
            <v>×</v>
          </cell>
          <cell r="S136">
            <v>1</v>
          </cell>
          <cell r="T136" t="str">
            <v>인</v>
          </cell>
          <cell r="U136">
            <v>1.32</v>
          </cell>
        </row>
        <row r="138">
          <cell r="A138">
            <v>143</v>
          </cell>
          <cell r="B138">
            <v>143</v>
          </cell>
          <cell r="C138" t="str">
            <v>나) 노 무 비</v>
          </cell>
          <cell r="D138" t="str">
            <v>전기공사기사 1급</v>
          </cell>
          <cell r="E138">
            <v>0.12</v>
          </cell>
          <cell r="F138" t="str">
            <v>+</v>
          </cell>
          <cell r="G138">
            <v>0.08</v>
          </cell>
          <cell r="H138" t="str">
            <v>+</v>
          </cell>
          <cell r="J138" t="str">
            <v>+</v>
          </cell>
          <cell r="L138" t="str">
            <v>+</v>
          </cell>
          <cell r="N138" t="str">
            <v>+</v>
          </cell>
          <cell r="P138" t="str">
            <v>=</v>
          </cell>
          <cell r="Q138">
            <v>0.2</v>
          </cell>
          <cell r="R138" t="str">
            <v>×</v>
          </cell>
          <cell r="S138">
            <v>1</v>
          </cell>
          <cell r="T138" t="str">
            <v>인</v>
          </cell>
          <cell r="U138">
            <v>0.2</v>
          </cell>
          <cell r="W138">
            <v>0.2</v>
          </cell>
        </row>
        <row r="139">
          <cell r="A139">
            <v>54</v>
          </cell>
          <cell r="B139">
            <v>54</v>
          </cell>
          <cell r="D139" t="str">
            <v>송 전 전 공</v>
          </cell>
          <cell r="E139">
            <v>1.18</v>
          </cell>
          <cell r="F139" t="str">
            <v>+</v>
          </cell>
          <cell r="G139">
            <v>0.85</v>
          </cell>
          <cell r="H139" t="str">
            <v>+</v>
          </cell>
          <cell r="I139">
            <v>1.32</v>
          </cell>
          <cell r="J139" t="str">
            <v>+</v>
          </cell>
          <cell r="L139" t="str">
            <v>+</v>
          </cell>
          <cell r="N139" t="str">
            <v>+</v>
          </cell>
          <cell r="P139" t="str">
            <v>=</v>
          </cell>
          <cell r="Q139">
            <v>3.3499999999999996</v>
          </cell>
          <cell r="R139" t="str">
            <v>×</v>
          </cell>
          <cell r="S139">
            <v>1</v>
          </cell>
          <cell r="T139" t="str">
            <v>인</v>
          </cell>
          <cell r="U139">
            <v>3.35</v>
          </cell>
          <cell r="W139">
            <v>2.0299999999999998</v>
          </cell>
        </row>
        <row r="140">
          <cell r="A140">
            <v>73</v>
          </cell>
          <cell r="B140">
            <v>73</v>
          </cell>
          <cell r="D140" t="str">
            <v>특 별 인 부</v>
          </cell>
          <cell r="E140">
            <v>2.34</v>
          </cell>
          <cell r="F140" t="str">
            <v>+</v>
          </cell>
          <cell r="G140">
            <v>1.74</v>
          </cell>
          <cell r="H140" t="str">
            <v>+</v>
          </cell>
          <cell r="J140" t="str">
            <v>+</v>
          </cell>
          <cell r="L140" t="str">
            <v>+</v>
          </cell>
          <cell r="N140" t="str">
            <v>+</v>
          </cell>
          <cell r="P140" t="str">
            <v>=</v>
          </cell>
          <cell r="Q140">
            <v>4.08</v>
          </cell>
          <cell r="R140" t="str">
            <v>×</v>
          </cell>
          <cell r="S140">
            <v>1</v>
          </cell>
          <cell r="T140" t="str">
            <v>인</v>
          </cell>
          <cell r="U140">
            <v>4.08</v>
          </cell>
          <cell r="W140">
            <v>4.08</v>
          </cell>
        </row>
        <row r="142">
          <cell r="A142">
            <v>143</v>
          </cell>
          <cell r="B142">
            <v>143</v>
          </cell>
          <cell r="C142" t="str">
            <v>다) 공 구 손 료</v>
          </cell>
          <cell r="D142" t="str">
            <v>전기공사기사 1급</v>
          </cell>
          <cell r="E142">
            <v>0.12</v>
          </cell>
          <cell r="F142" t="str">
            <v>+</v>
          </cell>
          <cell r="G142">
            <v>0.08</v>
          </cell>
          <cell r="H142" t="str">
            <v>+</v>
          </cell>
          <cell r="J142" t="str">
            <v>+</v>
          </cell>
          <cell r="L142" t="str">
            <v>+</v>
          </cell>
          <cell r="N142" t="str">
            <v>+</v>
          </cell>
          <cell r="P142" t="str">
            <v>=</v>
          </cell>
          <cell r="Q142">
            <v>0.2</v>
          </cell>
          <cell r="R142" t="str">
            <v>×</v>
          </cell>
          <cell r="S142">
            <v>0.03</v>
          </cell>
          <cell r="T142" t="str">
            <v>인</v>
          </cell>
          <cell r="U142">
            <v>0.01</v>
          </cell>
          <cell r="W142">
            <v>0</v>
          </cell>
        </row>
        <row r="143">
          <cell r="A143">
            <v>54</v>
          </cell>
          <cell r="B143">
            <v>54</v>
          </cell>
          <cell r="D143" t="str">
            <v>송 전 전 공</v>
          </cell>
          <cell r="E143">
            <v>1.18</v>
          </cell>
          <cell r="F143" t="str">
            <v>+</v>
          </cell>
          <cell r="G143">
            <v>0.85</v>
          </cell>
          <cell r="H143" t="str">
            <v>+</v>
          </cell>
          <cell r="I143">
            <v>1.32</v>
          </cell>
          <cell r="J143" t="str">
            <v>+</v>
          </cell>
          <cell r="L143" t="str">
            <v>+</v>
          </cell>
          <cell r="N143" t="str">
            <v>+</v>
          </cell>
          <cell r="P143" t="str">
            <v>=</v>
          </cell>
          <cell r="Q143">
            <v>3.3499999999999996</v>
          </cell>
          <cell r="R143" t="str">
            <v>×</v>
          </cell>
          <cell r="S143">
            <v>0.03</v>
          </cell>
          <cell r="T143" t="str">
            <v>인</v>
          </cell>
          <cell r="U143">
            <v>0.1</v>
          </cell>
          <cell r="W143">
            <v>0.06</v>
          </cell>
        </row>
        <row r="144">
          <cell r="A144">
            <v>73</v>
          </cell>
          <cell r="B144">
            <v>73</v>
          </cell>
          <cell r="D144" t="str">
            <v>특 별 인 부</v>
          </cell>
          <cell r="E144">
            <v>2.34</v>
          </cell>
          <cell r="F144" t="str">
            <v>+</v>
          </cell>
          <cell r="G144">
            <v>1.74</v>
          </cell>
          <cell r="H144" t="str">
            <v>+</v>
          </cell>
          <cell r="J144" t="str">
            <v>+</v>
          </cell>
          <cell r="L144" t="str">
            <v>+</v>
          </cell>
          <cell r="N144" t="str">
            <v>+</v>
          </cell>
          <cell r="P144" t="str">
            <v>=</v>
          </cell>
          <cell r="Q144">
            <v>4.08</v>
          </cell>
          <cell r="R144" t="str">
            <v>×</v>
          </cell>
          <cell r="S144">
            <v>0.03</v>
          </cell>
          <cell r="T144" t="str">
            <v>인</v>
          </cell>
          <cell r="U144">
            <v>0.12</v>
          </cell>
          <cell r="W144">
            <v>0.12</v>
          </cell>
        </row>
        <row r="148">
          <cell r="W148">
            <v>0</v>
          </cell>
        </row>
        <row r="149">
          <cell r="A149">
            <v>4</v>
          </cell>
          <cell r="B149">
            <v>4</v>
          </cell>
          <cell r="C149" t="str">
            <v>4.애자 및 금구류신설</v>
          </cell>
          <cell r="D149" t="str">
            <v>각종</v>
          </cell>
          <cell r="T149" t="str">
            <v>식</v>
          </cell>
          <cell r="U149">
            <v>1</v>
          </cell>
          <cell r="V149">
            <v>1</v>
          </cell>
          <cell r="X149" t="str">
            <v>애자 및 금구류신설</v>
          </cell>
        </row>
        <row r="150">
          <cell r="C150" t="str">
            <v>가) 재 료 비</v>
          </cell>
          <cell r="S150" t="str">
            <v>할증%</v>
          </cell>
        </row>
        <row r="151">
          <cell r="A151">
            <v>213</v>
          </cell>
          <cell r="B151">
            <v>213</v>
          </cell>
          <cell r="C151" t="str">
            <v>현수애자</v>
          </cell>
          <cell r="D151" t="str">
            <v>볼소켓 Φ254</v>
          </cell>
          <cell r="E151">
            <v>12</v>
          </cell>
          <cell r="F151" t="str">
            <v>x</v>
          </cell>
          <cell r="G151">
            <v>5</v>
          </cell>
          <cell r="P151" t="str">
            <v>=</v>
          </cell>
          <cell r="Q151">
            <v>60</v>
          </cell>
          <cell r="R151" t="str">
            <v>x</v>
          </cell>
          <cell r="S151">
            <v>5</v>
          </cell>
          <cell r="T151" t="str">
            <v>개</v>
          </cell>
          <cell r="U151">
            <v>63</v>
          </cell>
          <cell r="W151">
            <v>33400</v>
          </cell>
        </row>
        <row r="152">
          <cell r="A152">
            <v>208</v>
          </cell>
          <cell r="B152">
            <v>208</v>
          </cell>
          <cell r="C152" t="str">
            <v>앙카쇄클</v>
          </cell>
          <cell r="D152" t="str">
            <v>AS - 8</v>
          </cell>
          <cell r="E152">
            <v>24</v>
          </cell>
          <cell r="F152" t="str">
            <v>x</v>
          </cell>
          <cell r="G152">
            <v>2</v>
          </cell>
          <cell r="P152" t="str">
            <v>=</v>
          </cell>
          <cell r="Q152">
            <v>48</v>
          </cell>
          <cell r="R152" t="str">
            <v>x</v>
          </cell>
          <cell r="S152">
            <v>3</v>
          </cell>
          <cell r="T152" t="str">
            <v>개</v>
          </cell>
          <cell r="U152">
            <v>49</v>
          </cell>
          <cell r="W152">
            <v>1800</v>
          </cell>
        </row>
        <row r="153">
          <cell r="A153">
            <v>214</v>
          </cell>
          <cell r="B153">
            <v>214</v>
          </cell>
          <cell r="C153" t="str">
            <v>볼아이</v>
          </cell>
          <cell r="D153" t="str">
            <v>BE - 8</v>
          </cell>
          <cell r="E153">
            <v>12</v>
          </cell>
          <cell r="F153" t="str">
            <v>x</v>
          </cell>
          <cell r="G153">
            <v>1</v>
          </cell>
          <cell r="P153" t="str">
            <v>=</v>
          </cell>
          <cell r="Q153">
            <v>12</v>
          </cell>
          <cell r="R153" t="str">
            <v>x</v>
          </cell>
          <cell r="S153">
            <v>3</v>
          </cell>
          <cell r="T153" t="str">
            <v>개</v>
          </cell>
          <cell r="U153">
            <v>12</v>
          </cell>
          <cell r="W153">
            <v>1300</v>
          </cell>
        </row>
        <row r="154">
          <cell r="A154">
            <v>215</v>
          </cell>
          <cell r="B154">
            <v>215</v>
          </cell>
          <cell r="C154" t="str">
            <v>소켓크레비스</v>
          </cell>
          <cell r="D154" t="str">
            <v>SC - 8</v>
          </cell>
          <cell r="E154">
            <v>12</v>
          </cell>
          <cell r="F154" t="str">
            <v>x</v>
          </cell>
          <cell r="G154">
            <v>1</v>
          </cell>
          <cell r="P154" t="str">
            <v>=</v>
          </cell>
          <cell r="Q154">
            <v>12</v>
          </cell>
          <cell r="R154" t="str">
            <v>x</v>
          </cell>
          <cell r="S154">
            <v>3</v>
          </cell>
          <cell r="T154" t="str">
            <v>개</v>
          </cell>
          <cell r="U154">
            <v>12</v>
          </cell>
          <cell r="W154">
            <v>3300</v>
          </cell>
        </row>
        <row r="155">
          <cell r="A155">
            <v>216</v>
          </cell>
          <cell r="B155">
            <v>216</v>
          </cell>
          <cell r="C155" t="str">
            <v>삼각링크</v>
          </cell>
          <cell r="D155" t="str">
            <v>TL - 8</v>
          </cell>
          <cell r="E155">
            <v>12</v>
          </cell>
          <cell r="F155" t="str">
            <v>x</v>
          </cell>
          <cell r="G155">
            <v>1</v>
          </cell>
          <cell r="P155" t="str">
            <v>=</v>
          </cell>
          <cell r="Q155">
            <v>12</v>
          </cell>
          <cell r="R155" t="str">
            <v>x</v>
          </cell>
          <cell r="S155">
            <v>3</v>
          </cell>
          <cell r="T155" t="str">
            <v>개</v>
          </cell>
          <cell r="U155">
            <v>12</v>
          </cell>
          <cell r="W155">
            <v>3800</v>
          </cell>
        </row>
        <row r="156">
          <cell r="A156">
            <v>217</v>
          </cell>
          <cell r="B156">
            <v>217</v>
          </cell>
          <cell r="C156" t="str">
            <v>압축인류크램프(2)</v>
          </cell>
          <cell r="D156" t="str">
            <v>DEA - 3</v>
          </cell>
          <cell r="E156">
            <v>12</v>
          </cell>
          <cell r="F156" t="str">
            <v>x</v>
          </cell>
          <cell r="G156">
            <v>1</v>
          </cell>
          <cell r="P156" t="str">
            <v>=</v>
          </cell>
          <cell r="Q156">
            <v>12</v>
          </cell>
          <cell r="R156" t="str">
            <v>x</v>
          </cell>
          <cell r="S156">
            <v>3</v>
          </cell>
          <cell r="T156" t="str">
            <v>개</v>
          </cell>
          <cell r="U156">
            <v>12</v>
          </cell>
          <cell r="W156">
            <v>22000</v>
          </cell>
        </row>
        <row r="157">
          <cell r="A157">
            <v>218</v>
          </cell>
          <cell r="B157">
            <v>218</v>
          </cell>
          <cell r="C157" t="str">
            <v>번호찰</v>
          </cell>
          <cell r="D157">
            <v>0</v>
          </cell>
          <cell r="E157">
            <v>1</v>
          </cell>
          <cell r="F157" t="str">
            <v>x</v>
          </cell>
          <cell r="G157">
            <v>1</v>
          </cell>
          <cell r="P157" t="str">
            <v>=</v>
          </cell>
          <cell r="Q157">
            <v>1</v>
          </cell>
          <cell r="R157" t="str">
            <v>x</v>
          </cell>
          <cell r="T157" t="str">
            <v>개</v>
          </cell>
          <cell r="U157">
            <v>1</v>
          </cell>
          <cell r="W157">
            <v>5000</v>
          </cell>
        </row>
        <row r="158">
          <cell r="A158">
            <v>219</v>
          </cell>
          <cell r="B158">
            <v>219</v>
          </cell>
          <cell r="C158" t="str">
            <v>주의찰</v>
          </cell>
          <cell r="D158">
            <v>0</v>
          </cell>
          <cell r="E158">
            <v>1</v>
          </cell>
          <cell r="F158" t="str">
            <v>x</v>
          </cell>
          <cell r="G158">
            <v>1</v>
          </cell>
          <cell r="P158" t="str">
            <v>=</v>
          </cell>
          <cell r="Q158">
            <v>1</v>
          </cell>
          <cell r="R158" t="str">
            <v>x</v>
          </cell>
          <cell r="T158" t="str">
            <v>개</v>
          </cell>
          <cell r="U158">
            <v>1</v>
          </cell>
          <cell r="W158">
            <v>5000</v>
          </cell>
        </row>
        <row r="161">
          <cell r="W161" t="str">
            <v/>
          </cell>
        </row>
        <row r="162">
          <cell r="W162" t="str">
            <v/>
          </cell>
        </row>
        <row r="163">
          <cell r="W163" t="str">
            <v/>
          </cell>
        </row>
        <row r="164">
          <cell r="W164" t="str">
            <v/>
          </cell>
        </row>
        <row r="165">
          <cell r="W165" t="str">
            <v/>
          </cell>
        </row>
        <row r="166">
          <cell r="W166" t="str">
            <v/>
          </cell>
        </row>
        <row r="167">
          <cell r="W167" t="str">
            <v/>
          </cell>
        </row>
        <row r="168">
          <cell r="D168">
            <v>0</v>
          </cell>
          <cell r="W168" t="str">
            <v/>
          </cell>
        </row>
        <row r="169">
          <cell r="W169" t="str">
            <v/>
          </cell>
        </row>
        <row r="170">
          <cell r="Q170">
            <v>0</v>
          </cell>
          <cell r="U170">
            <v>0</v>
          </cell>
          <cell r="W170" t="str">
            <v/>
          </cell>
        </row>
        <row r="171">
          <cell r="W171" t="str">
            <v/>
          </cell>
        </row>
        <row r="172">
          <cell r="Q172">
            <v>0</v>
          </cell>
          <cell r="U172">
            <v>0</v>
          </cell>
          <cell r="W172" t="str">
            <v/>
          </cell>
        </row>
        <row r="173">
          <cell r="C173" t="str">
            <v>4.애자 및 금구류신설</v>
          </cell>
          <cell r="D173" t="str">
            <v>각종</v>
          </cell>
          <cell r="E173" t="str">
            <v>인 공 산 출 기 초</v>
          </cell>
          <cell r="T173" t="str">
            <v>식</v>
          </cell>
          <cell r="U173">
            <v>1</v>
          </cell>
        </row>
        <row r="174">
          <cell r="C174" t="str">
            <v>인 공 산 출</v>
          </cell>
          <cell r="G174" t="str">
            <v>수량</v>
          </cell>
        </row>
        <row r="175">
          <cell r="A175">
            <v>213</v>
          </cell>
          <cell r="B175">
            <v>213</v>
          </cell>
          <cell r="C175" t="str">
            <v>현수애자</v>
          </cell>
          <cell r="D175" t="str">
            <v>볼소켓 Φ254</v>
          </cell>
          <cell r="V175" t="str">
            <v>전 5-9</v>
          </cell>
        </row>
        <row r="176">
          <cell r="A176">
            <v>54</v>
          </cell>
          <cell r="B176">
            <v>54</v>
          </cell>
          <cell r="D176" t="str">
            <v>송 전 전 공</v>
          </cell>
          <cell r="E176">
            <v>0.15</v>
          </cell>
          <cell r="F176" t="str">
            <v>x</v>
          </cell>
          <cell r="G176">
            <v>60</v>
          </cell>
          <cell r="H176" t="str">
            <v>x</v>
          </cell>
          <cell r="I176">
            <v>1</v>
          </cell>
          <cell r="J176" t="str">
            <v>x</v>
          </cell>
          <cell r="K176">
            <v>1</v>
          </cell>
          <cell r="L176" t="str">
            <v>x</v>
          </cell>
          <cell r="M176">
            <v>1</v>
          </cell>
          <cell r="N176" t="str">
            <v>x</v>
          </cell>
          <cell r="O176">
            <v>1</v>
          </cell>
          <cell r="P176" t="str">
            <v>=</v>
          </cell>
          <cell r="Q176">
            <v>9</v>
          </cell>
          <cell r="R176" t="str">
            <v>×</v>
          </cell>
          <cell r="S176">
            <v>1</v>
          </cell>
          <cell r="T176" t="str">
            <v>인</v>
          </cell>
          <cell r="U176">
            <v>9</v>
          </cell>
        </row>
        <row r="177">
          <cell r="A177">
            <v>73</v>
          </cell>
          <cell r="B177">
            <v>73</v>
          </cell>
          <cell r="D177" t="str">
            <v>특 별 인 부</v>
          </cell>
          <cell r="E177">
            <v>0.3</v>
          </cell>
          <cell r="F177" t="str">
            <v>x</v>
          </cell>
          <cell r="G177">
            <v>60</v>
          </cell>
          <cell r="H177" t="str">
            <v>x</v>
          </cell>
          <cell r="I177">
            <v>1</v>
          </cell>
          <cell r="J177" t="str">
            <v>x</v>
          </cell>
          <cell r="K177">
            <v>1</v>
          </cell>
          <cell r="L177" t="str">
            <v>x</v>
          </cell>
          <cell r="M177">
            <v>1</v>
          </cell>
          <cell r="N177" t="str">
            <v>x</v>
          </cell>
          <cell r="O177">
            <v>1</v>
          </cell>
          <cell r="P177" t="str">
            <v>=</v>
          </cell>
          <cell r="Q177">
            <v>18</v>
          </cell>
          <cell r="R177" t="str">
            <v>×</v>
          </cell>
          <cell r="S177">
            <v>1</v>
          </cell>
          <cell r="T177" t="str">
            <v>인</v>
          </cell>
          <cell r="U177">
            <v>18</v>
          </cell>
        </row>
        <row r="178">
          <cell r="A178">
            <v>218</v>
          </cell>
          <cell r="B178">
            <v>218</v>
          </cell>
          <cell r="C178" t="str">
            <v>번호찰</v>
          </cell>
          <cell r="D178">
            <v>0</v>
          </cell>
          <cell r="V178" t="str">
            <v>전 5-45-1</v>
          </cell>
        </row>
        <row r="179">
          <cell r="A179">
            <v>56</v>
          </cell>
          <cell r="B179">
            <v>56</v>
          </cell>
          <cell r="D179" t="str">
            <v>배 전 전 공</v>
          </cell>
          <cell r="E179">
            <v>5.8999999999999997E-2</v>
          </cell>
          <cell r="F179" t="str">
            <v>x</v>
          </cell>
          <cell r="G179">
            <v>1</v>
          </cell>
          <cell r="H179" t="str">
            <v>x</v>
          </cell>
          <cell r="I179">
            <v>1</v>
          </cell>
          <cell r="J179" t="str">
            <v>x</v>
          </cell>
          <cell r="K179">
            <v>1</v>
          </cell>
          <cell r="L179" t="str">
            <v>x</v>
          </cell>
          <cell r="M179">
            <v>1</v>
          </cell>
          <cell r="N179" t="str">
            <v>x</v>
          </cell>
          <cell r="O179">
            <v>1</v>
          </cell>
          <cell r="P179" t="str">
            <v>=</v>
          </cell>
          <cell r="Q179">
            <v>0.05</v>
          </cell>
          <cell r="R179" t="str">
            <v>×</v>
          </cell>
          <cell r="S179">
            <v>1</v>
          </cell>
          <cell r="T179" t="str">
            <v>인</v>
          </cell>
          <cell r="U179">
            <v>0.05</v>
          </cell>
        </row>
        <row r="180">
          <cell r="A180">
            <v>219</v>
          </cell>
          <cell r="B180">
            <v>219</v>
          </cell>
          <cell r="C180" t="str">
            <v>주의찰</v>
          </cell>
          <cell r="D180">
            <v>0</v>
          </cell>
        </row>
        <row r="181">
          <cell r="A181">
            <v>56</v>
          </cell>
          <cell r="B181">
            <v>56</v>
          </cell>
          <cell r="D181" t="str">
            <v>배 전 전 공</v>
          </cell>
          <cell r="E181">
            <v>5.8999999999999997E-2</v>
          </cell>
          <cell r="F181" t="str">
            <v>x</v>
          </cell>
          <cell r="G181">
            <v>1</v>
          </cell>
          <cell r="H181" t="str">
            <v>x</v>
          </cell>
          <cell r="I181">
            <v>1</v>
          </cell>
          <cell r="J181" t="str">
            <v>x</v>
          </cell>
          <cell r="K181">
            <v>1</v>
          </cell>
          <cell r="L181" t="str">
            <v>x</v>
          </cell>
          <cell r="M181">
            <v>1</v>
          </cell>
          <cell r="N181" t="str">
            <v>x</v>
          </cell>
          <cell r="O181">
            <v>1</v>
          </cell>
          <cell r="P181" t="str">
            <v>=</v>
          </cell>
          <cell r="Q181">
            <v>0.05</v>
          </cell>
          <cell r="R181" t="str">
            <v>×</v>
          </cell>
          <cell r="S181">
            <v>1</v>
          </cell>
          <cell r="T181" t="str">
            <v>인</v>
          </cell>
          <cell r="U181">
            <v>0.05</v>
          </cell>
          <cell r="V181" t="str">
            <v>전 5-45-1</v>
          </cell>
        </row>
        <row r="183">
          <cell r="A183">
            <v>54</v>
          </cell>
          <cell r="B183">
            <v>54</v>
          </cell>
          <cell r="C183" t="str">
            <v>나) 노 무 비</v>
          </cell>
          <cell r="D183" t="str">
            <v>송 전 전 공</v>
          </cell>
          <cell r="E183">
            <v>9</v>
          </cell>
          <cell r="F183" t="str">
            <v>+</v>
          </cell>
          <cell r="H183" t="str">
            <v>+</v>
          </cell>
          <cell r="J183" t="str">
            <v>+</v>
          </cell>
          <cell r="L183" t="str">
            <v>+</v>
          </cell>
          <cell r="N183" t="str">
            <v>+</v>
          </cell>
          <cell r="P183" t="str">
            <v>=</v>
          </cell>
          <cell r="Q183">
            <v>9</v>
          </cell>
          <cell r="R183" t="str">
            <v>×</v>
          </cell>
          <cell r="S183">
            <v>1</v>
          </cell>
          <cell r="T183" t="str">
            <v>인</v>
          </cell>
          <cell r="U183">
            <v>9</v>
          </cell>
          <cell r="W183">
            <v>9</v>
          </cell>
        </row>
        <row r="184">
          <cell r="A184">
            <v>56</v>
          </cell>
          <cell r="B184">
            <v>56</v>
          </cell>
          <cell r="D184" t="str">
            <v>배 전 전 공</v>
          </cell>
          <cell r="E184">
            <v>0.05</v>
          </cell>
          <cell r="F184" t="str">
            <v>+</v>
          </cell>
          <cell r="G184">
            <v>0.05</v>
          </cell>
          <cell r="H184" t="str">
            <v>+</v>
          </cell>
          <cell r="J184" t="str">
            <v>+</v>
          </cell>
          <cell r="L184" t="str">
            <v>+</v>
          </cell>
          <cell r="N184" t="str">
            <v>+</v>
          </cell>
          <cell r="P184" t="str">
            <v>=</v>
          </cell>
          <cell r="Q184">
            <v>0.1</v>
          </cell>
          <cell r="R184" t="str">
            <v>×</v>
          </cell>
          <cell r="S184">
            <v>1</v>
          </cell>
          <cell r="T184" t="str">
            <v>인</v>
          </cell>
          <cell r="U184">
            <v>0.1</v>
          </cell>
          <cell r="W184">
            <v>0.05</v>
          </cell>
        </row>
        <row r="185">
          <cell r="A185">
            <v>73</v>
          </cell>
          <cell r="B185">
            <v>73</v>
          </cell>
          <cell r="D185" t="str">
            <v>특 별 인 부</v>
          </cell>
          <cell r="E185">
            <v>18</v>
          </cell>
          <cell r="F185" t="str">
            <v>+</v>
          </cell>
          <cell r="H185" t="str">
            <v>+</v>
          </cell>
          <cell r="J185" t="str">
            <v>+</v>
          </cell>
          <cell r="L185" t="str">
            <v>+</v>
          </cell>
          <cell r="N185" t="str">
            <v>+</v>
          </cell>
          <cell r="P185" t="str">
            <v>=</v>
          </cell>
          <cell r="Q185">
            <v>18</v>
          </cell>
          <cell r="R185" t="str">
            <v>×</v>
          </cell>
          <cell r="S185">
            <v>1</v>
          </cell>
          <cell r="T185" t="str">
            <v>인</v>
          </cell>
          <cell r="U185">
            <v>18</v>
          </cell>
          <cell r="W185">
            <v>18</v>
          </cell>
        </row>
        <row r="187">
          <cell r="A187">
            <v>54</v>
          </cell>
          <cell r="B187">
            <v>54</v>
          </cell>
          <cell r="C187" t="str">
            <v>다) 공 구 손 료</v>
          </cell>
          <cell r="D187" t="str">
            <v>송 전 전 공</v>
          </cell>
          <cell r="E187">
            <v>9</v>
          </cell>
          <cell r="F187" t="str">
            <v>+</v>
          </cell>
          <cell r="H187" t="str">
            <v>+</v>
          </cell>
          <cell r="J187" t="str">
            <v>+</v>
          </cell>
          <cell r="L187" t="str">
            <v>+</v>
          </cell>
          <cell r="N187" t="str">
            <v>+</v>
          </cell>
          <cell r="P187" t="str">
            <v>=</v>
          </cell>
          <cell r="Q187">
            <v>9</v>
          </cell>
          <cell r="R187" t="str">
            <v>×</v>
          </cell>
          <cell r="S187">
            <v>0.03</v>
          </cell>
          <cell r="T187" t="str">
            <v>인</v>
          </cell>
          <cell r="U187">
            <v>0.27</v>
          </cell>
          <cell r="W187">
            <v>0.27</v>
          </cell>
        </row>
        <row r="188">
          <cell r="A188">
            <v>56</v>
          </cell>
          <cell r="B188">
            <v>56</v>
          </cell>
          <cell r="D188" t="str">
            <v>배 전 전 공</v>
          </cell>
          <cell r="E188">
            <v>0.05</v>
          </cell>
          <cell r="F188" t="str">
            <v>+</v>
          </cell>
          <cell r="G188">
            <v>0.05</v>
          </cell>
          <cell r="H188" t="str">
            <v>+</v>
          </cell>
          <cell r="J188" t="str">
            <v>+</v>
          </cell>
          <cell r="L188" t="str">
            <v>+</v>
          </cell>
          <cell r="N188" t="str">
            <v>+</v>
          </cell>
          <cell r="P188" t="str">
            <v>=</v>
          </cell>
          <cell r="Q188">
            <v>0.1</v>
          </cell>
          <cell r="R188" t="str">
            <v>×</v>
          </cell>
          <cell r="S188">
            <v>0.03</v>
          </cell>
          <cell r="T188" t="str">
            <v>인</v>
          </cell>
          <cell r="U188">
            <v>0</v>
          </cell>
          <cell r="W188">
            <v>0</v>
          </cell>
        </row>
        <row r="189">
          <cell r="A189">
            <v>73</v>
          </cell>
          <cell r="B189">
            <v>73</v>
          </cell>
          <cell r="D189" t="str">
            <v>특 별 인 부</v>
          </cell>
          <cell r="E189">
            <v>18</v>
          </cell>
          <cell r="F189" t="str">
            <v>+</v>
          </cell>
          <cell r="H189" t="str">
            <v>+</v>
          </cell>
          <cell r="J189" t="str">
            <v>+</v>
          </cell>
          <cell r="L189" t="str">
            <v>+</v>
          </cell>
          <cell r="N189" t="str">
            <v>+</v>
          </cell>
          <cell r="P189" t="str">
            <v>=</v>
          </cell>
          <cell r="Q189">
            <v>18</v>
          </cell>
          <cell r="R189" t="str">
            <v>×</v>
          </cell>
          <cell r="S189">
            <v>0.03</v>
          </cell>
          <cell r="T189" t="str">
            <v>인</v>
          </cell>
          <cell r="U189">
            <v>0.54</v>
          </cell>
          <cell r="W189">
            <v>0.54</v>
          </cell>
        </row>
        <row r="197">
          <cell r="A197">
            <v>5</v>
          </cell>
          <cell r="B197">
            <v>5</v>
          </cell>
          <cell r="C197" t="str">
            <v>5.강관주신설</v>
          </cell>
          <cell r="D197" t="str">
            <v>B1-20m</v>
          </cell>
          <cell r="T197" t="str">
            <v>기</v>
          </cell>
          <cell r="U197">
            <v>1</v>
          </cell>
          <cell r="V197">
            <v>1</v>
          </cell>
          <cell r="X197" t="str">
            <v>강관주신설</v>
          </cell>
        </row>
        <row r="198">
          <cell r="C198" t="str">
            <v>가) 재 료 비</v>
          </cell>
          <cell r="S198" t="str">
            <v>할증%</v>
          </cell>
        </row>
        <row r="199">
          <cell r="A199">
            <v>226</v>
          </cell>
          <cell r="B199">
            <v>226</v>
          </cell>
          <cell r="C199" t="str">
            <v>강관주</v>
          </cell>
          <cell r="D199" t="str">
            <v>66㎸용 20m B1</v>
          </cell>
          <cell r="E199">
            <v>14.446949999999999</v>
          </cell>
          <cell r="F199" t="str">
            <v>x</v>
          </cell>
          <cell r="G199">
            <v>1</v>
          </cell>
          <cell r="P199" t="str">
            <v>=</v>
          </cell>
          <cell r="Q199">
            <v>14.446949999999999</v>
          </cell>
          <cell r="R199" t="str">
            <v>x</v>
          </cell>
          <cell r="S199">
            <v>5</v>
          </cell>
          <cell r="T199" t="str">
            <v>ton</v>
          </cell>
          <cell r="U199">
            <v>15.16</v>
          </cell>
          <cell r="W199">
            <v>2100000</v>
          </cell>
        </row>
        <row r="200">
          <cell r="C200" t="str">
            <v>PIPE</v>
          </cell>
          <cell r="E200">
            <v>6523.24</v>
          </cell>
          <cell r="F200" t="str">
            <v>x</v>
          </cell>
          <cell r="G200">
            <v>1</v>
          </cell>
          <cell r="P200" t="str">
            <v>=</v>
          </cell>
          <cell r="Q200">
            <v>6523.24</v>
          </cell>
        </row>
        <row r="201">
          <cell r="C201" t="str">
            <v>ANGLE</v>
          </cell>
          <cell r="E201">
            <v>464.68</v>
          </cell>
          <cell r="F201" t="str">
            <v>x</v>
          </cell>
          <cell r="G201">
            <v>1</v>
          </cell>
          <cell r="P201" t="str">
            <v>=</v>
          </cell>
          <cell r="Q201">
            <v>464.68</v>
          </cell>
        </row>
        <row r="202">
          <cell r="C202" t="str">
            <v>PLATE</v>
          </cell>
          <cell r="E202">
            <v>5367.2</v>
          </cell>
          <cell r="F202" t="str">
            <v>x</v>
          </cell>
          <cell r="G202">
            <v>1</v>
          </cell>
          <cell r="P202" t="str">
            <v>=</v>
          </cell>
          <cell r="Q202">
            <v>5367.2</v>
          </cell>
        </row>
        <row r="203">
          <cell r="C203" t="str">
            <v>BOLT NUT</v>
          </cell>
          <cell r="E203">
            <v>2091.83</v>
          </cell>
          <cell r="F203" t="str">
            <v>x</v>
          </cell>
          <cell r="G203">
            <v>1</v>
          </cell>
          <cell r="P203" t="str">
            <v>=</v>
          </cell>
          <cell r="Q203">
            <v>2091.83</v>
          </cell>
        </row>
        <row r="209">
          <cell r="W209" t="str">
            <v/>
          </cell>
        </row>
        <row r="210">
          <cell r="W210" t="str">
            <v/>
          </cell>
        </row>
        <row r="211">
          <cell r="W211" t="str">
            <v/>
          </cell>
        </row>
        <row r="212">
          <cell r="W212" t="str">
            <v/>
          </cell>
        </row>
        <row r="213">
          <cell r="W213" t="str">
            <v/>
          </cell>
        </row>
        <row r="214">
          <cell r="W214" t="str">
            <v/>
          </cell>
        </row>
        <row r="215">
          <cell r="W215" t="str">
            <v/>
          </cell>
        </row>
        <row r="216">
          <cell r="D216">
            <v>0</v>
          </cell>
          <cell r="W216" t="str">
            <v/>
          </cell>
        </row>
        <row r="217">
          <cell r="W217" t="str">
            <v/>
          </cell>
        </row>
        <row r="218">
          <cell r="Q218">
            <v>0</v>
          </cell>
          <cell r="U218">
            <v>0</v>
          </cell>
          <cell r="W218" t="str">
            <v/>
          </cell>
        </row>
        <row r="219">
          <cell r="W219" t="str">
            <v/>
          </cell>
        </row>
        <row r="220">
          <cell r="Q220">
            <v>0</v>
          </cell>
          <cell r="U220">
            <v>0</v>
          </cell>
          <cell r="W220" t="str">
            <v/>
          </cell>
        </row>
        <row r="221">
          <cell r="C221" t="str">
            <v>5.강관주신설</v>
          </cell>
          <cell r="D221" t="str">
            <v>B1-20m</v>
          </cell>
          <cell r="E221" t="str">
            <v>인 공 산 출 기 초</v>
          </cell>
          <cell r="T221" t="str">
            <v>기</v>
          </cell>
          <cell r="U221">
            <v>1</v>
          </cell>
        </row>
        <row r="222">
          <cell r="C222" t="str">
            <v>인 공 산 출</v>
          </cell>
          <cell r="G222" t="str">
            <v>수량</v>
          </cell>
        </row>
        <row r="223">
          <cell r="A223">
            <v>226</v>
          </cell>
          <cell r="B223">
            <v>226</v>
          </cell>
          <cell r="C223" t="str">
            <v>강관주</v>
          </cell>
          <cell r="D223" t="str">
            <v>66㎸용 20m B1</v>
          </cell>
          <cell r="G223" t="str">
            <v>1본</v>
          </cell>
          <cell r="I223" t="str">
            <v>단순기계건주</v>
          </cell>
          <cell r="K223" t="str">
            <v>17m초과1m당 배전전공 1.04 보통인부 1.13가산</v>
          </cell>
          <cell r="V223" t="str">
            <v>전 5-14-1</v>
          </cell>
        </row>
        <row r="224">
          <cell r="A224">
            <v>56</v>
          </cell>
          <cell r="B224">
            <v>56</v>
          </cell>
          <cell r="D224" t="str">
            <v>배 전 전 공</v>
          </cell>
          <cell r="E224">
            <v>4.88</v>
          </cell>
          <cell r="F224" t="str">
            <v>x</v>
          </cell>
          <cell r="G224">
            <v>1</v>
          </cell>
          <cell r="H224" t="str">
            <v>x</v>
          </cell>
          <cell r="I224">
            <v>0.85</v>
          </cell>
          <cell r="J224" t="str">
            <v>x</v>
          </cell>
          <cell r="K224">
            <v>1</v>
          </cell>
          <cell r="L224" t="str">
            <v>x</v>
          </cell>
          <cell r="M224">
            <v>1</v>
          </cell>
          <cell r="N224" t="str">
            <v>x</v>
          </cell>
          <cell r="O224">
            <v>1</v>
          </cell>
          <cell r="P224" t="str">
            <v>=</v>
          </cell>
          <cell r="Q224">
            <v>4.1399999999999997</v>
          </cell>
          <cell r="R224" t="str">
            <v>×</v>
          </cell>
          <cell r="S224">
            <v>1</v>
          </cell>
          <cell r="T224" t="str">
            <v>인</v>
          </cell>
          <cell r="U224">
            <v>4.1399999999999997</v>
          </cell>
        </row>
        <row r="225">
          <cell r="A225">
            <v>74</v>
          </cell>
          <cell r="B225">
            <v>74</v>
          </cell>
          <cell r="D225" t="str">
            <v>보 통 인 부</v>
          </cell>
          <cell r="E225">
            <v>4.76</v>
          </cell>
          <cell r="F225" t="str">
            <v>x</v>
          </cell>
          <cell r="G225">
            <v>1</v>
          </cell>
          <cell r="H225" t="str">
            <v>x</v>
          </cell>
          <cell r="I225">
            <v>0.85</v>
          </cell>
          <cell r="J225" t="str">
            <v>x</v>
          </cell>
          <cell r="K225">
            <v>1</v>
          </cell>
          <cell r="L225" t="str">
            <v>x</v>
          </cell>
          <cell r="M225">
            <v>1</v>
          </cell>
          <cell r="N225" t="str">
            <v>x</v>
          </cell>
          <cell r="O225">
            <v>1</v>
          </cell>
          <cell r="P225" t="str">
            <v>=</v>
          </cell>
          <cell r="Q225">
            <v>4.04</v>
          </cell>
          <cell r="R225" t="str">
            <v>×</v>
          </cell>
          <cell r="S225">
            <v>1</v>
          </cell>
          <cell r="T225" t="str">
            <v>인</v>
          </cell>
          <cell r="U225">
            <v>4.04</v>
          </cell>
        </row>
        <row r="231">
          <cell r="A231">
            <v>56</v>
          </cell>
          <cell r="B231">
            <v>56</v>
          </cell>
          <cell r="C231" t="str">
            <v>나) 노 무 비</v>
          </cell>
          <cell r="D231" t="str">
            <v>배 전 전 공</v>
          </cell>
          <cell r="E231">
            <v>4.1399999999999997</v>
          </cell>
          <cell r="F231" t="str">
            <v>+</v>
          </cell>
          <cell r="G231">
            <v>0</v>
          </cell>
          <cell r="H231" t="str">
            <v>+</v>
          </cell>
          <cell r="J231" t="str">
            <v>+</v>
          </cell>
          <cell r="L231" t="str">
            <v>+</v>
          </cell>
          <cell r="N231" t="str">
            <v>+</v>
          </cell>
          <cell r="P231" t="str">
            <v>=</v>
          </cell>
          <cell r="Q231">
            <v>4.1399999999999997</v>
          </cell>
          <cell r="R231" t="str">
            <v>×</v>
          </cell>
          <cell r="S231">
            <v>1</v>
          </cell>
          <cell r="T231" t="str">
            <v>인</v>
          </cell>
          <cell r="U231">
            <v>4.1399999999999997</v>
          </cell>
          <cell r="W231">
            <v>4.1399999999999997</v>
          </cell>
        </row>
        <row r="232">
          <cell r="A232">
            <v>74</v>
          </cell>
          <cell r="B232">
            <v>74</v>
          </cell>
          <cell r="D232" t="str">
            <v>보 통 인 부</v>
          </cell>
          <cell r="E232">
            <v>4.04</v>
          </cell>
          <cell r="F232" t="str">
            <v>+</v>
          </cell>
          <cell r="H232" t="str">
            <v>+</v>
          </cell>
          <cell r="J232" t="str">
            <v>+</v>
          </cell>
          <cell r="L232" t="str">
            <v>+</v>
          </cell>
          <cell r="N232" t="str">
            <v>+</v>
          </cell>
          <cell r="P232" t="str">
            <v>=</v>
          </cell>
          <cell r="Q232">
            <v>4.04</v>
          </cell>
          <cell r="R232" t="str">
            <v>×</v>
          </cell>
          <cell r="S232">
            <v>1</v>
          </cell>
          <cell r="T232" t="str">
            <v>인</v>
          </cell>
          <cell r="U232">
            <v>4.04</v>
          </cell>
          <cell r="W232">
            <v>4.04</v>
          </cell>
        </row>
        <row r="235">
          <cell r="A235">
            <v>56</v>
          </cell>
          <cell r="B235">
            <v>56</v>
          </cell>
          <cell r="C235" t="str">
            <v>다) 공 구 손 료</v>
          </cell>
          <cell r="D235" t="str">
            <v>배 전 전 공</v>
          </cell>
          <cell r="E235">
            <v>4.1399999999999997</v>
          </cell>
          <cell r="F235" t="str">
            <v>+</v>
          </cell>
          <cell r="G235">
            <v>0</v>
          </cell>
          <cell r="H235" t="str">
            <v>+</v>
          </cell>
          <cell r="J235" t="str">
            <v>+</v>
          </cell>
          <cell r="L235" t="str">
            <v>+</v>
          </cell>
          <cell r="N235" t="str">
            <v>+</v>
          </cell>
          <cell r="P235" t="str">
            <v>=</v>
          </cell>
          <cell r="Q235">
            <v>4.1399999999999997</v>
          </cell>
          <cell r="R235" t="str">
            <v>×</v>
          </cell>
          <cell r="S235">
            <v>0.03</v>
          </cell>
          <cell r="T235" t="str">
            <v>인</v>
          </cell>
          <cell r="U235">
            <v>0.12</v>
          </cell>
          <cell r="W235">
            <v>0.12</v>
          </cell>
        </row>
        <row r="236">
          <cell r="A236">
            <v>74</v>
          </cell>
          <cell r="B236">
            <v>74</v>
          </cell>
          <cell r="D236" t="str">
            <v>보 통 인 부</v>
          </cell>
          <cell r="E236">
            <v>4.04</v>
          </cell>
          <cell r="F236" t="str">
            <v>+</v>
          </cell>
          <cell r="H236" t="str">
            <v>+</v>
          </cell>
          <cell r="J236" t="str">
            <v>+</v>
          </cell>
          <cell r="L236" t="str">
            <v>+</v>
          </cell>
          <cell r="N236" t="str">
            <v>+</v>
          </cell>
          <cell r="P236" t="str">
            <v>=</v>
          </cell>
          <cell r="Q236">
            <v>4.04</v>
          </cell>
          <cell r="R236" t="str">
            <v>×</v>
          </cell>
          <cell r="S236">
            <v>0.03</v>
          </cell>
          <cell r="T236" t="str">
            <v>인</v>
          </cell>
          <cell r="U236">
            <v>0.12</v>
          </cell>
          <cell r="W236">
            <v>0.12</v>
          </cell>
        </row>
        <row r="239">
          <cell r="A239">
            <v>56</v>
          </cell>
          <cell r="B239">
            <v>56</v>
          </cell>
          <cell r="C239" t="str">
            <v>라) 기 계 경 비</v>
          </cell>
          <cell r="D239" t="str">
            <v>경유(고유황 1.0%)</v>
          </cell>
          <cell r="E239">
            <v>8.4179999999999993</v>
          </cell>
          <cell r="F239" t="str">
            <v>x</v>
          </cell>
          <cell r="G239">
            <v>4.8499999999999996</v>
          </cell>
          <cell r="H239" t="str">
            <v>x</v>
          </cell>
          <cell r="I239">
            <v>1</v>
          </cell>
          <cell r="J239" t="str">
            <v>x</v>
          </cell>
          <cell r="K239">
            <v>1</v>
          </cell>
          <cell r="L239" t="str">
            <v>x</v>
          </cell>
          <cell r="M239">
            <v>1</v>
          </cell>
          <cell r="N239" t="str">
            <v>x</v>
          </cell>
          <cell r="O239">
            <v>1</v>
          </cell>
          <cell r="P239" t="str">
            <v>=</v>
          </cell>
          <cell r="Q239">
            <v>40.82</v>
          </cell>
          <cell r="R239" t="str">
            <v>×</v>
          </cell>
          <cell r="S239">
            <v>1</v>
          </cell>
          <cell r="T239" t="str">
            <v>ℓ</v>
          </cell>
          <cell r="U239">
            <v>40.82</v>
          </cell>
          <cell r="W239">
            <v>0</v>
          </cell>
        </row>
        <row r="240">
          <cell r="A240">
            <v>75</v>
          </cell>
          <cell r="B240">
            <v>75</v>
          </cell>
          <cell r="D240" t="str">
            <v>건설기계운전기사</v>
          </cell>
          <cell r="E240">
            <v>0.12</v>
          </cell>
          <cell r="F240" t="str">
            <v>x</v>
          </cell>
          <cell r="G240">
            <v>4.8499999999999996</v>
          </cell>
          <cell r="H240" t="str">
            <v>x</v>
          </cell>
          <cell r="I240">
            <v>1</v>
          </cell>
          <cell r="J240" t="str">
            <v>x</v>
          </cell>
          <cell r="K240">
            <v>1</v>
          </cell>
          <cell r="L240" t="str">
            <v>x</v>
          </cell>
          <cell r="M240">
            <v>1</v>
          </cell>
          <cell r="N240" t="str">
            <v>x</v>
          </cell>
          <cell r="O240">
            <v>1</v>
          </cell>
          <cell r="P240" t="str">
            <v>=</v>
          </cell>
          <cell r="Q240">
            <v>0.57999999999999996</v>
          </cell>
          <cell r="R240" t="str">
            <v>×</v>
          </cell>
          <cell r="S240">
            <v>1</v>
          </cell>
          <cell r="T240" t="str">
            <v>인</v>
          </cell>
          <cell r="U240">
            <v>0.57999999999999996</v>
          </cell>
          <cell r="W240">
            <v>0</v>
          </cell>
        </row>
        <row r="241">
          <cell r="A241">
            <v>79</v>
          </cell>
          <cell r="B241">
            <v>79</v>
          </cell>
          <cell r="D241" t="str">
            <v>건설기계운전조수</v>
          </cell>
          <cell r="E241">
            <v>0.12</v>
          </cell>
          <cell r="F241" t="str">
            <v>x</v>
          </cell>
          <cell r="G241">
            <v>4.8499999999999996</v>
          </cell>
          <cell r="H241" t="str">
            <v>x</v>
          </cell>
          <cell r="I241">
            <v>1</v>
          </cell>
          <cell r="J241" t="str">
            <v>x</v>
          </cell>
          <cell r="K241">
            <v>1</v>
          </cell>
          <cell r="L241" t="str">
            <v>x</v>
          </cell>
          <cell r="M241">
            <v>1</v>
          </cell>
          <cell r="N241" t="str">
            <v>x</v>
          </cell>
          <cell r="O241">
            <v>1</v>
          </cell>
          <cell r="P241" t="str">
            <v>=</v>
          </cell>
          <cell r="Q241">
            <v>0.57999999999999996</v>
          </cell>
          <cell r="R241" t="str">
            <v>×</v>
          </cell>
          <cell r="S241">
            <v>1</v>
          </cell>
          <cell r="T241" t="str">
            <v>인</v>
          </cell>
          <cell r="U241">
            <v>0.57999999999999996</v>
          </cell>
        </row>
        <row r="242">
          <cell r="D242" t="str">
            <v>기 계 손 료</v>
          </cell>
          <cell r="E242">
            <v>31463</v>
          </cell>
          <cell r="F242" t="str">
            <v>x</v>
          </cell>
          <cell r="G242">
            <v>4.8499999999999996</v>
          </cell>
          <cell r="H242" t="str">
            <v>x</v>
          </cell>
          <cell r="I242">
            <v>1</v>
          </cell>
          <cell r="J242" t="str">
            <v>x</v>
          </cell>
          <cell r="K242">
            <v>1</v>
          </cell>
          <cell r="L242" t="str">
            <v>x</v>
          </cell>
          <cell r="M242">
            <v>1</v>
          </cell>
          <cell r="N242" t="str">
            <v>x</v>
          </cell>
          <cell r="O242">
            <v>1</v>
          </cell>
          <cell r="P242" t="str">
            <v>=</v>
          </cell>
          <cell r="Q242">
            <v>152595.54999999999</v>
          </cell>
          <cell r="R242" t="str">
            <v>×</v>
          </cell>
          <cell r="S242">
            <v>1</v>
          </cell>
          <cell r="T242" t="str">
            <v>식</v>
          </cell>
          <cell r="U242">
            <v>152595.54999999999</v>
          </cell>
        </row>
        <row r="245">
          <cell r="A245">
            <v>6</v>
          </cell>
          <cell r="B245">
            <v>6</v>
          </cell>
          <cell r="C245" t="str">
            <v>6.강관주 기초신설</v>
          </cell>
          <cell r="D245" t="str">
            <v>20m</v>
          </cell>
          <cell r="T245" t="str">
            <v>기</v>
          </cell>
          <cell r="U245">
            <v>1</v>
          </cell>
          <cell r="V245">
            <v>1</v>
          </cell>
          <cell r="X245" t="str">
            <v>강관주 기초신설</v>
          </cell>
        </row>
        <row r="246">
          <cell r="C246" t="str">
            <v>가) 재 료 비</v>
          </cell>
          <cell r="S246" t="str">
            <v>할증%</v>
          </cell>
        </row>
        <row r="247">
          <cell r="A247">
            <v>230</v>
          </cell>
          <cell r="B247">
            <v>230</v>
          </cell>
          <cell r="C247" t="str">
            <v>거푸집</v>
          </cell>
          <cell r="D247" t="str">
            <v>합판5회</v>
          </cell>
          <cell r="E247">
            <v>12</v>
          </cell>
          <cell r="F247" t="str">
            <v>x</v>
          </cell>
          <cell r="G247">
            <v>1</v>
          </cell>
          <cell r="P247" t="str">
            <v>=</v>
          </cell>
          <cell r="Q247">
            <v>12</v>
          </cell>
          <cell r="R247" t="str">
            <v>x</v>
          </cell>
          <cell r="S247">
            <v>3</v>
          </cell>
          <cell r="T247" t="str">
            <v>㎡</v>
          </cell>
          <cell r="U247">
            <v>12.36</v>
          </cell>
          <cell r="W247">
            <v>5154</v>
          </cell>
        </row>
        <row r="248">
          <cell r="A248">
            <v>236</v>
          </cell>
          <cell r="B248">
            <v>236</v>
          </cell>
          <cell r="C248" t="str">
            <v>거푸집</v>
          </cell>
          <cell r="D248" t="str">
            <v>강제</v>
          </cell>
          <cell r="E248">
            <v>31.2</v>
          </cell>
          <cell r="F248" t="str">
            <v>x</v>
          </cell>
          <cell r="G248">
            <v>1</v>
          </cell>
          <cell r="P248" t="str">
            <v>=</v>
          </cell>
          <cell r="Q248">
            <v>31.2</v>
          </cell>
          <cell r="R248" t="str">
            <v>x</v>
          </cell>
          <cell r="S248">
            <v>3</v>
          </cell>
          <cell r="T248" t="str">
            <v>㎡</v>
          </cell>
          <cell r="U248">
            <v>32.130000000000003</v>
          </cell>
          <cell r="W248">
            <v>2786</v>
          </cell>
        </row>
        <row r="249">
          <cell r="A249">
            <v>265</v>
          </cell>
          <cell r="B249">
            <v>265</v>
          </cell>
          <cell r="C249" t="str">
            <v>레미콘</v>
          </cell>
          <cell r="D249" t="str">
            <v>25-210-8</v>
          </cell>
          <cell r="E249">
            <v>22.2</v>
          </cell>
          <cell r="F249" t="str">
            <v>x</v>
          </cell>
          <cell r="G249">
            <v>1</v>
          </cell>
          <cell r="P249" t="str">
            <v>=</v>
          </cell>
          <cell r="Q249">
            <v>22.2</v>
          </cell>
          <cell r="R249" t="str">
            <v>x</v>
          </cell>
          <cell r="S249">
            <v>2</v>
          </cell>
          <cell r="T249" t="str">
            <v>㎥</v>
          </cell>
          <cell r="U249">
            <v>22.64</v>
          </cell>
          <cell r="W249">
            <v>49270</v>
          </cell>
        </row>
        <row r="250">
          <cell r="A250">
            <v>234</v>
          </cell>
          <cell r="B250">
            <v>234</v>
          </cell>
          <cell r="C250" t="str">
            <v>이형철근</v>
          </cell>
          <cell r="D250" t="str">
            <v>D19</v>
          </cell>
          <cell r="E250">
            <v>735.3</v>
          </cell>
          <cell r="F250" t="str">
            <v>x</v>
          </cell>
          <cell r="G250">
            <v>1</v>
          </cell>
          <cell r="P250" t="str">
            <v>=</v>
          </cell>
          <cell r="Q250">
            <v>735.3</v>
          </cell>
          <cell r="R250" t="str">
            <v>x</v>
          </cell>
          <cell r="S250">
            <v>3</v>
          </cell>
          <cell r="T250" t="str">
            <v>㎏</v>
          </cell>
          <cell r="U250">
            <v>757.35</v>
          </cell>
          <cell r="W250">
            <v>355</v>
          </cell>
        </row>
        <row r="251">
          <cell r="A251">
            <v>237</v>
          </cell>
          <cell r="B251">
            <v>237</v>
          </cell>
          <cell r="C251" t="str">
            <v>이형철근</v>
          </cell>
          <cell r="D251" t="str">
            <v>D16</v>
          </cell>
          <cell r="E251">
            <v>299.43</v>
          </cell>
          <cell r="F251" t="str">
            <v>x</v>
          </cell>
          <cell r="G251">
            <v>1</v>
          </cell>
          <cell r="P251" t="str">
            <v>=</v>
          </cell>
          <cell r="Q251">
            <v>299.43</v>
          </cell>
          <cell r="R251" t="str">
            <v>x</v>
          </cell>
          <cell r="S251">
            <v>3</v>
          </cell>
          <cell r="T251" t="str">
            <v>㎏</v>
          </cell>
          <cell r="U251">
            <v>308.41000000000003</v>
          </cell>
          <cell r="W251">
            <v>355</v>
          </cell>
        </row>
        <row r="252">
          <cell r="A252">
            <v>235</v>
          </cell>
          <cell r="B252">
            <v>235</v>
          </cell>
          <cell r="C252" t="str">
            <v>결속선</v>
          </cell>
          <cell r="D252" t="str">
            <v>0.9㎜</v>
          </cell>
          <cell r="E252">
            <v>8.27</v>
          </cell>
          <cell r="F252" t="str">
            <v>x</v>
          </cell>
          <cell r="G252">
            <v>1</v>
          </cell>
          <cell r="P252" t="str">
            <v>=</v>
          </cell>
          <cell r="Q252">
            <v>8.27</v>
          </cell>
          <cell r="R252" t="str">
            <v>x</v>
          </cell>
          <cell r="S252">
            <v>3</v>
          </cell>
          <cell r="T252" t="str">
            <v>㎏</v>
          </cell>
          <cell r="U252">
            <v>8.51</v>
          </cell>
          <cell r="W252">
            <v>520</v>
          </cell>
        </row>
        <row r="253">
          <cell r="A253">
            <v>266</v>
          </cell>
          <cell r="B253">
            <v>266</v>
          </cell>
          <cell r="C253" t="str">
            <v>앙카볼트</v>
          </cell>
          <cell r="D253" t="str">
            <v>M42 x 3000</v>
          </cell>
          <cell r="E253">
            <v>36</v>
          </cell>
          <cell r="F253" t="str">
            <v>x</v>
          </cell>
          <cell r="G253">
            <v>1</v>
          </cell>
          <cell r="P253" t="str">
            <v>=</v>
          </cell>
          <cell r="Q253">
            <v>36</v>
          </cell>
          <cell r="R253" t="str">
            <v>x</v>
          </cell>
          <cell r="S253">
            <v>5</v>
          </cell>
          <cell r="T253" t="str">
            <v>개</v>
          </cell>
          <cell r="U253">
            <v>37</v>
          </cell>
          <cell r="W253">
            <v>69500</v>
          </cell>
        </row>
        <row r="255">
          <cell r="W255" t="str">
            <v/>
          </cell>
        </row>
        <row r="256">
          <cell r="W256" t="str">
            <v/>
          </cell>
        </row>
        <row r="257">
          <cell r="W257" t="str">
            <v/>
          </cell>
        </row>
        <row r="258">
          <cell r="W258" t="str">
            <v/>
          </cell>
        </row>
        <row r="259">
          <cell r="W259" t="str">
            <v/>
          </cell>
        </row>
        <row r="260">
          <cell r="W260" t="str">
            <v/>
          </cell>
        </row>
        <row r="261">
          <cell r="W261" t="str">
            <v/>
          </cell>
        </row>
        <row r="262">
          <cell r="W262" t="str">
            <v/>
          </cell>
        </row>
        <row r="263">
          <cell r="W263" t="str">
            <v/>
          </cell>
        </row>
        <row r="264">
          <cell r="D264">
            <v>0</v>
          </cell>
          <cell r="W264" t="str">
            <v/>
          </cell>
        </row>
        <row r="265">
          <cell r="W265" t="str">
            <v/>
          </cell>
        </row>
        <row r="266">
          <cell r="Q266">
            <v>0</v>
          </cell>
          <cell r="U266">
            <v>0</v>
          </cell>
          <cell r="W266" t="str">
            <v/>
          </cell>
        </row>
        <row r="267">
          <cell r="W267" t="str">
            <v/>
          </cell>
        </row>
        <row r="268">
          <cell r="Q268">
            <v>0</v>
          </cell>
          <cell r="U268">
            <v>0</v>
          </cell>
          <cell r="W268" t="str">
            <v/>
          </cell>
        </row>
        <row r="269">
          <cell r="C269" t="str">
            <v>6.강관주 기초신설</v>
          </cell>
          <cell r="D269" t="str">
            <v>20m</v>
          </cell>
          <cell r="E269" t="str">
            <v>인 공 산 출 기 초</v>
          </cell>
          <cell r="T269" t="str">
            <v>기</v>
          </cell>
          <cell r="U269">
            <v>1</v>
          </cell>
        </row>
        <row r="270">
          <cell r="C270" t="str">
            <v>인 공 산 출</v>
          </cell>
          <cell r="G270" t="str">
            <v>수량</v>
          </cell>
        </row>
        <row r="271">
          <cell r="A271">
            <v>230</v>
          </cell>
          <cell r="B271">
            <v>230</v>
          </cell>
          <cell r="C271" t="str">
            <v>거푸집</v>
          </cell>
          <cell r="D271" t="str">
            <v>합판5회</v>
          </cell>
          <cell r="I271" t="str">
            <v>합판5회</v>
          </cell>
          <cell r="V271" t="str">
            <v>건 6-3-2</v>
          </cell>
        </row>
        <row r="272">
          <cell r="A272">
            <v>3</v>
          </cell>
          <cell r="B272">
            <v>3</v>
          </cell>
          <cell r="D272" t="str">
            <v>형 틀 목 공</v>
          </cell>
          <cell r="E272">
            <v>0.3</v>
          </cell>
          <cell r="F272" t="str">
            <v>x</v>
          </cell>
          <cell r="G272">
            <v>12</v>
          </cell>
          <cell r="H272" t="str">
            <v>x</v>
          </cell>
          <cell r="I272">
            <v>0.34200000000000003</v>
          </cell>
          <cell r="J272" t="str">
            <v>x</v>
          </cell>
          <cell r="K272">
            <v>1</v>
          </cell>
          <cell r="L272" t="str">
            <v>x</v>
          </cell>
          <cell r="M272">
            <v>1</v>
          </cell>
          <cell r="N272" t="str">
            <v>x</v>
          </cell>
          <cell r="O272">
            <v>1</v>
          </cell>
          <cell r="P272" t="str">
            <v>=</v>
          </cell>
          <cell r="Q272">
            <v>1.23</v>
          </cell>
          <cell r="R272" t="str">
            <v>×</v>
          </cell>
          <cell r="S272">
            <v>1</v>
          </cell>
          <cell r="T272" t="str">
            <v>인</v>
          </cell>
          <cell r="U272">
            <v>1.23</v>
          </cell>
        </row>
        <row r="273">
          <cell r="A273">
            <v>74</v>
          </cell>
          <cell r="B273">
            <v>74</v>
          </cell>
          <cell r="D273" t="str">
            <v>보 통 인 부</v>
          </cell>
          <cell r="E273">
            <v>0.25</v>
          </cell>
          <cell r="F273" t="str">
            <v>x</v>
          </cell>
          <cell r="G273">
            <v>12</v>
          </cell>
          <cell r="H273" t="str">
            <v>x</v>
          </cell>
          <cell r="I273">
            <v>0.34200000000000003</v>
          </cell>
          <cell r="J273" t="str">
            <v>x</v>
          </cell>
          <cell r="K273">
            <v>1</v>
          </cell>
          <cell r="L273" t="str">
            <v>x</v>
          </cell>
          <cell r="M273">
            <v>1</v>
          </cell>
          <cell r="N273" t="str">
            <v>x</v>
          </cell>
          <cell r="O273">
            <v>1</v>
          </cell>
          <cell r="P273" t="str">
            <v>=</v>
          </cell>
          <cell r="Q273">
            <v>1.02</v>
          </cell>
          <cell r="R273" t="str">
            <v>×</v>
          </cell>
          <cell r="S273">
            <v>1</v>
          </cell>
          <cell r="T273" t="str">
            <v>인</v>
          </cell>
          <cell r="U273">
            <v>1.02</v>
          </cell>
        </row>
        <row r="274">
          <cell r="A274">
            <v>236</v>
          </cell>
          <cell r="B274">
            <v>236</v>
          </cell>
          <cell r="C274" t="str">
            <v>거푸집</v>
          </cell>
          <cell r="D274" t="str">
            <v>강제</v>
          </cell>
          <cell r="G274" t="str">
            <v>100㎡당</v>
          </cell>
          <cell r="V274" t="str">
            <v>건 6-3-4</v>
          </cell>
        </row>
        <row r="275">
          <cell r="A275">
            <v>3</v>
          </cell>
          <cell r="B275">
            <v>3</v>
          </cell>
          <cell r="D275" t="str">
            <v>형 틀 목 공</v>
          </cell>
          <cell r="E275">
            <v>6.2</v>
          </cell>
          <cell r="F275" t="str">
            <v>x</v>
          </cell>
          <cell r="G275">
            <v>0.312</v>
          </cell>
          <cell r="H275" t="str">
            <v>x</v>
          </cell>
          <cell r="I275">
            <v>1</v>
          </cell>
          <cell r="J275" t="str">
            <v>x</v>
          </cell>
          <cell r="K275">
            <v>1</v>
          </cell>
          <cell r="L275" t="str">
            <v>x</v>
          </cell>
          <cell r="M275">
            <v>1</v>
          </cell>
          <cell r="N275" t="str">
            <v>x</v>
          </cell>
          <cell r="O275">
            <v>1</v>
          </cell>
          <cell r="P275" t="str">
            <v>=</v>
          </cell>
          <cell r="Q275">
            <v>1.93</v>
          </cell>
          <cell r="R275" t="str">
            <v>×</v>
          </cell>
          <cell r="S275">
            <v>1</v>
          </cell>
          <cell r="T275" t="str">
            <v>인</v>
          </cell>
          <cell r="U275">
            <v>1.93</v>
          </cell>
        </row>
        <row r="276">
          <cell r="A276">
            <v>13</v>
          </cell>
          <cell r="B276">
            <v>13</v>
          </cell>
          <cell r="D276" t="str">
            <v>비  계  공</v>
          </cell>
          <cell r="E276">
            <v>9</v>
          </cell>
          <cell r="F276" t="str">
            <v>x</v>
          </cell>
          <cell r="G276">
            <v>0.312</v>
          </cell>
          <cell r="H276" t="str">
            <v>x</v>
          </cell>
          <cell r="I276">
            <v>1</v>
          </cell>
          <cell r="J276" t="str">
            <v>x</v>
          </cell>
          <cell r="K276">
            <v>1</v>
          </cell>
          <cell r="L276" t="str">
            <v>x</v>
          </cell>
          <cell r="M276">
            <v>1</v>
          </cell>
          <cell r="N276" t="str">
            <v>x</v>
          </cell>
          <cell r="O276">
            <v>1</v>
          </cell>
          <cell r="P276" t="str">
            <v>=</v>
          </cell>
          <cell r="Q276">
            <v>2.8</v>
          </cell>
          <cell r="R276" t="str">
            <v>×</v>
          </cell>
          <cell r="S276">
            <v>1</v>
          </cell>
          <cell r="T276" t="str">
            <v>인</v>
          </cell>
          <cell r="U276">
            <v>2.8</v>
          </cell>
        </row>
        <row r="277">
          <cell r="A277">
            <v>74</v>
          </cell>
          <cell r="B277">
            <v>74</v>
          </cell>
          <cell r="D277" t="str">
            <v>보 통 인 부</v>
          </cell>
          <cell r="E277">
            <v>12</v>
          </cell>
          <cell r="F277" t="str">
            <v>x</v>
          </cell>
          <cell r="G277">
            <v>0.312</v>
          </cell>
          <cell r="H277" t="str">
            <v>x</v>
          </cell>
          <cell r="I277">
            <v>1</v>
          </cell>
          <cell r="J277" t="str">
            <v>x</v>
          </cell>
          <cell r="K277">
            <v>1</v>
          </cell>
          <cell r="L277" t="str">
            <v>x</v>
          </cell>
          <cell r="M277">
            <v>1</v>
          </cell>
          <cell r="N277" t="str">
            <v>x</v>
          </cell>
          <cell r="O277">
            <v>1</v>
          </cell>
          <cell r="P277" t="str">
            <v>=</v>
          </cell>
          <cell r="Q277">
            <v>3.74</v>
          </cell>
          <cell r="R277" t="str">
            <v>×</v>
          </cell>
          <cell r="S277">
            <v>1</v>
          </cell>
          <cell r="T277" t="str">
            <v>인</v>
          </cell>
          <cell r="U277">
            <v>3.74</v>
          </cell>
        </row>
        <row r="278">
          <cell r="A278">
            <v>802</v>
          </cell>
          <cell r="B278">
            <v>802</v>
          </cell>
          <cell r="C278" t="str">
            <v>터파기</v>
          </cell>
          <cell r="D278" t="str">
            <v>인력</v>
          </cell>
          <cell r="V278" t="str">
            <v>건 3-1-2</v>
          </cell>
        </row>
        <row r="279">
          <cell r="A279">
            <v>74</v>
          </cell>
          <cell r="B279">
            <v>74</v>
          </cell>
          <cell r="D279" t="str">
            <v>보 통 인 부</v>
          </cell>
          <cell r="E279">
            <v>0.27</v>
          </cell>
          <cell r="F279" t="str">
            <v>x</v>
          </cell>
          <cell r="G279">
            <v>23.44</v>
          </cell>
          <cell r="H279" t="str">
            <v>x</v>
          </cell>
          <cell r="I279">
            <v>1</v>
          </cell>
          <cell r="J279" t="str">
            <v>x</v>
          </cell>
          <cell r="K279">
            <v>1</v>
          </cell>
          <cell r="L279" t="str">
            <v>x</v>
          </cell>
          <cell r="M279">
            <v>1</v>
          </cell>
          <cell r="N279" t="str">
            <v>x</v>
          </cell>
          <cell r="O279">
            <v>1</v>
          </cell>
          <cell r="P279" t="str">
            <v>=</v>
          </cell>
          <cell r="Q279">
            <v>6.32</v>
          </cell>
          <cell r="R279" t="str">
            <v>×</v>
          </cell>
          <cell r="S279">
            <v>1</v>
          </cell>
          <cell r="T279" t="str">
            <v>인</v>
          </cell>
          <cell r="U279">
            <v>6.32</v>
          </cell>
        </row>
        <row r="280">
          <cell r="A280">
            <v>803</v>
          </cell>
          <cell r="B280">
            <v>803</v>
          </cell>
          <cell r="C280" t="str">
            <v>되메우기</v>
          </cell>
          <cell r="D280" t="str">
            <v>인력</v>
          </cell>
          <cell r="V280" t="str">
            <v>건 3-1-2</v>
          </cell>
        </row>
        <row r="281">
          <cell r="A281">
            <v>74</v>
          </cell>
          <cell r="B281">
            <v>74</v>
          </cell>
          <cell r="D281" t="str">
            <v>보 통 인 부</v>
          </cell>
          <cell r="E281">
            <v>0.1</v>
          </cell>
          <cell r="F281" t="str">
            <v>x</v>
          </cell>
          <cell r="G281">
            <v>15.04</v>
          </cell>
          <cell r="H281" t="str">
            <v>x</v>
          </cell>
          <cell r="I281">
            <v>1</v>
          </cell>
          <cell r="J281" t="str">
            <v>x</v>
          </cell>
          <cell r="K281">
            <v>1</v>
          </cell>
          <cell r="L281" t="str">
            <v>x</v>
          </cell>
          <cell r="M281">
            <v>1</v>
          </cell>
          <cell r="N281" t="str">
            <v>x</v>
          </cell>
          <cell r="O281">
            <v>1</v>
          </cell>
          <cell r="P281" t="str">
            <v>=</v>
          </cell>
          <cell r="Q281">
            <v>1.5</v>
          </cell>
          <cell r="R281" t="str">
            <v>×</v>
          </cell>
          <cell r="S281">
            <v>1</v>
          </cell>
          <cell r="T281" t="str">
            <v>인</v>
          </cell>
          <cell r="U281">
            <v>1.5</v>
          </cell>
        </row>
        <row r="282">
          <cell r="A282">
            <v>806</v>
          </cell>
          <cell r="B282">
            <v>806</v>
          </cell>
          <cell r="C282" t="str">
            <v>잔토처리</v>
          </cell>
          <cell r="D282" t="str">
            <v>인력</v>
          </cell>
          <cell r="V282" t="str">
            <v>건 3-1-2</v>
          </cell>
        </row>
        <row r="283">
          <cell r="A283">
            <v>74</v>
          </cell>
          <cell r="B283">
            <v>74</v>
          </cell>
          <cell r="D283" t="str">
            <v>보 통 인 부</v>
          </cell>
          <cell r="E283">
            <v>0.2</v>
          </cell>
          <cell r="F283" t="str">
            <v>x</v>
          </cell>
          <cell r="G283">
            <v>20.999999999999993</v>
          </cell>
          <cell r="H283" t="str">
            <v>x</v>
          </cell>
          <cell r="I283">
            <v>1</v>
          </cell>
          <cell r="J283" t="str">
            <v>x</v>
          </cell>
          <cell r="K283">
            <v>1</v>
          </cell>
          <cell r="L283" t="str">
            <v>x</v>
          </cell>
          <cell r="M283">
            <v>1</v>
          </cell>
          <cell r="N283" t="str">
            <v>x</v>
          </cell>
          <cell r="O283">
            <v>1</v>
          </cell>
          <cell r="P283" t="str">
            <v>=</v>
          </cell>
          <cell r="Q283">
            <v>4.2</v>
          </cell>
          <cell r="R283" t="str">
            <v>×</v>
          </cell>
          <cell r="S283">
            <v>1</v>
          </cell>
          <cell r="T283" t="str">
            <v>인</v>
          </cell>
          <cell r="U283">
            <v>4.2</v>
          </cell>
        </row>
        <row r="284">
          <cell r="A284">
            <v>810</v>
          </cell>
          <cell r="B284">
            <v>810</v>
          </cell>
          <cell r="C284" t="str">
            <v>앙카볼트</v>
          </cell>
          <cell r="D284" t="str">
            <v>M42 x 3000</v>
          </cell>
          <cell r="G284" t="str">
            <v>40본/톤미만</v>
          </cell>
          <cell r="V284" t="str">
            <v>건 17-12</v>
          </cell>
        </row>
        <row r="285">
          <cell r="A285">
            <v>7</v>
          </cell>
          <cell r="B285">
            <v>7</v>
          </cell>
          <cell r="D285" t="str">
            <v>철  근  공</v>
          </cell>
          <cell r="E285">
            <v>0.84</v>
          </cell>
          <cell r="F285" t="str">
            <v>x</v>
          </cell>
          <cell r="G285">
            <v>1</v>
          </cell>
          <cell r="H285" t="str">
            <v>x</v>
          </cell>
          <cell r="I285">
            <v>1</v>
          </cell>
          <cell r="J285" t="str">
            <v>x</v>
          </cell>
          <cell r="K285">
            <v>1</v>
          </cell>
          <cell r="L285" t="str">
            <v>x</v>
          </cell>
          <cell r="M285">
            <v>1</v>
          </cell>
          <cell r="N285" t="str">
            <v>x</v>
          </cell>
          <cell r="O285">
            <v>1</v>
          </cell>
          <cell r="P285" t="str">
            <v>=</v>
          </cell>
          <cell r="Q285">
            <v>0.84</v>
          </cell>
          <cell r="R285" t="str">
            <v>×</v>
          </cell>
          <cell r="S285">
            <v>1</v>
          </cell>
          <cell r="T285" t="str">
            <v>인</v>
          </cell>
          <cell r="U285">
            <v>0.84</v>
          </cell>
        </row>
        <row r="286">
          <cell r="A286">
            <v>804</v>
          </cell>
          <cell r="B286">
            <v>804</v>
          </cell>
          <cell r="C286" t="str">
            <v>콘크리트타설</v>
          </cell>
          <cell r="V286" t="str">
            <v>토 6-6-1</v>
          </cell>
        </row>
        <row r="287">
          <cell r="A287">
            <v>23</v>
          </cell>
          <cell r="B287">
            <v>23</v>
          </cell>
          <cell r="D287" t="str">
            <v>콘크리트공</v>
          </cell>
          <cell r="E287">
            <v>0.17</v>
          </cell>
          <cell r="F287" t="str">
            <v>x</v>
          </cell>
          <cell r="G287">
            <v>22.2</v>
          </cell>
          <cell r="H287" t="str">
            <v>x</v>
          </cell>
          <cell r="I287">
            <v>1</v>
          </cell>
          <cell r="J287" t="str">
            <v>x</v>
          </cell>
          <cell r="K287">
            <v>1</v>
          </cell>
          <cell r="L287" t="str">
            <v>x</v>
          </cell>
          <cell r="M287">
            <v>1</v>
          </cell>
          <cell r="N287" t="str">
            <v>x</v>
          </cell>
          <cell r="O287">
            <v>1</v>
          </cell>
          <cell r="P287" t="str">
            <v>=</v>
          </cell>
          <cell r="Q287">
            <v>3.77</v>
          </cell>
          <cell r="R287" t="str">
            <v>×</v>
          </cell>
          <cell r="S287">
            <v>1</v>
          </cell>
          <cell r="T287" t="str">
            <v>인</v>
          </cell>
          <cell r="U287">
            <v>3.77</v>
          </cell>
        </row>
        <row r="288">
          <cell r="A288">
            <v>74</v>
          </cell>
          <cell r="B288">
            <v>74</v>
          </cell>
          <cell r="D288" t="str">
            <v>보 통 인 부</v>
          </cell>
          <cell r="E288">
            <v>0.28999999999999998</v>
          </cell>
          <cell r="F288" t="str">
            <v>x</v>
          </cell>
          <cell r="G288">
            <v>22.2</v>
          </cell>
          <cell r="H288" t="str">
            <v>x</v>
          </cell>
          <cell r="I288">
            <v>1</v>
          </cell>
          <cell r="J288" t="str">
            <v>x</v>
          </cell>
          <cell r="K288">
            <v>1</v>
          </cell>
          <cell r="L288" t="str">
            <v>x</v>
          </cell>
          <cell r="M288">
            <v>1</v>
          </cell>
          <cell r="N288" t="str">
            <v>x</v>
          </cell>
          <cell r="O288">
            <v>1</v>
          </cell>
          <cell r="P288" t="str">
            <v>=</v>
          </cell>
          <cell r="Q288">
            <v>6.43</v>
          </cell>
          <cell r="R288" t="str">
            <v>×</v>
          </cell>
          <cell r="S288">
            <v>1</v>
          </cell>
          <cell r="T288" t="str">
            <v>인</v>
          </cell>
          <cell r="U288">
            <v>6.43</v>
          </cell>
        </row>
        <row r="289">
          <cell r="A289">
            <v>805</v>
          </cell>
          <cell r="B289">
            <v>805</v>
          </cell>
          <cell r="C289" t="str">
            <v>철근가공및조립</v>
          </cell>
          <cell r="D289" t="str">
            <v>인력</v>
          </cell>
          <cell r="G289" t="str">
            <v>톤당</v>
          </cell>
          <cell r="V289" t="str">
            <v>건 6-2-1</v>
          </cell>
        </row>
        <row r="290">
          <cell r="A290">
            <v>7</v>
          </cell>
          <cell r="B290">
            <v>7</v>
          </cell>
          <cell r="D290" t="str">
            <v>철  근  공</v>
          </cell>
          <cell r="E290">
            <v>3.4</v>
          </cell>
          <cell r="F290" t="str">
            <v>x</v>
          </cell>
          <cell r="G290">
            <v>1.0429999999999999</v>
          </cell>
          <cell r="H290" t="str">
            <v>x</v>
          </cell>
          <cell r="I290">
            <v>1</v>
          </cell>
          <cell r="J290" t="str">
            <v>x</v>
          </cell>
          <cell r="K290">
            <v>1</v>
          </cell>
          <cell r="L290" t="str">
            <v>x</v>
          </cell>
          <cell r="M290">
            <v>1</v>
          </cell>
          <cell r="N290" t="str">
            <v>x</v>
          </cell>
          <cell r="O290">
            <v>1</v>
          </cell>
          <cell r="P290" t="str">
            <v>=</v>
          </cell>
          <cell r="Q290">
            <v>3.54</v>
          </cell>
          <cell r="R290" t="str">
            <v>×</v>
          </cell>
          <cell r="S290">
            <v>1</v>
          </cell>
          <cell r="T290" t="str">
            <v>인</v>
          </cell>
          <cell r="U290">
            <v>3.54</v>
          </cell>
        </row>
        <row r="291">
          <cell r="A291">
            <v>74</v>
          </cell>
          <cell r="B291">
            <v>74</v>
          </cell>
          <cell r="D291" t="str">
            <v>보 통 인 부</v>
          </cell>
          <cell r="E291">
            <v>1.9</v>
          </cell>
          <cell r="F291" t="str">
            <v>x</v>
          </cell>
          <cell r="G291">
            <v>1.0429999999999999</v>
          </cell>
          <cell r="H291" t="str">
            <v>x</v>
          </cell>
          <cell r="I291">
            <v>1</v>
          </cell>
          <cell r="J291" t="str">
            <v>x</v>
          </cell>
          <cell r="K291">
            <v>1</v>
          </cell>
          <cell r="L291" t="str">
            <v>x</v>
          </cell>
          <cell r="M291">
            <v>1</v>
          </cell>
          <cell r="N291" t="str">
            <v>x</v>
          </cell>
          <cell r="O291">
            <v>1</v>
          </cell>
          <cell r="P291" t="str">
            <v>=</v>
          </cell>
          <cell r="Q291">
            <v>1.98</v>
          </cell>
          <cell r="R291" t="str">
            <v>×</v>
          </cell>
          <cell r="S291">
            <v>1</v>
          </cell>
          <cell r="T291" t="str">
            <v>인</v>
          </cell>
          <cell r="U291">
            <v>1.98</v>
          </cell>
        </row>
        <row r="293">
          <cell r="A293">
            <v>3</v>
          </cell>
          <cell r="B293">
            <v>3</v>
          </cell>
          <cell r="C293" t="str">
            <v>나) 노 무 비</v>
          </cell>
          <cell r="D293" t="str">
            <v>형 틀 목 공</v>
          </cell>
          <cell r="E293">
            <v>1.23</v>
          </cell>
          <cell r="F293" t="str">
            <v>+</v>
          </cell>
          <cell r="G293">
            <v>1.93</v>
          </cell>
          <cell r="H293" t="str">
            <v>+</v>
          </cell>
          <cell r="J293" t="str">
            <v>+</v>
          </cell>
          <cell r="L293" t="str">
            <v>+</v>
          </cell>
          <cell r="N293" t="str">
            <v>+</v>
          </cell>
          <cell r="P293" t="str">
            <v>=</v>
          </cell>
          <cell r="Q293">
            <v>3.16</v>
          </cell>
          <cell r="R293" t="str">
            <v>×</v>
          </cell>
          <cell r="S293">
            <v>1</v>
          </cell>
          <cell r="T293" t="str">
            <v>인</v>
          </cell>
          <cell r="U293">
            <v>3.16</v>
          </cell>
          <cell r="W293">
            <v>3.16</v>
          </cell>
        </row>
        <row r="294">
          <cell r="A294">
            <v>74</v>
          </cell>
          <cell r="B294">
            <v>74</v>
          </cell>
          <cell r="D294" t="str">
            <v>보 통 인 부</v>
          </cell>
          <cell r="E294">
            <v>1.02</v>
          </cell>
          <cell r="F294" t="str">
            <v>+</v>
          </cell>
          <cell r="G294">
            <v>3.74</v>
          </cell>
          <cell r="H294" t="str">
            <v>+</v>
          </cell>
          <cell r="I294">
            <v>6.32</v>
          </cell>
          <cell r="J294" t="str">
            <v>+</v>
          </cell>
          <cell r="K294">
            <v>1.5</v>
          </cell>
          <cell r="L294" t="str">
            <v>+</v>
          </cell>
          <cell r="M294">
            <v>4.2</v>
          </cell>
          <cell r="N294" t="str">
            <v>+</v>
          </cell>
          <cell r="O294">
            <v>6.43</v>
          </cell>
          <cell r="P294" t="str">
            <v>+</v>
          </cell>
          <cell r="W294">
            <v>25.19</v>
          </cell>
        </row>
        <row r="295">
          <cell r="A295">
            <v>74</v>
          </cell>
          <cell r="B295">
            <v>74</v>
          </cell>
          <cell r="E295">
            <v>1.98</v>
          </cell>
          <cell r="F295" t="str">
            <v>+</v>
          </cell>
          <cell r="G295">
            <v>0</v>
          </cell>
          <cell r="H295" t="str">
            <v>+</v>
          </cell>
          <cell r="I295">
            <v>0</v>
          </cell>
          <cell r="J295" t="str">
            <v>+</v>
          </cell>
          <cell r="K295">
            <v>0</v>
          </cell>
          <cell r="L295" t="str">
            <v>+</v>
          </cell>
          <cell r="M295">
            <v>0</v>
          </cell>
          <cell r="N295" t="str">
            <v>+</v>
          </cell>
          <cell r="O295">
            <v>0</v>
          </cell>
          <cell r="P295" t="str">
            <v>=</v>
          </cell>
          <cell r="Q295">
            <v>25.19</v>
          </cell>
          <cell r="R295" t="str">
            <v>×</v>
          </cell>
          <cell r="S295">
            <v>1</v>
          </cell>
          <cell r="T295" t="str">
            <v>인</v>
          </cell>
          <cell r="U295">
            <v>25.19</v>
          </cell>
          <cell r="W295">
            <v>0</v>
          </cell>
        </row>
        <row r="296">
          <cell r="A296">
            <v>13</v>
          </cell>
          <cell r="B296">
            <v>13</v>
          </cell>
          <cell r="D296" t="str">
            <v>비  계  공</v>
          </cell>
          <cell r="E296">
            <v>2.8</v>
          </cell>
          <cell r="F296" t="str">
            <v>+</v>
          </cell>
          <cell r="H296" t="str">
            <v>+</v>
          </cell>
          <cell r="J296" t="str">
            <v>+</v>
          </cell>
          <cell r="L296" t="str">
            <v>+</v>
          </cell>
          <cell r="N296" t="str">
            <v>+</v>
          </cell>
          <cell r="P296" t="str">
            <v>=</v>
          </cell>
          <cell r="Q296">
            <v>2.8</v>
          </cell>
          <cell r="R296" t="str">
            <v>×</v>
          </cell>
          <cell r="S296">
            <v>1</v>
          </cell>
          <cell r="T296" t="str">
            <v>인</v>
          </cell>
          <cell r="U296">
            <v>2.8</v>
          </cell>
          <cell r="W296">
            <v>2.8</v>
          </cell>
        </row>
        <row r="297">
          <cell r="A297">
            <v>23</v>
          </cell>
          <cell r="B297">
            <v>23</v>
          </cell>
          <cell r="D297" t="str">
            <v>콘크리트공</v>
          </cell>
          <cell r="E297">
            <v>3.77</v>
          </cell>
          <cell r="F297" t="str">
            <v>+</v>
          </cell>
          <cell r="H297" t="str">
            <v>+</v>
          </cell>
          <cell r="J297" t="str">
            <v>+</v>
          </cell>
          <cell r="L297" t="str">
            <v>+</v>
          </cell>
          <cell r="N297" t="str">
            <v>+</v>
          </cell>
          <cell r="P297" t="str">
            <v>=</v>
          </cell>
          <cell r="Q297">
            <v>3.77</v>
          </cell>
          <cell r="R297" t="str">
            <v>×</v>
          </cell>
          <cell r="S297">
            <v>1</v>
          </cell>
          <cell r="T297" t="str">
            <v>인</v>
          </cell>
          <cell r="U297">
            <v>3.77</v>
          </cell>
          <cell r="W297">
            <v>3.77</v>
          </cell>
        </row>
        <row r="298">
          <cell r="A298">
            <v>7</v>
          </cell>
          <cell r="B298">
            <v>7</v>
          </cell>
          <cell r="D298" t="str">
            <v>철  근  공</v>
          </cell>
          <cell r="E298">
            <v>0.84</v>
          </cell>
          <cell r="F298" t="str">
            <v>+</v>
          </cell>
          <cell r="G298">
            <v>3.54</v>
          </cell>
          <cell r="H298" t="str">
            <v>+</v>
          </cell>
          <cell r="J298" t="str">
            <v>+</v>
          </cell>
          <cell r="L298" t="str">
            <v>+</v>
          </cell>
          <cell r="N298" t="str">
            <v>+</v>
          </cell>
          <cell r="P298" t="str">
            <v>=</v>
          </cell>
          <cell r="Q298">
            <v>4.38</v>
          </cell>
          <cell r="R298" t="str">
            <v>×</v>
          </cell>
          <cell r="S298">
            <v>1</v>
          </cell>
          <cell r="T298" t="str">
            <v>인</v>
          </cell>
          <cell r="U298">
            <v>4.38</v>
          </cell>
          <cell r="W298">
            <v>4.38</v>
          </cell>
        </row>
        <row r="300">
          <cell r="A300">
            <v>3</v>
          </cell>
          <cell r="B300">
            <v>3</v>
          </cell>
          <cell r="C300" t="str">
            <v>다) 공 구 손 료</v>
          </cell>
          <cell r="D300" t="str">
            <v>형 틀 목 공</v>
          </cell>
          <cell r="E300">
            <v>1.23</v>
          </cell>
          <cell r="F300" t="str">
            <v>+</v>
          </cell>
          <cell r="G300">
            <v>1.93</v>
          </cell>
          <cell r="H300" t="str">
            <v>+</v>
          </cell>
          <cell r="J300" t="str">
            <v>+</v>
          </cell>
          <cell r="L300" t="str">
            <v>+</v>
          </cell>
          <cell r="N300" t="str">
            <v>+</v>
          </cell>
          <cell r="P300" t="str">
            <v>=</v>
          </cell>
          <cell r="Q300">
            <v>3.16</v>
          </cell>
          <cell r="R300" t="str">
            <v>×</v>
          </cell>
          <cell r="S300">
            <v>0.03</v>
          </cell>
          <cell r="T300" t="str">
            <v>인</v>
          </cell>
          <cell r="U300">
            <v>0.09</v>
          </cell>
          <cell r="W300">
            <v>0.09</v>
          </cell>
        </row>
        <row r="301">
          <cell r="A301">
            <v>74</v>
          </cell>
          <cell r="B301">
            <v>74</v>
          </cell>
          <cell r="D301" t="str">
            <v>보 통 인 부</v>
          </cell>
          <cell r="E301">
            <v>1.02</v>
          </cell>
          <cell r="F301" t="str">
            <v>+</v>
          </cell>
          <cell r="G301">
            <v>3.74</v>
          </cell>
          <cell r="H301" t="str">
            <v>+</v>
          </cell>
          <cell r="I301">
            <v>6.32</v>
          </cell>
          <cell r="J301" t="str">
            <v>+</v>
          </cell>
          <cell r="K301">
            <v>1.5</v>
          </cell>
          <cell r="L301" t="str">
            <v>+</v>
          </cell>
          <cell r="M301">
            <v>4.2</v>
          </cell>
          <cell r="N301" t="str">
            <v>+</v>
          </cell>
          <cell r="O301">
            <v>6.43</v>
          </cell>
          <cell r="P301" t="str">
            <v>+</v>
          </cell>
          <cell r="U301">
            <v>0</v>
          </cell>
          <cell r="W301">
            <v>0.75</v>
          </cell>
        </row>
        <row r="302">
          <cell r="A302">
            <v>74</v>
          </cell>
          <cell r="B302">
            <v>74</v>
          </cell>
          <cell r="E302">
            <v>1.98</v>
          </cell>
          <cell r="F302" t="str">
            <v>+</v>
          </cell>
          <cell r="G302">
            <v>0</v>
          </cell>
          <cell r="H302" t="str">
            <v>+</v>
          </cell>
          <cell r="I302">
            <v>0</v>
          </cell>
          <cell r="J302" t="str">
            <v>+</v>
          </cell>
          <cell r="K302">
            <v>0</v>
          </cell>
          <cell r="L302" t="str">
            <v>+</v>
          </cell>
          <cell r="M302">
            <v>0</v>
          </cell>
          <cell r="N302" t="str">
            <v>+</v>
          </cell>
          <cell r="P302" t="str">
            <v>=</v>
          </cell>
          <cell r="Q302">
            <v>25.19</v>
          </cell>
          <cell r="R302" t="str">
            <v>×</v>
          </cell>
          <cell r="S302">
            <v>0.03</v>
          </cell>
          <cell r="T302" t="str">
            <v>인</v>
          </cell>
          <cell r="U302">
            <v>0.75</v>
          </cell>
          <cell r="W302">
            <v>0</v>
          </cell>
        </row>
        <row r="303">
          <cell r="A303">
            <v>13</v>
          </cell>
          <cell r="B303">
            <v>13</v>
          </cell>
          <cell r="D303" t="str">
            <v>비  계  공</v>
          </cell>
          <cell r="E303">
            <v>2.8</v>
          </cell>
          <cell r="F303" t="str">
            <v>+</v>
          </cell>
          <cell r="H303" t="str">
            <v>+</v>
          </cell>
          <cell r="J303" t="str">
            <v>+</v>
          </cell>
          <cell r="L303" t="str">
            <v>+</v>
          </cell>
          <cell r="N303" t="str">
            <v>+</v>
          </cell>
          <cell r="P303" t="str">
            <v>=</v>
          </cell>
          <cell r="Q303">
            <v>2.8</v>
          </cell>
          <cell r="R303" t="str">
            <v>×</v>
          </cell>
          <cell r="S303">
            <v>0.03</v>
          </cell>
          <cell r="T303" t="str">
            <v>인</v>
          </cell>
          <cell r="U303">
            <v>0.08</v>
          </cell>
          <cell r="W303">
            <v>0.08</v>
          </cell>
        </row>
        <row r="304">
          <cell r="A304">
            <v>23</v>
          </cell>
          <cell r="B304">
            <v>23</v>
          </cell>
          <cell r="D304" t="str">
            <v>콘크리트공</v>
          </cell>
          <cell r="E304">
            <v>3.77</v>
          </cell>
          <cell r="F304" t="str">
            <v>+</v>
          </cell>
          <cell r="H304" t="str">
            <v>+</v>
          </cell>
          <cell r="J304" t="str">
            <v>+</v>
          </cell>
          <cell r="L304" t="str">
            <v>+</v>
          </cell>
          <cell r="N304" t="str">
            <v>+</v>
          </cell>
          <cell r="P304" t="str">
            <v>=</v>
          </cell>
          <cell r="Q304">
            <v>3.77</v>
          </cell>
          <cell r="R304" t="str">
            <v>×</v>
          </cell>
          <cell r="S304">
            <v>0.03</v>
          </cell>
          <cell r="T304" t="str">
            <v>인</v>
          </cell>
          <cell r="U304">
            <v>0.11</v>
          </cell>
          <cell r="W304">
            <v>0.11</v>
          </cell>
        </row>
        <row r="305">
          <cell r="A305">
            <v>7</v>
          </cell>
          <cell r="B305">
            <v>7</v>
          </cell>
          <cell r="D305" t="str">
            <v>철  근  공</v>
          </cell>
          <cell r="E305">
            <v>0.84</v>
          </cell>
          <cell r="F305" t="str">
            <v>+</v>
          </cell>
          <cell r="G305">
            <v>3.54</v>
          </cell>
          <cell r="H305" t="str">
            <v>+</v>
          </cell>
          <cell r="J305" t="str">
            <v>+</v>
          </cell>
          <cell r="L305" t="str">
            <v>+</v>
          </cell>
          <cell r="N305" t="str">
            <v>+</v>
          </cell>
          <cell r="P305" t="str">
            <v>=</v>
          </cell>
          <cell r="Q305">
            <v>4.38</v>
          </cell>
          <cell r="R305" t="str">
            <v>×</v>
          </cell>
          <cell r="S305">
            <v>0.03</v>
          </cell>
          <cell r="T305" t="str">
            <v>인</v>
          </cell>
          <cell r="U305">
            <v>0.13</v>
          </cell>
          <cell r="W305">
            <v>0.13</v>
          </cell>
        </row>
        <row r="307">
          <cell r="A307">
            <v>13</v>
          </cell>
          <cell r="B307">
            <v>13</v>
          </cell>
          <cell r="C307" t="str">
            <v>라) 기 계 경 비</v>
          </cell>
          <cell r="D307" t="str">
            <v>경유(고유황 1.0%)</v>
          </cell>
          <cell r="E307">
            <v>20</v>
          </cell>
          <cell r="F307" t="str">
            <v>+</v>
          </cell>
          <cell r="G307">
            <v>19</v>
          </cell>
          <cell r="H307" t="str">
            <v>+</v>
          </cell>
          <cell r="I307">
            <v>1</v>
          </cell>
          <cell r="J307" t="str">
            <v>x</v>
          </cell>
          <cell r="K307">
            <v>1</v>
          </cell>
          <cell r="L307" t="str">
            <v>x</v>
          </cell>
          <cell r="M307">
            <v>1</v>
          </cell>
          <cell r="N307" t="str">
            <v>x</v>
          </cell>
          <cell r="O307">
            <v>1</v>
          </cell>
          <cell r="P307" t="str">
            <v>=</v>
          </cell>
          <cell r="Q307">
            <v>39</v>
          </cell>
          <cell r="R307" t="str">
            <v>×</v>
          </cell>
          <cell r="S307">
            <v>1</v>
          </cell>
          <cell r="T307" t="str">
            <v>ℓ</v>
          </cell>
          <cell r="U307">
            <v>39</v>
          </cell>
          <cell r="W307">
            <v>0</v>
          </cell>
        </row>
        <row r="308">
          <cell r="A308">
            <v>76</v>
          </cell>
          <cell r="B308">
            <v>76</v>
          </cell>
          <cell r="D308" t="str">
            <v>건설기계조장</v>
          </cell>
          <cell r="E308">
            <v>1</v>
          </cell>
          <cell r="F308" t="str">
            <v xml:space="preserve"> ÷</v>
          </cell>
          <cell r="G308">
            <v>8</v>
          </cell>
          <cell r="H308" t="str">
            <v>x</v>
          </cell>
          <cell r="I308">
            <v>6.85</v>
          </cell>
          <cell r="J308" t="str">
            <v>x</v>
          </cell>
          <cell r="K308">
            <v>1</v>
          </cell>
          <cell r="L308" t="str">
            <v>x</v>
          </cell>
          <cell r="M308">
            <v>1</v>
          </cell>
          <cell r="N308" t="str">
            <v>x</v>
          </cell>
          <cell r="O308">
            <v>1</v>
          </cell>
          <cell r="P308" t="str">
            <v>=</v>
          </cell>
          <cell r="Q308">
            <v>0.85</v>
          </cell>
          <cell r="R308" t="str">
            <v>×</v>
          </cell>
          <cell r="S308">
            <v>1</v>
          </cell>
          <cell r="T308" t="str">
            <v>인</v>
          </cell>
          <cell r="U308">
            <v>0.85</v>
          </cell>
          <cell r="W308">
            <v>0</v>
          </cell>
        </row>
        <row r="309">
          <cell r="A309">
            <v>78</v>
          </cell>
          <cell r="B309">
            <v>78</v>
          </cell>
          <cell r="D309" t="str">
            <v>운전사(기계)</v>
          </cell>
          <cell r="E309">
            <v>0.5</v>
          </cell>
          <cell r="F309" t="str">
            <v xml:space="preserve"> ÷</v>
          </cell>
          <cell r="G309">
            <v>8</v>
          </cell>
          <cell r="H309" t="str">
            <v>x</v>
          </cell>
          <cell r="I309">
            <v>6.85</v>
          </cell>
          <cell r="J309" t="str">
            <v>x</v>
          </cell>
          <cell r="K309">
            <v>1</v>
          </cell>
          <cell r="L309" t="str">
            <v>x</v>
          </cell>
          <cell r="M309">
            <v>1</v>
          </cell>
          <cell r="N309" t="str">
            <v>x</v>
          </cell>
          <cell r="O309">
            <v>1</v>
          </cell>
          <cell r="P309" t="str">
            <v>=</v>
          </cell>
          <cell r="Q309">
            <v>0.42</v>
          </cell>
          <cell r="R309" t="str">
            <v>×</v>
          </cell>
          <cell r="S309">
            <v>1</v>
          </cell>
          <cell r="T309" t="str">
            <v>인</v>
          </cell>
          <cell r="U309">
            <v>0.42</v>
          </cell>
        </row>
        <row r="310">
          <cell r="A310">
            <v>79</v>
          </cell>
          <cell r="B310">
            <v>79</v>
          </cell>
          <cell r="D310" t="str">
            <v>건설기계운전조수</v>
          </cell>
          <cell r="E310">
            <v>0.2</v>
          </cell>
          <cell r="F310" t="str">
            <v xml:space="preserve"> ÷</v>
          </cell>
          <cell r="G310">
            <v>8</v>
          </cell>
          <cell r="H310" t="str">
            <v>x</v>
          </cell>
          <cell r="I310">
            <v>6.85</v>
          </cell>
          <cell r="J310" t="str">
            <v>x</v>
          </cell>
          <cell r="K310">
            <v>1</v>
          </cell>
          <cell r="L310" t="str">
            <v>x</v>
          </cell>
          <cell r="M310">
            <v>1</v>
          </cell>
          <cell r="N310" t="str">
            <v>x</v>
          </cell>
          <cell r="O310">
            <v>1</v>
          </cell>
          <cell r="P310" t="str">
            <v>=</v>
          </cell>
          <cell r="Q310">
            <v>0.17</v>
          </cell>
          <cell r="R310" t="str">
            <v>×</v>
          </cell>
          <cell r="S310">
            <v>1</v>
          </cell>
          <cell r="T310" t="str">
            <v>인</v>
          </cell>
          <cell r="U310">
            <v>0.17</v>
          </cell>
        </row>
        <row r="311">
          <cell r="A311">
            <v>77</v>
          </cell>
          <cell r="B311">
            <v>77</v>
          </cell>
          <cell r="D311" t="str">
            <v>운전사(운반차)</v>
          </cell>
          <cell r="E311">
            <v>1</v>
          </cell>
          <cell r="F311" t="str">
            <v xml:space="preserve"> ÷</v>
          </cell>
          <cell r="G311">
            <v>8</v>
          </cell>
          <cell r="H311" t="str">
            <v>x</v>
          </cell>
          <cell r="I311">
            <v>0.79</v>
          </cell>
          <cell r="J311" t="str">
            <v>x</v>
          </cell>
          <cell r="K311">
            <v>1</v>
          </cell>
          <cell r="L311" t="str">
            <v>x</v>
          </cell>
          <cell r="M311">
            <v>1</v>
          </cell>
          <cell r="N311" t="str">
            <v>x</v>
          </cell>
          <cell r="O311">
            <v>1</v>
          </cell>
          <cell r="P311" t="str">
            <v>=</v>
          </cell>
          <cell r="Q311">
            <v>0.09</v>
          </cell>
          <cell r="R311" t="str">
            <v>×</v>
          </cell>
          <cell r="S311">
            <v>1</v>
          </cell>
          <cell r="T311" t="str">
            <v>인</v>
          </cell>
          <cell r="U311">
            <v>0.09</v>
          </cell>
        </row>
        <row r="312">
          <cell r="D312" t="str">
            <v>기 계 손 료</v>
          </cell>
          <cell r="E312">
            <v>10310</v>
          </cell>
          <cell r="F312" t="str">
            <v>x</v>
          </cell>
          <cell r="G312">
            <v>6.85</v>
          </cell>
          <cell r="H312" t="str">
            <v>x</v>
          </cell>
          <cell r="I312">
            <v>1</v>
          </cell>
          <cell r="J312" t="str">
            <v>+</v>
          </cell>
          <cell r="K312">
            <v>93912</v>
          </cell>
          <cell r="L312" t="str">
            <v>x</v>
          </cell>
          <cell r="M312">
            <v>0.79</v>
          </cell>
          <cell r="N312" t="str">
            <v>x</v>
          </cell>
          <cell r="O312">
            <v>1</v>
          </cell>
          <cell r="P312" t="str">
            <v>=</v>
          </cell>
          <cell r="Q312">
            <v>144813.98000000001</v>
          </cell>
          <cell r="R312" t="str">
            <v>×</v>
          </cell>
          <cell r="S312">
            <v>1</v>
          </cell>
          <cell r="T312" t="str">
            <v>식</v>
          </cell>
          <cell r="U312">
            <v>144813.98000000001</v>
          </cell>
        </row>
        <row r="313">
          <cell r="E313" t="str">
            <v>터파기</v>
          </cell>
          <cell r="K313" t="str">
            <v>레미콘타설</v>
          </cell>
        </row>
        <row r="317">
          <cell r="A317">
            <v>7</v>
          </cell>
          <cell r="B317">
            <v>7</v>
          </cell>
          <cell r="C317" t="str">
            <v>7.접지장치신설</v>
          </cell>
          <cell r="D317" t="str">
            <v>제1종</v>
          </cell>
          <cell r="T317" t="str">
            <v>식</v>
          </cell>
          <cell r="U317">
            <v>1</v>
          </cell>
          <cell r="V317">
            <v>1</v>
          </cell>
          <cell r="X317" t="str">
            <v>접지장치신설</v>
          </cell>
        </row>
        <row r="318">
          <cell r="C318" t="str">
            <v>가) 재 료 비</v>
          </cell>
          <cell r="S318" t="str">
            <v>할증%</v>
          </cell>
        </row>
        <row r="319">
          <cell r="A319">
            <v>220</v>
          </cell>
          <cell r="B319">
            <v>220</v>
          </cell>
          <cell r="C319" t="str">
            <v>접지동봉</v>
          </cell>
          <cell r="D319" t="str">
            <v>Φ14×1000</v>
          </cell>
          <cell r="E319">
            <v>3</v>
          </cell>
          <cell r="F319" t="str">
            <v>x</v>
          </cell>
          <cell r="G319">
            <v>1</v>
          </cell>
          <cell r="P319" t="str">
            <v>=</v>
          </cell>
          <cell r="Q319">
            <v>3</v>
          </cell>
          <cell r="R319" t="str">
            <v>x</v>
          </cell>
          <cell r="S319">
            <v>3</v>
          </cell>
          <cell r="T319" t="str">
            <v>개</v>
          </cell>
          <cell r="U319">
            <v>3</v>
          </cell>
          <cell r="W319">
            <v>3000</v>
          </cell>
        </row>
        <row r="320">
          <cell r="A320">
            <v>221</v>
          </cell>
          <cell r="B320">
            <v>221</v>
          </cell>
          <cell r="C320" t="str">
            <v>나연동연선</v>
          </cell>
          <cell r="D320" t="str">
            <v>7/2.6(38㎟)</v>
          </cell>
          <cell r="E320">
            <v>15</v>
          </cell>
          <cell r="F320" t="str">
            <v>x</v>
          </cell>
          <cell r="G320">
            <v>1</v>
          </cell>
          <cell r="P320" t="str">
            <v>=</v>
          </cell>
          <cell r="Q320">
            <v>15</v>
          </cell>
          <cell r="R320" t="str">
            <v>x</v>
          </cell>
          <cell r="S320">
            <v>5</v>
          </cell>
          <cell r="T320" t="str">
            <v>m</v>
          </cell>
          <cell r="U320">
            <v>15</v>
          </cell>
          <cell r="W320">
            <v>1195</v>
          </cell>
        </row>
        <row r="321">
          <cell r="A321">
            <v>222</v>
          </cell>
          <cell r="B321">
            <v>222</v>
          </cell>
          <cell r="C321" t="str">
            <v>접지저감제</v>
          </cell>
          <cell r="D321" t="str">
            <v>(철도5957-3300)10㎏</v>
          </cell>
          <cell r="E321">
            <v>0.05</v>
          </cell>
          <cell r="F321" t="str">
            <v>x</v>
          </cell>
          <cell r="G321">
            <v>0.05</v>
          </cell>
          <cell r="H321" t="str">
            <v>x</v>
          </cell>
          <cell r="I321">
            <v>15</v>
          </cell>
          <cell r="J321" t="str">
            <v>/</v>
          </cell>
          <cell r="K321">
            <v>2.64E-3</v>
          </cell>
          <cell r="L321" t="str">
            <v>(㎥/㎏) /</v>
          </cell>
          <cell r="N321">
            <v>10</v>
          </cell>
          <cell r="O321" t="str">
            <v>(1포 10kg)</v>
          </cell>
          <cell r="P321" t="str">
            <v>=</v>
          </cell>
          <cell r="Q321">
            <v>1.42</v>
          </cell>
          <cell r="R321" t="str">
            <v>x</v>
          </cell>
          <cell r="T321" t="str">
            <v>포</v>
          </cell>
          <cell r="U321">
            <v>1.42</v>
          </cell>
          <cell r="W321">
            <v>15000</v>
          </cell>
        </row>
        <row r="322">
          <cell r="A322">
            <v>223</v>
          </cell>
          <cell r="B322">
            <v>223</v>
          </cell>
          <cell r="C322" t="str">
            <v>접지용콘넥터</v>
          </cell>
          <cell r="D322" t="str">
            <v>Φ14</v>
          </cell>
          <cell r="E322">
            <v>3</v>
          </cell>
          <cell r="F322" t="str">
            <v>x</v>
          </cell>
          <cell r="G322">
            <v>1</v>
          </cell>
          <cell r="P322" t="str">
            <v>=</v>
          </cell>
          <cell r="Q322">
            <v>3</v>
          </cell>
          <cell r="R322" t="str">
            <v>x</v>
          </cell>
          <cell r="T322" t="str">
            <v>개</v>
          </cell>
          <cell r="U322">
            <v>3</v>
          </cell>
          <cell r="W322">
            <v>600</v>
          </cell>
        </row>
        <row r="323">
          <cell r="A323">
            <v>224</v>
          </cell>
          <cell r="B323">
            <v>224</v>
          </cell>
          <cell r="C323" t="str">
            <v>터미널</v>
          </cell>
          <cell r="D323" t="str">
            <v>38㎟</v>
          </cell>
          <cell r="E323">
            <v>3</v>
          </cell>
          <cell r="F323" t="str">
            <v>x</v>
          </cell>
          <cell r="G323">
            <v>2</v>
          </cell>
          <cell r="P323" t="str">
            <v>=</v>
          </cell>
          <cell r="Q323">
            <v>6</v>
          </cell>
          <cell r="R323" t="str">
            <v>x</v>
          </cell>
          <cell r="T323" t="str">
            <v>개</v>
          </cell>
          <cell r="U323">
            <v>6</v>
          </cell>
          <cell r="W323">
            <v>760</v>
          </cell>
        </row>
        <row r="324">
          <cell r="A324">
            <v>225</v>
          </cell>
          <cell r="B324">
            <v>225</v>
          </cell>
          <cell r="C324" t="str">
            <v>전선관</v>
          </cell>
          <cell r="D324" t="str">
            <v>HI-PVC 16C</v>
          </cell>
          <cell r="E324">
            <v>15</v>
          </cell>
          <cell r="F324" t="str">
            <v>x</v>
          </cell>
          <cell r="G324">
            <v>1</v>
          </cell>
          <cell r="P324" t="str">
            <v>=</v>
          </cell>
          <cell r="Q324">
            <v>15</v>
          </cell>
          <cell r="R324" t="str">
            <v>x</v>
          </cell>
          <cell r="S324">
            <v>10</v>
          </cell>
          <cell r="T324" t="str">
            <v>m</v>
          </cell>
          <cell r="U324">
            <v>16</v>
          </cell>
          <cell r="W324">
            <v>248</v>
          </cell>
        </row>
        <row r="329">
          <cell r="W329" t="str">
            <v/>
          </cell>
        </row>
        <row r="330">
          <cell r="W330" t="str">
            <v/>
          </cell>
        </row>
        <row r="331">
          <cell r="W331" t="str">
            <v/>
          </cell>
        </row>
        <row r="332">
          <cell r="W332" t="str">
            <v/>
          </cell>
        </row>
        <row r="333">
          <cell r="W333" t="str">
            <v/>
          </cell>
        </row>
        <row r="334">
          <cell r="W334" t="str">
            <v/>
          </cell>
        </row>
        <row r="335">
          <cell r="W335" t="str">
            <v/>
          </cell>
        </row>
        <row r="336">
          <cell r="D336">
            <v>0</v>
          </cell>
          <cell r="W336" t="str">
            <v/>
          </cell>
        </row>
        <row r="337">
          <cell r="W337" t="str">
            <v/>
          </cell>
        </row>
        <row r="338">
          <cell r="Q338">
            <v>0</v>
          </cell>
          <cell r="U338">
            <v>0</v>
          </cell>
          <cell r="W338" t="str">
            <v/>
          </cell>
        </row>
        <row r="339">
          <cell r="W339" t="str">
            <v/>
          </cell>
        </row>
        <row r="340">
          <cell r="Q340">
            <v>0</v>
          </cell>
          <cell r="U340">
            <v>0</v>
          </cell>
          <cell r="W340" t="str">
            <v/>
          </cell>
        </row>
        <row r="341">
          <cell r="C341" t="str">
            <v>7.접지장치신설</v>
          </cell>
          <cell r="D341" t="str">
            <v>제1종</v>
          </cell>
          <cell r="E341" t="str">
            <v>인 공 산 출 기 초</v>
          </cell>
          <cell r="T341" t="str">
            <v>식</v>
          </cell>
          <cell r="U341">
            <v>1</v>
          </cell>
        </row>
        <row r="342">
          <cell r="C342" t="str">
            <v>인 공 산 출</v>
          </cell>
          <cell r="G342" t="str">
            <v>수량</v>
          </cell>
        </row>
        <row r="343">
          <cell r="A343">
            <v>220</v>
          </cell>
          <cell r="B343">
            <v>220</v>
          </cell>
          <cell r="C343" t="str">
            <v>접지동봉</v>
          </cell>
          <cell r="D343" t="str">
            <v>Φ14×1000</v>
          </cell>
          <cell r="V343" t="str">
            <v>전 3-72</v>
          </cell>
        </row>
        <row r="344">
          <cell r="A344">
            <v>54</v>
          </cell>
          <cell r="B344">
            <v>54</v>
          </cell>
          <cell r="D344" t="str">
            <v>송 전 전 공</v>
          </cell>
          <cell r="E344">
            <v>0.2</v>
          </cell>
          <cell r="F344" t="str">
            <v>x</v>
          </cell>
          <cell r="G344">
            <v>3</v>
          </cell>
          <cell r="H344" t="str">
            <v>x</v>
          </cell>
          <cell r="I344">
            <v>1</v>
          </cell>
          <cell r="J344" t="str">
            <v>x</v>
          </cell>
          <cell r="K344">
            <v>1</v>
          </cell>
          <cell r="L344" t="str">
            <v>x</v>
          </cell>
          <cell r="M344">
            <v>1</v>
          </cell>
          <cell r="N344" t="str">
            <v>x</v>
          </cell>
          <cell r="O344">
            <v>1</v>
          </cell>
          <cell r="P344" t="str">
            <v>=</v>
          </cell>
          <cell r="Q344">
            <v>0.6</v>
          </cell>
          <cell r="R344" t="str">
            <v>×</v>
          </cell>
          <cell r="S344">
            <v>1</v>
          </cell>
          <cell r="T344" t="str">
            <v>인</v>
          </cell>
          <cell r="U344">
            <v>0.6</v>
          </cell>
        </row>
        <row r="345">
          <cell r="A345">
            <v>74</v>
          </cell>
          <cell r="B345">
            <v>74</v>
          </cell>
          <cell r="D345" t="str">
            <v>보 통 인 부</v>
          </cell>
          <cell r="E345">
            <v>0.1</v>
          </cell>
          <cell r="F345" t="str">
            <v>x</v>
          </cell>
          <cell r="G345">
            <v>3</v>
          </cell>
          <cell r="H345" t="str">
            <v>x</v>
          </cell>
          <cell r="I345">
            <v>1</v>
          </cell>
          <cell r="J345" t="str">
            <v>x</v>
          </cell>
          <cell r="K345">
            <v>1</v>
          </cell>
          <cell r="L345" t="str">
            <v>x</v>
          </cell>
          <cell r="M345">
            <v>1</v>
          </cell>
          <cell r="N345" t="str">
            <v>x</v>
          </cell>
          <cell r="O345">
            <v>1</v>
          </cell>
          <cell r="P345" t="str">
            <v>=</v>
          </cell>
          <cell r="Q345">
            <v>0.3</v>
          </cell>
          <cell r="R345" t="str">
            <v>×</v>
          </cell>
          <cell r="S345">
            <v>1</v>
          </cell>
          <cell r="T345" t="str">
            <v>인</v>
          </cell>
          <cell r="U345">
            <v>0.3</v>
          </cell>
        </row>
        <row r="346">
          <cell r="A346">
            <v>802</v>
          </cell>
          <cell r="B346">
            <v>802</v>
          </cell>
          <cell r="C346" t="str">
            <v>터파기</v>
          </cell>
          <cell r="D346" t="str">
            <v>인력</v>
          </cell>
          <cell r="E346" t="str">
            <v>(0.85 + 0.45) / 2 ×1 ×15 =9.75㎡</v>
          </cell>
          <cell r="V346" t="str">
            <v>건 3-1-2</v>
          </cell>
        </row>
        <row r="347">
          <cell r="A347">
            <v>74</v>
          </cell>
          <cell r="B347">
            <v>74</v>
          </cell>
          <cell r="D347" t="str">
            <v>보 통 인 부</v>
          </cell>
          <cell r="E347">
            <v>0.2</v>
          </cell>
          <cell r="F347" t="str">
            <v>x</v>
          </cell>
          <cell r="G347">
            <v>9.75</v>
          </cell>
          <cell r="H347" t="str">
            <v>x</v>
          </cell>
          <cell r="I347">
            <v>1</v>
          </cell>
          <cell r="J347" t="str">
            <v>x</v>
          </cell>
          <cell r="K347">
            <v>1</v>
          </cell>
          <cell r="L347" t="str">
            <v>x</v>
          </cell>
          <cell r="M347">
            <v>1</v>
          </cell>
          <cell r="N347" t="str">
            <v>x</v>
          </cell>
          <cell r="O347">
            <v>1</v>
          </cell>
          <cell r="P347" t="str">
            <v>=</v>
          </cell>
          <cell r="Q347">
            <v>1.95</v>
          </cell>
          <cell r="R347" t="str">
            <v>×</v>
          </cell>
          <cell r="S347">
            <v>1</v>
          </cell>
          <cell r="T347" t="str">
            <v>인</v>
          </cell>
          <cell r="U347">
            <v>1.95</v>
          </cell>
        </row>
        <row r="348">
          <cell r="A348">
            <v>803</v>
          </cell>
          <cell r="B348">
            <v>803</v>
          </cell>
          <cell r="C348" t="str">
            <v>되메우기</v>
          </cell>
          <cell r="D348" t="str">
            <v>인력</v>
          </cell>
          <cell r="E348" t="str">
            <v>(9.75 - (0.025x15)) =9.37㎡</v>
          </cell>
          <cell r="V348" t="str">
            <v>건 3-1-2</v>
          </cell>
        </row>
        <row r="349">
          <cell r="A349">
            <v>74</v>
          </cell>
          <cell r="B349">
            <v>74</v>
          </cell>
          <cell r="D349" t="str">
            <v>보 통 인 부</v>
          </cell>
          <cell r="E349">
            <v>0.1</v>
          </cell>
          <cell r="F349" t="str">
            <v>x</v>
          </cell>
          <cell r="G349">
            <v>9.3699999999999992</v>
          </cell>
          <cell r="H349" t="str">
            <v>x</v>
          </cell>
          <cell r="I349">
            <v>1</v>
          </cell>
          <cell r="J349" t="str">
            <v>x</v>
          </cell>
          <cell r="K349">
            <v>1</v>
          </cell>
          <cell r="L349" t="str">
            <v>x</v>
          </cell>
          <cell r="M349">
            <v>1</v>
          </cell>
          <cell r="N349" t="str">
            <v>x</v>
          </cell>
          <cell r="O349">
            <v>1</v>
          </cell>
          <cell r="P349" t="str">
            <v>=</v>
          </cell>
          <cell r="Q349">
            <v>0.93</v>
          </cell>
          <cell r="R349" t="str">
            <v>×</v>
          </cell>
          <cell r="S349">
            <v>1</v>
          </cell>
          <cell r="T349" t="str">
            <v>인</v>
          </cell>
          <cell r="U349">
            <v>0.93</v>
          </cell>
        </row>
        <row r="350">
          <cell r="A350">
            <v>806</v>
          </cell>
          <cell r="B350">
            <v>806</v>
          </cell>
          <cell r="C350" t="str">
            <v>잔토처리</v>
          </cell>
          <cell r="D350" t="str">
            <v>인력</v>
          </cell>
          <cell r="E350" t="str">
            <v>(9.75 - 9.375) =0.37㎡</v>
          </cell>
          <cell r="V350" t="str">
            <v>건 3-1-2</v>
          </cell>
        </row>
        <row r="351">
          <cell r="A351">
            <v>74</v>
          </cell>
          <cell r="B351">
            <v>74</v>
          </cell>
          <cell r="D351" t="str">
            <v>보 통 인 부</v>
          </cell>
          <cell r="E351">
            <v>0.2</v>
          </cell>
          <cell r="F351" t="str">
            <v>x</v>
          </cell>
          <cell r="G351">
            <v>0.37</v>
          </cell>
          <cell r="H351" t="str">
            <v>x</v>
          </cell>
          <cell r="I351">
            <v>1</v>
          </cell>
          <cell r="J351" t="str">
            <v>x</v>
          </cell>
          <cell r="K351">
            <v>1</v>
          </cell>
          <cell r="L351" t="str">
            <v>x</v>
          </cell>
          <cell r="M351">
            <v>1</v>
          </cell>
          <cell r="N351" t="str">
            <v>x</v>
          </cell>
          <cell r="O351">
            <v>1</v>
          </cell>
          <cell r="P351" t="str">
            <v>=</v>
          </cell>
          <cell r="Q351">
            <v>7.0000000000000007E-2</v>
          </cell>
          <cell r="R351" t="str">
            <v>×</v>
          </cell>
          <cell r="S351">
            <v>1</v>
          </cell>
          <cell r="T351" t="str">
            <v>인</v>
          </cell>
          <cell r="U351">
            <v>7.0000000000000007E-2</v>
          </cell>
        </row>
        <row r="352">
          <cell r="A352">
            <v>807</v>
          </cell>
          <cell r="B352">
            <v>807</v>
          </cell>
          <cell r="C352" t="str">
            <v>접지선매설</v>
          </cell>
          <cell r="D352" t="str">
            <v>38㎟ 이하</v>
          </cell>
          <cell r="V352" t="str">
            <v>전 3-72</v>
          </cell>
        </row>
        <row r="353">
          <cell r="A353">
            <v>54</v>
          </cell>
          <cell r="B353">
            <v>54</v>
          </cell>
          <cell r="D353" t="str">
            <v>송 전 전 공</v>
          </cell>
          <cell r="E353">
            <v>1.2E-2</v>
          </cell>
          <cell r="F353" t="str">
            <v>x</v>
          </cell>
          <cell r="G353">
            <v>15</v>
          </cell>
          <cell r="H353" t="str">
            <v>x</v>
          </cell>
          <cell r="I353">
            <v>1</v>
          </cell>
          <cell r="J353" t="str">
            <v>x</v>
          </cell>
          <cell r="K353">
            <v>1</v>
          </cell>
          <cell r="L353" t="str">
            <v>x</v>
          </cell>
          <cell r="M353">
            <v>1</v>
          </cell>
          <cell r="N353" t="str">
            <v>x</v>
          </cell>
          <cell r="O353">
            <v>1</v>
          </cell>
          <cell r="P353" t="str">
            <v>=</v>
          </cell>
          <cell r="Q353">
            <v>0.18</v>
          </cell>
          <cell r="R353" t="str">
            <v>×</v>
          </cell>
          <cell r="S353">
            <v>1</v>
          </cell>
          <cell r="T353" t="str">
            <v>인</v>
          </cell>
          <cell r="U353">
            <v>0.18</v>
          </cell>
        </row>
        <row r="356">
          <cell r="A356">
            <v>54</v>
          </cell>
          <cell r="B356">
            <v>54</v>
          </cell>
          <cell r="C356" t="str">
            <v>나) 노 무 비</v>
          </cell>
          <cell r="D356" t="str">
            <v>송 전 전 공</v>
          </cell>
          <cell r="E356">
            <v>0.6</v>
          </cell>
          <cell r="F356" t="str">
            <v>+</v>
          </cell>
          <cell r="G356">
            <v>0.18</v>
          </cell>
          <cell r="H356" t="str">
            <v>+</v>
          </cell>
          <cell r="J356" t="str">
            <v>+</v>
          </cell>
          <cell r="L356" t="str">
            <v>+</v>
          </cell>
          <cell r="N356" t="str">
            <v>+</v>
          </cell>
          <cell r="P356" t="str">
            <v>=</v>
          </cell>
          <cell r="Q356">
            <v>0.78</v>
          </cell>
          <cell r="R356" t="str">
            <v>×</v>
          </cell>
          <cell r="S356">
            <v>1</v>
          </cell>
          <cell r="T356" t="str">
            <v>인</v>
          </cell>
          <cell r="U356">
            <v>0.78</v>
          </cell>
          <cell r="W356">
            <v>0.78</v>
          </cell>
        </row>
        <row r="357">
          <cell r="A357">
            <v>74</v>
          </cell>
          <cell r="B357">
            <v>74</v>
          </cell>
          <cell r="D357" t="str">
            <v>보 통 인 부</v>
          </cell>
          <cell r="E357">
            <v>0.3</v>
          </cell>
          <cell r="F357" t="str">
            <v>+</v>
          </cell>
          <cell r="G357">
            <v>1.95</v>
          </cell>
          <cell r="H357" t="str">
            <v>+</v>
          </cell>
          <cell r="I357">
            <v>0.93</v>
          </cell>
          <cell r="J357" t="str">
            <v>+</v>
          </cell>
          <cell r="K357">
            <v>7.0000000000000007E-2</v>
          </cell>
          <cell r="L357" t="str">
            <v>+</v>
          </cell>
          <cell r="N357" t="str">
            <v>+</v>
          </cell>
          <cell r="P357" t="str">
            <v>=</v>
          </cell>
          <cell r="Q357">
            <v>3.25</v>
          </cell>
          <cell r="R357" t="str">
            <v>×</v>
          </cell>
          <cell r="S357">
            <v>1</v>
          </cell>
          <cell r="T357" t="str">
            <v>인</v>
          </cell>
          <cell r="U357">
            <v>3.25</v>
          </cell>
          <cell r="W357">
            <v>3.25</v>
          </cell>
        </row>
        <row r="360">
          <cell r="A360">
            <v>54</v>
          </cell>
          <cell r="B360">
            <v>54</v>
          </cell>
          <cell r="C360" t="str">
            <v>다) 공 구 손 료</v>
          </cell>
          <cell r="D360" t="str">
            <v>송 전 전 공</v>
          </cell>
          <cell r="E360">
            <v>0.6</v>
          </cell>
          <cell r="F360" t="str">
            <v>+</v>
          </cell>
          <cell r="G360">
            <v>0.18</v>
          </cell>
          <cell r="H360" t="str">
            <v>+</v>
          </cell>
          <cell r="J360" t="str">
            <v>+</v>
          </cell>
          <cell r="L360" t="str">
            <v>+</v>
          </cell>
          <cell r="N360" t="str">
            <v>+</v>
          </cell>
          <cell r="P360" t="str">
            <v>=</v>
          </cell>
          <cell r="Q360">
            <v>0.78</v>
          </cell>
          <cell r="R360" t="str">
            <v>×</v>
          </cell>
          <cell r="S360">
            <v>0.03</v>
          </cell>
          <cell r="T360" t="str">
            <v>인</v>
          </cell>
          <cell r="U360">
            <v>0.02</v>
          </cell>
          <cell r="W360">
            <v>0.02</v>
          </cell>
        </row>
        <row r="361">
          <cell r="A361">
            <v>74</v>
          </cell>
          <cell r="B361">
            <v>74</v>
          </cell>
          <cell r="D361" t="str">
            <v>보 통 인 부</v>
          </cell>
          <cell r="E361">
            <v>0.3</v>
          </cell>
          <cell r="F361" t="str">
            <v>+</v>
          </cell>
          <cell r="G361">
            <v>1.95</v>
          </cell>
          <cell r="H361" t="str">
            <v>+</v>
          </cell>
          <cell r="I361">
            <v>0.93</v>
          </cell>
          <cell r="J361" t="str">
            <v>+</v>
          </cell>
          <cell r="K361">
            <v>7.0000000000000007E-2</v>
          </cell>
          <cell r="L361" t="str">
            <v>+</v>
          </cell>
          <cell r="N361" t="str">
            <v>+</v>
          </cell>
          <cell r="P361" t="str">
            <v>=</v>
          </cell>
          <cell r="Q361">
            <v>3.25</v>
          </cell>
          <cell r="R361" t="str">
            <v>×</v>
          </cell>
          <cell r="S361">
            <v>0.03</v>
          </cell>
          <cell r="T361" t="str">
            <v>인</v>
          </cell>
          <cell r="U361">
            <v>0.09</v>
          </cell>
          <cell r="W361">
            <v>0.09</v>
          </cell>
        </row>
        <row r="365">
          <cell r="A365">
            <v>8</v>
          </cell>
          <cell r="B365">
            <v>8</v>
          </cell>
          <cell r="C365" t="str">
            <v>8.가공송전선철거</v>
          </cell>
          <cell r="D365" t="str">
            <v>ACSR 95㎟</v>
          </cell>
          <cell r="T365" t="str">
            <v>m</v>
          </cell>
          <cell r="U365">
            <v>1</v>
          </cell>
          <cell r="V365">
            <v>1</v>
          </cell>
          <cell r="X365" t="str">
            <v>가공송전선철거</v>
          </cell>
        </row>
        <row r="366">
          <cell r="C366" t="str">
            <v>가) 재 료 비</v>
          </cell>
          <cell r="S366" t="str">
            <v>할증%</v>
          </cell>
        </row>
        <row r="367">
          <cell r="A367">
            <v>201</v>
          </cell>
          <cell r="B367">
            <v>201</v>
          </cell>
          <cell r="C367" t="str">
            <v>강심알루미늄연선</v>
          </cell>
          <cell r="D367" t="str">
            <v>ACSR 95㎟</v>
          </cell>
          <cell r="E367">
            <v>212</v>
          </cell>
          <cell r="F367" t="str">
            <v>x</v>
          </cell>
          <cell r="G367">
            <v>3</v>
          </cell>
          <cell r="P367" t="str">
            <v>=</v>
          </cell>
          <cell r="Q367">
            <v>636</v>
          </cell>
          <cell r="R367" t="str">
            <v>x</v>
          </cell>
          <cell r="T367" t="str">
            <v>m</v>
          </cell>
          <cell r="U367">
            <v>636</v>
          </cell>
          <cell r="W367">
            <v>1230</v>
          </cell>
        </row>
        <row r="377">
          <cell r="W377" t="str">
            <v/>
          </cell>
        </row>
        <row r="378">
          <cell r="W378" t="str">
            <v/>
          </cell>
        </row>
        <row r="379">
          <cell r="W379" t="str">
            <v/>
          </cell>
        </row>
        <row r="380">
          <cell r="W380" t="str">
            <v/>
          </cell>
        </row>
        <row r="381">
          <cell r="W381" t="str">
            <v/>
          </cell>
        </row>
        <row r="382">
          <cell r="W382" t="str">
            <v/>
          </cell>
        </row>
        <row r="383">
          <cell r="W383" t="str">
            <v/>
          </cell>
        </row>
        <row r="384">
          <cell r="D384">
            <v>0</v>
          </cell>
          <cell r="W384" t="str">
            <v/>
          </cell>
        </row>
        <row r="385">
          <cell r="W385" t="str">
            <v/>
          </cell>
        </row>
        <row r="386">
          <cell r="Q386">
            <v>0</v>
          </cell>
          <cell r="U386">
            <v>0</v>
          </cell>
          <cell r="W386" t="str">
            <v/>
          </cell>
        </row>
        <row r="387">
          <cell r="W387" t="str">
            <v/>
          </cell>
        </row>
        <row r="388">
          <cell r="Q388">
            <v>0</v>
          </cell>
          <cell r="U388">
            <v>0</v>
          </cell>
          <cell r="W388" t="str">
            <v/>
          </cell>
        </row>
        <row r="389">
          <cell r="C389" t="str">
            <v>8.가공송전선철거</v>
          </cell>
          <cell r="D389" t="str">
            <v>ACSR 95㎟</v>
          </cell>
          <cell r="E389" t="str">
            <v>인 공 산 출 기 초</v>
          </cell>
          <cell r="T389" t="str">
            <v>m</v>
          </cell>
          <cell r="U389">
            <v>1</v>
          </cell>
        </row>
        <row r="390">
          <cell r="C390" t="str">
            <v>인 공 산 출</v>
          </cell>
          <cell r="G390" t="str">
            <v>수량</v>
          </cell>
        </row>
        <row r="391">
          <cell r="A391">
            <v>201</v>
          </cell>
          <cell r="B391">
            <v>201</v>
          </cell>
          <cell r="C391" t="str">
            <v>강심알루미늄연선</v>
          </cell>
          <cell r="D391" t="str">
            <v>ACSR 95㎟</v>
          </cell>
          <cell r="G391" t="str">
            <v>3회선Km당636/3/1000</v>
          </cell>
          <cell r="K391" t="str">
            <v>철거</v>
          </cell>
          <cell r="V391" t="str">
            <v>전 5-10</v>
          </cell>
        </row>
        <row r="392">
          <cell r="A392">
            <v>143</v>
          </cell>
          <cell r="B392">
            <v>143</v>
          </cell>
          <cell r="D392" t="str">
            <v>전기공사기사 1급</v>
          </cell>
          <cell r="E392">
            <v>1.3</v>
          </cell>
          <cell r="F392" t="str">
            <v>x</v>
          </cell>
          <cell r="G392">
            <v>0.21199999999999999</v>
          </cell>
          <cell r="H392" t="str">
            <v>x</v>
          </cell>
          <cell r="I392">
            <v>1</v>
          </cell>
          <cell r="J392" t="str">
            <v>x</v>
          </cell>
          <cell r="K392">
            <v>0.5</v>
          </cell>
          <cell r="L392" t="str">
            <v>x</v>
          </cell>
          <cell r="M392">
            <v>1</v>
          </cell>
          <cell r="N392" t="str">
            <v>x</v>
          </cell>
          <cell r="O392">
            <v>1</v>
          </cell>
          <cell r="P392" t="str">
            <v>=</v>
          </cell>
          <cell r="Q392">
            <v>0.13</v>
          </cell>
          <cell r="R392" t="str">
            <v>×</v>
          </cell>
          <cell r="S392">
            <v>1</v>
          </cell>
          <cell r="T392" t="str">
            <v>인</v>
          </cell>
          <cell r="U392">
            <v>0.13</v>
          </cell>
        </row>
        <row r="393">
          <cell r="A393">
            <v>54</v>
          </cell>
          <cell r="B393">
            <v>54</v>
          </cell>
          <cell r="D393" t="str">
            <v>송 전 전 공</v>
          </cell>
          <cell r="E393">
            <v>19.399999999999999</v>
          </cell>
          <cell r="F393" t="str">
            <v>x</v>
          </cell>
          <cell r="G393">
            <v>0.21199999999999999</v>
          </cell>
          <cell r="H393" t="str">
            <v>x</v>
          </cell>
          <cell r="I393">
            <v>1</v>
          </cell>
          <cell r="J393" t="str">
            <v>x</v>
          </cell>
          <cell r="K393">
            <v>0.5</v>
          </cell>
          <cell r="L393" t="str">
            <v>x</v>
          </cell>
          <cell r="M393">
            <v>1</v>
          </cell>
          <cell r="N393" t="str">
            <v>x</v>
          </cell>
          <cell r="O393">
            <v>1</v>
          </cell>
          <cell r="P393" t="str">
            <v>=</v>
          </cell>
          <cell r="Q393">
            <v>2.0499999999999998</v>
          </cell>
          <cell r="R393" t="str">
            <v>×</v>
          </cell>
          <cell r="S393">
            <v>1</v>
          </cell>
          <cell r="T393" t="str">
            <v>인</v>
          </cell>
          <cell r="U393">
            <v>2.0499999999999998</v>
          </cell>
        </row>
        <row r="394">
          <cell r="A394">
            <v>73</v>
          </cell>
          <cell r="B394">
            <v>73</v>
          </cell>
          <cell r="D394" t="str">
            <v>특 별 인 부</v>
          </cell>
          <cell r="E394">
            <v>29</v>
          </cell>
          <cell r="F394" t="str">
            <v>x</v>
          </cell>
          <cell r="G394">
            <v>0.21199999999999999</v>
          </cell>
          <cell r="H394" t="str">
            <v>x</v>
          </cell>
          <cell r="I394">
            <v>1</v>
          </cell>
          <cell r="J394" t="str">
            <v>x</v>
          </cell>
          <cell r="K394">
            <v>0.5</v>
          </cell>
          <cell r="L394" t="str">
            <v>x</v>
          </cell>
          <cell r="M394">
            <v>1</v>
          </cell>
          <cell r="N394" t="str">
            <v>x</v>
          </cell>
          <cell r="O394">
            <v>1</v>
          </cell>
          <cell r="P394" t="str">
            <v>=</v>
          </cell>
          <cell r="Q394">
            <v>3.07</v>
          </cell>
          <cell r="R394" t="str">
            <v>×</v>
          </cell>
          <cell r="S394">
            <v>1</v>
          </cell>
          <cell r="T394" t="str">
            <v>인</v>
          </cell>
          <cell r="U394">
            <v>3.07</v>
          </cell>
        </row>
        <row r="395">
          <cell r="A395">
            <v>801</v>
          </cell>
          <cell r="B395">
            <v>801</v>
          </cell>
          <cell r="C395" t="str">
            <v>긴선</v>
          </cell>
          <cell r="D395" t="str">
            <v>ACSR 160㎟</v>
          </cell>
          <cell r="G395" t="str">
            <v>3회선Km당636/3/1000</v>
          </cell>
          <cell r="K395" t="str">
            <v>철거</v>
          </cell>
          <cell r="V395" t="str">
            <v>전 5-10</v>
          </cell>
        </row>
        <row r="396">
          <cell r="A396">
            <v>143</v>
          </cell>
          <cell r="B396">
            <v>143</v>
          </cell>
          <cell r="D396" t="str">
            <v>전기공사기사 1급</v>
          </cell>
          <cell r="E396">
            <v>0.97</v>
          </cell>
          <cell r="F396" t="str">
            <v>x</v>
          </cell>
          <cell r="G396">
            <v>0.21199999999999999</v>
          </cell>
          <cell r="H396" t="str">
            <v>x</v>
          </cell>
          <cell r="I396">
            <v>1</v>
          </cell>
          <cell r="J396" t="str">
            <v>x</v>
          </cell>
          <cell r="K396">
            <v>0.5</v>
          </cell>
          <cell r="L396" t="str">
            <v>x</v>
          </cell>
          <cell r="M396">
            <v>1</v>
          </cell>
          <cell r="N396" t="str">
            <v>x</v>
          </cell>
          <cell r="O396">
            <v>1</v>
          </cell>
          <cell r="P396" t="str">
            <v>=</v>
          </cell>
          <cell r="Q396">
            <v>0.1</v>
          </cell>
          <cell r="R396" t="str">
            <v>×</v>
          </cell>
          <cell r="S396">
            <v>1</v>
          </cell>
          <cell r="T396" t="str">
            <v>인</v>
          </cell>
          <cell r="U396">
            <v>0.1</v>
          </cell>
        </row>
        <row r="397">
          <cell r="A397">
            <v>54</v>
          </cell>
          <cell r="B397">
            <v>54</v>
          </cell>
          <cell r="D397" t="str">
            <v>송 전 전 공</v>
          </cell>
          <cell r="E397">
            <v>14.9</v>
          </cell>
          <cell r="F397" t="str">
            <v>x</v>
          </cell>
          <cell r="G397">
            <v>0.21199999999999999</v>
          </cell>
          <cell r="H397" t="str">
            <v>x</v>
          </cell>
          <cell r="I397">
            <v>1</v>
          </cell>
          <cell r="J397" t="str">
            <v>x</v>
          </cell>
          <cell r="K397">
            <v>0.5</v>
          </cell>
          <cell r="L397" t="str">
            <v>x</v>
          </cell>
          <cell r="M397">
            <v>1</v>
          </cell>
          <cell r="N397" t="str">
            <v>x</v>
          </cell>
          <cell r="O397">
            <v>1</v>
          </cell>
          <cell r="P397" t="str">
            <v>=</v>
          </cell>
          <cell r="Q397">
            <v>1.57</v>
          </cell>
          <cell r="R397" t="str">
            <v>×</v>
          </cell>
          <cell r="S397">
            <v>1</v>
          </cell>
          <cell r="T397" t="str">
            <v>인</v>
          </cell>
          <cell r="U397">
            <v>1.57</v>
          </cell>
        </row>
        <row r="398">
          <cell r="A398">
            <v>73</v>
          </cell>
          <cell r="B398">
            <v>73</v>
          </cell>
          <cell r="D398" t="str">
            <v>특 별 인 부</v>
          </cell>
          <cell r="E398">
            <v>21.4</v>
          </cell>
          <cell r="F398" t="str">
            <v>x</v>
          </cell>
          <cell r="G398">
            <v>0.21199999999999999</v>
          </cell>
          <cell r="H398" t="str">
            <v>x</v>
          </cell>
          <cell r="I398">
            <v>1</v>
          </cell>
          <cell r="J398" t="str">
            <v>x</v>
          </cell>
          <cell r="K398">
            <v>0.5</v>
          </cell>
          <cell r="L398" t="str">
            <v>x</v>
          </cell>
          <cell r="M398">
            <v>1</v>
          </cell>
          <cell r="N398" t="str">
            <v>x</v>
          </cell>
          <cell r="O398">
            <v>1</v>
          </cell>
          <cell r="P398" t="str">
            <v>=</v>
          </cell>
          <cell r="Q398">
            <v>2.2599999999999998</v>
          </cell>
          <cell r="R398" t="str">
            <v>×</v>
          </cell>
          <cell r="S398">
            <v>1</v>
          </cell>
          <cell r="T398" t="str">
            <v>인</v>
          </cell>
          <cell r="U398">
            <v>2.2599999999999998</v>
          </cell>
        </row>
        <row r="401">
          <cell r="A401">
            <v>143</v>
          </cell>
          <cell r="B401">
            <v>143</v>
          </cell>
          <cell r="C401" t="str">
            <v>나) 노 무 비</v>
          </cell>
          <cell r="D401" t="str">
            <v>전기공사기사 1급</v>
          </cell>
          <cell r="E401">
            <v>0.13</v>
          </cell>
          <cell r="F401" t="str">
            <v>+</v>
          </cell>
          <cell r="G401">
            <v>0.1</v>
          </cell>
          <cell r="H401" t="str">
            <v>+</v>
          </cell>
          <cell r="J401" t="str">
            <v>+</v>
          </cell>
          <cell r="L401" t="str">
            <v>+</v>
          </cell>
          <cell r="N401" t="str">
            <v>+</v>
          </cell>
          <cell r="P401" t="str">
            <v>=</v>
          </cell>
          <cell r="Q401">
            <v>0.23</v>
          </cell>
          <cell r="R401" t="str">
            <v>×</v>
          </cell>
          <cell r="S401">
            <v>1</v>
          </cell>
          <cell r="T401" t="str">
            <v>인</v>
          </cell>
          <cell r="U401">
            <v>0.23</v>
          </cell>
          <cell r="W401">
            <v>0.23</v>
          </cell>
        </row>
        <row r="402">
          <cell r="A402">
            <v>54</v>
          </cell>
          <cell r="B402">
            <v>54</v>
          </cell>
          <cell r="D402" t="str">
            <v>송 전 전 공</v>
          </cell>
          <cell r="E402">
            <v>2.0499999999999998</v>
          </cell>
          <cell r="F402" t="str">
            <v>+</v>
          </cell>
          <cell r="G402">
            <v>1.57</v>
          </cell>
          <cell r="H402" t="str">
            <v>+</v>
          </cell>
          <cell r="J402" t="str">
            <v>+</v>
          </cell>
          <cell r="L402" t="str">
            <v>+</v>
          </cell>
          <cell r="N402" t="str">
            <v>+</v>
          </cell>
          <cell r="P402" t="str">
            <v>=</v>
          </cell>
          <cell r="Q402">
            <v>3.62</v>
          </cell>
          <cell r="R402" t="str">
            <v>×</v>
          </cell>
          <cell r="S402">
            <v>1</v>
          </cell>
          <cell r="T402" t="str">
            <v>인</v>
          </cell>
          <cell r="U402">
            <v>3.62</v>
          </cell>
          <cell r="W402">
            <v>3.62</v>
          </cell>
        </row>
        <row r="403">
          <cell r="A403">
            <v>73</v>
          </cell>
          <cell r="B403">
            <v>73</v>
          </cell>
          <cell r="D403" t="str">
            <v>특 별 인 부</v>
          </cell>
          <cell r="E403">
            <v>3.07</v>
          </cell>
          <cell r="F403" t="str">
            <v>+</v>
          </cell>
          <cell r="G403">
            <v>2.2599999999999998</v>
          </cell>
          <cell r="H403" t="str">
            <v>+</v>
          </cell>
          <cell r="J403" t="str">
            <v>+</v>
          </cell>
          <cell r="L403" t="str">
            <v>+</v>
          </cell>
          <cell r="N403" t="str">
            <v>+</v>
          </cell>
          <cell r="P403" t="str">
            <v>=</v>
          </cell>
          <cell r="Q403">
            <v>5.33</v>
          </cell>
          <cell r="R403" t="str">
            <v>×</v>
          </cell>
          <cell r="S403">
            <v>1</v>
          </cell>
          <cell r="T403" t="str">
            <v>인</v>
          </cell>
          <cell r="U403">
            <v>5.33</v>
          </cell>
          <cell r="W403">
            <v>5.33</v>
          </cell>
        </row>
        <row r="406">
          <cell r="A406">
            <v>143</v>
          </cell>
          <cell r="B406">
            <v>143</v>
          </cell>
          <cell r="C406" t="str">
            <v>다) 공 구 손 료</v>
          </cell>
          <cell r="D406" t="str">
            <v>전기공사기사 1급</v>
          </cell>
          <cell r="E406">
            <v>0.13</v>
          </cell>
          <cell r="F406" t="str">
            <v>+</v>
          </cell>
          <cell r="G406">
            <v>0.1</v>
          </cell>
          <cell r="H406" t="str">
            <v>+</v>
          </cell>
          <cell r="J406" t="str">
            <v>+</v>
          </cell>
          <cell r="L406" t="str">
            <v>+</v>
          </cell>
          <cell r="N406" t="str">
            <v>+</v>
          </cell>
          <cell r="P406" t="str">
            <v>=</v>
          </cell>
          <cell r="Q406">
            <v>0.23</v>
          </cell>
          <cell r="R406" t="str">
            <v>×</v>
          </cell>
          <cell r="S406">
            <v>0.03</v>
          </cell>
          <cell r="T406" t="str">
            <v>인</v>
          </cell>
          <cell r="U406">
            <v>0</v>
          </cell>
          <cell r="W406">
            <v>0</v>
          </cell>
        </row>
        <row r="407">
          <cell r="A407">
            <v>54</v>
          </cell>
          <cell r="B407">
            <v>54</v>
          </cell>
          <cell r="D407" t="str">
            <v>송 전 전 공</v>
          </cell>
          <cell r="E407">
            <v>2.0499999999999998</v>
          </cell>
          <cell r="F407" t="str">
            <v>+</v>
          </cell>
          <cell r="G407">
            <v>1.57</v>
          </cell>
          <cell r="H407" t="str">
            <v>+</v>
          </cell>
          <cell r="J407" t="str">
            <v>+</v>
          </cell>
          <cell r="L407" t="str">
            <v>+</v>
          </cell>
          <cell r="N407" t="str">
            <v>+</v>
          </cell>
          <cell r="P407" t="str">
            <v>=</v>
          </cell>
          <cell r="Q407">
            <v>3.62</v>
          </cell>
          <cell r="R407" t="str">
            <v>×</v>
          </cell>
          <cell r="S407">
            <v>0.03</v>
          </cell>
          <cell r="T407" t="str">
            <v>인</v>
          </cell>
          <cell r="U407">
            <v>0.1</v>
          </cell>
          <cell r="W407">
            <v>0.1</v>
          </cell>
        </row>
        <row r="408">
          <cell r="A408">
            <v>73</v>
          </cell>
          <cell r="B408">
            <v>73</v>
          </cell>
          <cell r="D408" t="str">
            <v>특 별 인 부</v>
          </cell>
          <cell r="E408">
            <v>3.07</v>
          </cell>
          <cell r="F408" t="str">
            <v>+</v>
          </cell>
          <cell r="G408">
            <v>2.2599999999999998</v>
          </cell>
          <cell r="H408" t="str">
            <v>+</v>
          </cell>
          <cell r="J408" t="str">
            <v>+</v>
          </cell>
          <cell r="L408" t="str">
            <v>+</v>
          </cell>
          <cell r="N408" t="str">
            <v>+</v>
          </cell>
          <cell r="P408" t="str">
            <v>=</v>
          </cell>
          <cell r="Q408">
            <v>5.33</v>
          </cell>
          <cell r="R408" t="str">
            <v>×</v>
          </cell>
          <cell r="S408">
            <v>0.03</v>
          </cell>
          <cell r="T408" t="str">
            <v>인</v>
          </cell>
          <cell r="U408">
            <v>0.15</v>
          </cell>
          <cell r="W408">
            <v>0.15</v>
          </cell>
        </row>
        <row r="413">
          <cell r="A413">
            <v>9</v>
          </cell>
          <cell r="B413">
            <v>9</v>
          </cell>
          <cell r="C413" t="str">
            <v>9.가공지선철거</v>
          </cell>
          <cell r="D413" t="str">
            <v>ACSR 58㎟</v>
          </cell>
          <cell r="T413" t="str">
            <v>m</v>
          </cell>
          <cell r="U413">
            <v>1</v>
          </cell>
          <cell r="V413">
            <v>1</v>
          </cell>
          <cell r="X413" t="str">
            <v>가공지선철거</v>
          </cell>
        </row>
        <row r="414">
          <cell r="C414" t="str">
            <v>가) 재 료 비</v>
          </cell>
          <cell r="S414" t="str">
            <v>할증%</v>
          </cell>
        </row>
        <row r="415">
          <cell r="A415">
            <v>202</v>
          </cell>
          <cell r="B415">
            <v>202</v>
          </cell>
          <cell r="C415" t="str">
            <v>강심알루미늄연선</v>
          </cell>
          <cell r="D415" t="str">
            <v>ACSR 58㎟</v>
          </cell>
          <cell r="E415">
            <v>212</v>
          </cell>
          <cell r="F415" t="str">
            <v>x</v>
          </cell>
          <cell r="G415">
            <v>1</v>
          </cell>
          <cell r="P415" t="str">
            <v>=</v>
          </cell>
          <cell r="Q415">
            <v>212</v>
          </cell>
          <cell r="R415" t="str">
            <v>x</v>
          </cell>
          <cell r="T415" t="str">
            <v>m</v>
          </cell>
          <cell r="U415">
            <v>212</v>
          </cell>
          <cell r="W415">
            <v>725</v>
          </cell>
        </row>
        <row r="425">
          <cell r="W425" t="str">
            <v/>
          </cell>
        </row>
        <row r="426">
          <cell r="W426" t="str">
            <v/>
          </cell>
        </row>
        <row r="427">
          <cell r="W427" t="str">
            <v/>
          </cell>
        </row>
        <row r="428">
          <cell r="W428" t="str">
            <v/>
          </cell>
        </row>
        <row r="429">
          <cell r="W429" t="str">
            <v/>
          </cell>
        </row>
        <row r="430">
          <cell r="W430" t="str">
            <v/>
          </cell>
        </row>
        <row r="431">
          <cell r="W431" t="str">
            <v/>
          </cell>
        </row>
        <row r="432">
          <cell r="D432">
            <v>0</v>
          </cell>
          <cell r="W432" t="str">
            <v/>
          </cell>
        </row>
        <row r="433">
          <cell r="W433" t="str">
            <v/>
          </cell>
        </row>
        <row r="434">
          <cell r="Q434">
            <v>0</v>
          </cell>
          <cell r="U434">
            <v>0</v>
          </cell>
          <cell r="W434" t="str">
            <v/>
          </cell>
        </row>
        <row r="435">
          <cell r="W435" t="str">
            <v/>
          </cell>
        </row>
        <row r="436">
          <cell r="Q436">
            <v>0</v>
          </cell>
          <cell r="U436">
            <v>0</v>
          </cell>
          <cell r="W436" t="str">
            <v/>
          </cell>
        </row>
        <row r="437">
          <cell r="C437" t="str">
            <v>9.가공지선철거</v>
          </cell>
          <cell r="D437" t="str">
            <v>ACSR 58㎟</v>
          </cell>
          <cell r="E437" t="str">
            <v>인 공 산 출 기 초</v>
          </cell>
          <cell r="T437" t="str">
            <v>m</v>
          </cell>
          <cell r="U437">
            <v>1</v>
          </cell>
        </row>
        <row r="438">
          <cell r="C438" t="str">
            <v>인 공 산 출</v>
          </cell>
          <cell r="G438" t="str">
            <v>수량</v>
          </cell>
        </row>
        <row r="439">
          <cell r="A439">
            <v>202</v>
          </cell>
          <cell r="B439">
            <v>202</v>
          </cell>
          <cell r="C439" t="str">
            <v>강심알루미늄연선</v>
          </cell>
          <cell r="D439" t="str">
            <v>ACSR 58㎟</v>
          </cell>
          <cell r="G439" t="str">
            <v>Km당212/1000</v>
          </cell>
          <cell r="K439" t="str">
            <v>철거</v>
          </cell>
          <cell r="V439" t="str">
            <v>전 5-12</v>
          </cell>
        </row>
        <row r="440">
          <cell r="A440">
            <v>143</v>
          </cell>
          <cell r="B440">
            <v>143</v>
          </cell>
          <cell r="D440" t="str">
            <v>전기공사기사 1급</v>
          </cell>
          <cell r="E440">
            <v>0.61</v>
          </cell>
          <cell r="F440" t="str">
            <v>x</v>
          </cell>
          <cell r="G440">
            <v>0.21199999999999999</v>
          </cell>
          <cell r="H440" t="str">
            <v>x</v>
          </cell>
          <cell r="I440">
            <v>1</v>
          </cell>
          <cell r="J440" t="str">
            <v>x</v>
          </cell>
          <cell r="K440">
            <v>0.5</v>
          </cell>
          <cell r="L440" t="str">
            <v>x</v>
          </cell>
          <cell r="M440">
            <v>1</v>
          </cell>
          <cell r="N440" t="str">
            <v>x</v>
          </cell>
          <cell r="O440">
            <v>1</v>
          </cell>
          <cell r="P440" t="str">
            <v>=</v>
          </cell>
          <cell r="Q440">
            <v>0.06</v>
          </cell>
          <cell r="R440" t="str">
            <v>×</v>
          </cell>
          <cell r="S440">
            <v>1</v>
          </cell>
          <cell r="T440" t="str">
            <v>인</v>
          </cell>
          <cell r="U440">
            <v>0.06</v>
          </cell>
        </row>
        <row r="441">
          <cell r="A441">
            <v>54</v>
          </cell>
          <cell r="B441">
            <v>54</v>
          </cell>
          <cell r="D441" t="str">
            <v>송 전 전 공</v>
          </cell>
          <cell r="E441">
            <v>5.57</v>
          </cell>
          <cell r="F441" t="str">
            <v>x</v>
          </cell>
          <cell r="G441">
            <v>0.21199999999999999</v>
          </cell>
          <cell r="H441" t="str">
            <v>x</v>
          </cell>
          <cell r="I441">
            <v>1</v>
          </cell>
          <cell r="J441" t="str">
            <v>x</v>
          </cell>
          <cell r="K441">
            <v>0.5</v>
          </cell>
          <cell r="L441" t="str">
            <v>x</v>
          </cell>
          <cell r="M441">
            <v>1</v>
          </cell>
          <cell r="N441" t="str">
            <v>x</v>
          </cell>
          <cell r="O441">
            <v>1</v>
          </cell>
          <cell r="P441" t="str">
            <v>=</v>
          </cell>
          <cell r="Q441">
            <v>0.59</v>
          </cell>
          <cell r="R441" t="str">
            <v>×</v>
          </cell>
          <cell r="S441">
            <v>1</v>
          </cell>
          <cell r="T441" t="str">
            <v>인</v>
          </cell>
          <cell r="U441">
            <v>0.59</v>
          </cell>
        </row>
        <row r="442">
          <cell r="A442">
            <v>73</v>
          </cell>
          <cell r="B442">
            <v>73</v>
          </cell>
          <cell r="D442" t="str">
            <v>특 별 인 부</v>
          </cell>
          <cell r="E442">
            <v>11.06</v>
          </cell>
          <cell r="F442" t="str">
            <v>x</v>
          </cell>
          <cell r="G442">
            <v>0.21199999999999999</v>
          </cell>
          <cell r="H442" t="str">
            <v>x</v>
          </cell>
          <cell r="I442">
            <v>1</v>
          </cell>
          <cell r="J442" t="str">
            <v>x</v>
          </cell>
          <cell r="K442">
            <v>0.5</v>
          </cell>
          <cell r="L442" t="str">
            <v>x</v>
          </cell>
          <cell r="M442">
            <v>1</v>
          </cell>
          <cell r="N442" t="str">
            <v>x</v>
          </cell>
          <cell r="O442">
            <v>1</v>
          </cell>
          <cell r="P442" t="str">
            <v>=</v>
          </cell>
          <cell r="Q442">
            <v>1.17</v>
          </cell>
          <cell r="R442" t="str">
            <v>×</v>
          </cell>
          <cell r="S442">
            <v>1</v>
          </cell>
          <cell r="T442" t="str">
            <v>인</v>
          </cell>
          <cell r="U442">
            <v>1.17</v>
          </cell>
        </row>
        <row r="443">
          <cell r="A443">
            <v>801</v>
          </cell>
          <cell r="B443">
            <v>801</v>
          </cell>
          <cell r="C443" t="str">
            <v>긴선</v>
          </cell>
          <cell r="D443" t="str">
            <v>ACSR 160㎟</v>
          </cell>
          <cell r="G443" t="str">
            <v>Km당212/1000</v>
          </cell>
          <cell r="K443" t="str">
            <v>철거</v>
          </cell>
          <cell r="V443" t="str">
            <v>전 5-12</v>
          </cell>
        </row>
        <row r="444">
          <cell r="A444">
            <v>143</v>
          </cell>
          <cell r="B444">
            <v>143</v>
          </cell>
          <cell r="D444" t="str">
            <v>전기공사기사 1급</v>
          </cell>
          <cell r="E444">
            <v>0.4</v>
          </cell>
          <cell r="F444" t="str">
            <v>x</v>
          </cell>
          <cell r="G444">
            <v>0.21199999999999999</v>
          </cell>
          <cell r="H444" t="str">
            <v>x</v>
          </cell>
          <cell r="I444">
            <v>1</v>
          </cell>
          <cell r="J444" t="str">
            <v>x</v>
          </cell>
          <cell r="K444">
            <v>0.5</v>
          </cell>
          <cell r="L444" t="str">
            <v>x</v>
          </cell>
          <cell r="M444">
            <v>1</v>
          </cell>
          <cell r="N444" t="str">
            <v>x</v>
          </cell>
          <cell r="O444">
            <v>1</v>
          </cell>
          <cell r="P444" t="str">
            <v>=</v>
          </cell>
          <cell r="Q444">
            <v>0.04</v>
          </cell>
          <cell r="R444" t="str">
            <v>×</v>
          </cell>
          <cell r="S444">
            <v>1</v>
          </cell>
          <cell r="T444" t="str">
            <v>인</v>
          </cell>
          <cell r="U444">
            <v>0.04</v>
          </cell>
        </row>
        <row r="445">
          <cell r="A445">
            <v>54</v>
          </cell>
          <cell r="B445">
            <v>54</v>
          </cell>
          <cell r="D445" t="str">
            <v>송 전 전 공</v>
          </cell>
          <cell r="E445">
            <v>4.05</v>
          </cell>
          <cell r="F445" t="str">
            <v>x</v>
          </cell>
          <cell r="G445">
            <v>0.21199999999999999</v>
          </cell>
          <cell r="H445" t="str">
            <v>x</v>
          </cell>
          <cell r="I445">
            <v>1</v>
          </cell>
          <cell r="J445" t="str">
            <v>x</v>
          </cell>
          <cell r="K445">
            <v>0.5</v>
          </cell>
          <cell r="L445" t="str">
            <v>x</v>
          </cell>
          <cell r="M445">
            <v>1</v>
          </cell>
          <cell r="N445" t="str">
            <v>x</v>
          </cell>
          <cell r="O445">
            <v>1</v>
          </cell>
          <cell r="P445" t="str">
            <v>=</v>
          </cell>
          <cell r="Q445">
            <v>0.42</v>
          </cell>
          <cell r="R445" t="str">
            <v>×</v>
          </cell>
          <cell r="S445">
            <v>1</v>
          </cell>
          <cell r="T445" t="str">
            <v>인</v>
          </cell>
          <cell r="U445">
            <v>0.42</v>
          </cell>
        </row>
        <row r="446">
          <cell r="A446">
            <v>73</v>
          </cell>
          <cell r="B446">
            <v>73</v>
          </cell>
          <cell r="D446" t="str">
            <v>특 별 인 부</v>
          </cell>
          <cell r="E446">
            <v>8.2100000000000009</v>
          </cell>
          <cell r="F446" t="str">
            <v>x</v>
          </cell>
          <cell r="G446">
            <v>0.21199999999999999</v>
          </cell>
          <cell r="H446" t="str">
            <v>x</v>
          </cell>
          <cell r="I446">
            <v>1</v>
          </cell>
          <cell r="J446" t="str">
            <v>x</v>
          </cell>
          <cell r="K446">
            <v>0.5</v>
          </cell>
          <cell r="L446" t="str">
            <v>x</v>
          </cell>
          <cell r="M446">
            <v>1</v>
          </cell>
          <cell r="N446" t="str">
            <v>x</v>
          </cell>
          <cell r="O446">
            <v>1</v>
          </cell>
          <cell r="P446" t="str">
            <v>=</v>
          </cell>
          <cell r="Q446">
            <v>0.87</v>
          </cell>
          <cell r="R446" t="str">
            <v>×</v>
          </cell>
          <cell r="S446">
            <v>1</v>
          </cell>
          <cell r="T446" t="str">
            <v>인</v>
          </cell>
          <cell r="U446">
            <v>0.87</v>
          </cell>
        </row>
        <row r="449">
          <cell r="A449">
            <v>143</v>
          </cell>
          <cell r="B449">
            <v>143</v>
          </cell>
          <cell r="C449" t="str">
            <v>나) 노 무 비</v>
          </cell>
          <cell r="D449" t="str">
            <v>전기공사기사 1급</v>
          </cell>
          <cell r="E449">
            <v>0.06</v>
          </cell>
          <cell r="F449" t="str">
            <v>+</v>
          </cell>
          <cell r="G449">
            <v>0.04</v>
          </cell>
          <cell r="H449" t="str">
            <v>+</v>
          </cell>
          <cell r="J449" t="str">
            <v>+</v>
          </cell>
          <cell r="L449" t="str">
            <v>+</v>
          </cell>
          <cell r="N449" t="str">
            <v>+</v>
          </cell>
          <cell r="P449" t="str">
            <v>=</v>
          </cell>
          <cell r="Q449">
            <v>0.1</v>
          </cell>
          <cell r="R449" t="str">
            <v>×</v>
          </cell>
          <cell r="S449">
            <v>1</v>
          </cell>
          <cell r="T449" t="str">
            <v>인</v>
          </cell>
          <cell r="U449">
            <v>0.1</v>
          </cell>
          <cell r="W449">
            <v>0.1</v>
          </cell>
        </row>
        <row r="450">
          <cell r="A450">
            <v>54</v>
          </cell>
          <cell r="B450">
            <v>54</v>
          </cell>
          <cell r="D450" t="str">
            <v>송 전 전 공</v>
          </cell>
          <cell r="E450">
            <v>0.59</v>
          </cell>
          <cell r="F450" t="str">
            <v>+</v>
          </cell>
          <cell r="G450">
            <v>0.42</v>
          </cell>
          <cell r="H450" t="str">
            <v>+</v>
          </cell>
          <cell r="J450" t="str">
            <v>+</v>
          </cell>
          <cell r="L450" t="str">
            <v>+</v>
          </cell>
          <cell r="N450" t="str">
            <v>+</v>
          </cell>
          <cell r="P450" t="str">
            <v>=</v>
          </cell>
          <cell r="Q450">
            <v>1.01</v>
          </cell>
          <cell r="R450" t="str">
            <v>×</v>
          </cell>
          <cell r="S450">
            <v>1</v>
          </cell>
          <cell r="T450" t="str">
            <v>인</v>
          </cell>
          <cell r="U450">
            <v>1.01</v>
          </cell>
          <cell r="W450">
            <v>1.01</v>
          </cell>
        </row>
        <row r="451">
          <cell r="A451">
            <v>73</v>
          </cell>
          <cell r="B451">
            <v>73</v>
          </cell>
          <cell r="D451" t="str">
            <v>특 별 인 부</v>
          </cell>
          <cell r="E451">
            <v>1.17</v>
          </cell>
          <cell r="F451" t="str">
            <v>+</v>
          </cell>
          <cell r="G451">
            <v>0.87</v>
          </cell>
          <cell r="H451" t="str">
            <v>+</v>
          </cell>
          <cell r="J451" t="str">
            <v>+</v>
          </cell>
          <cell r="L451" t="str">
            <v>+</v>
          </cell>
          <cell r="N451" t="str">
            <v>+</v>
          </cell>
          <cell r="P451" t="str">
            <v>=</v>
          </cell>
          <cell r="Q451">
            <v>2.04</v>
          </cell>
          <cell r="R451" t="str">
            <v>×</v>
          </cell>
          <cell r="S451">
            <v>1</v>
          </cell>
          <cell r="T451" t="str">
            <v>인</v>
          </cell>
          <cell r="U451">
            <v>2.04</v>
          </cell>
          <cell r="W451">
            <v>2.04</v>
          </cell>
        </row>
        <row r="454">
          <cell r="A454">
            <v>143</v>
          </cell>
          <cell r="B454">
            <v>143</v>
          </cell>
          <cell r="C454" t="str">
            <v>다) 공 구 손 료</v>
          </cell>
          <cell r="D454" t="str">
            <v>전기공사기사 1급</v>
          </cell>
          <cell r="E454">
            <v>0.06</v>
          </cell>
          <cell r="F454" t="str">
            <v>+</v>
          </cell>
          <cell r="G454">
            <v>0.04</v>
          </cell>
          <cell r="H454" t="str">
            <v>+</v>
          </cell>
          <cell r="J454" t="str">
            <v>+</v>
          </cell>
          <cell r="L454" t="str">
            <v>+</v>
          </cell>
          <cell r="N454" t="str">
            <v>+</v>
          </cell>
          <cell r="P454" t="str">
            <v>=</v>
          </cell>
          <cell r="Q454">
            <v>0.1</v>
          </cell>
          <cell r="R454" t="str">
            <v>×</v>
          </cell>
          <cell r="S454">
            <v>0.03</v>
          </cell>
          <cell r="T454" t="str">
            <v>인</v>
          </cell>
          <cell r="U454">
            <v>0</v>
          </cell>
          <cell r="W454">
            <v>0</v>
          </cell>
        </row>
        <row r="455">
          <cell r="A455">
            <v>54</v>
          </cell>
          <cell r="B455">
            <v>54</v>
          </cell>
          <cell r="D455" t="str">
            <v>송 전 전 공</v>
          </cell>
          <cell r="E455">
            <v>0.59</v>
          </cell>
          <cell r="F455" t="str">
            <v>+</v>
          </cell>
          <cell r="G455">
            <v>0.42</v>
          </cell>
          <cell r="H455" t="str">
            <v>+</v>
          </cell>
          <cell r="J455" t="str">
            <v>+</v>
          </cell>
          <cell r="L455" t="str">
            <v>+</v>
          </cell>
          <cell r="N455" t="str">
            <v>+</v>
          </cell>
          <cell r="P455" t="str">
            <v>=</v>
          </cell>
          <cell r="Q455">
            <v>1.01</v>
          </cell>
          <cell r="R455" t="str">
            <v>×</v>
          </cell>
          <cell r="S455">
            <v>0.03</v>
          </cell>
          <cell r="T455" t="str">
            <v>인</v>
          </cell>
          <cell r="U455">
            <v>0.03</v>
          </cell>
          <cell r="W455">
            <v>0.03</v>
          </cell>
        </row>
        <row r="456">
          <cell r="A456">
            <v>73</v>
          </cell>
          <cell r="B456">
            <v>73</v>
          </cell>
          <cell r="D456" t="str">
            <v>특 별 인 부</v>
          </cell>
          <cell r="E456">
            <v>1.17</v>
          </cell>
          <cell r="F456" t="str">
            <v>+</v>
          </cell>
          <cell r="G456">
            <v>0.87</v>
          </cell>
          <cell r="H456" t="str">
            <v>+</v>
          </cell>
          <cell r="J456" t="str">
            <v>+</v>
          </cell>
          <cell r="L456" t="str">
            <v>+</v>
          </cell>
          <cell r="N456" t="str">
            <v>+</v>
          </cell>
          <cell r="P456" t="str">
            <v>=</v>
          </cell>
          <cell r="Q456">
            <v>2.04</v>
          </cell>
          <cell r="R456" t="str">
            <v>×</v>
          </cell>
          <cell r="S456">
            <v>0.03</v>
          </cell>
          <cell r="T456" t="str">
            <v>인</v>
          </cell>
          <cell r="U456">
            <v>0.06</v>
          </cell>
          <cell r="W456">
            <v>0.06</v>
          </cell>
        </row>
        <row r="461">
          <cell r="A461">
            <v>10</v>
          </cell>
          <cell r="B461">
            <v>10</v>
          </cell>
          <cell r="C461" t="str">
            <v>10.애자및금구류철거</v>
          </cell>
          <cell r="D461" t="str">
            <v>각   종</v>
          </cell>
          <cell r="T461" t="str">
            <v>식</v>
          </cell>
          <cell r="U461">
            <v>1</v>
          </cell>
          <cell r="V461">
            <v>1</v>
          </cell>
          <cell r="X461" t="str">
            <v>애자및금구류철거</v>
          </cell>
        </row>
        <row r="462">
          <cell r="C462" t="str">
            <v>가) 재 료 비</v>
          </cell>
          <cell r="S462" t="str">
            <v>할증%</v>
          </cell>
        </row>
        <row r="463">
          <cell r="A463">
            <v>213</v>
          </cell>
          <cell r="B463">
            <v>213</v>
          </cell>
          <cell r="C463" t="str">
            <v>현수애자</v>
          </cell>
          <cell r="D463" t="str">
            <v>볼소켓 Φ254</v>
          </cell>
          <cell r="E463">
            <v>5</v>
          </cell>
          <cell r="F463" t="str">
            <v>x</v>
          </cell>
          <cell r="G463">
            <v>3</v>
          </cell>
          <cell r="P463" t="str">
            <v>=</v>
          </cell>
          <cell r="Q463">
            <v>15</v>
          </cell>
          <cell r="R463" t="str">
            <v>x</v>
          </cell>
          <cell r="T463" t="str">
            <v>개</v>
          </cell>
          <cell r="U463">
            <v>15</v>
          </cell>
          <cell r="W463">
            <v>33400</v>
          </cell>
        </row>
        <row r="464">
          <cell r="A464">
            <v>208</v>
          </cell>
          <cell r="B464">
            <v>208</v>
          </cell>
          <cell r="C464" t="str">
            <v>앙카쇄클</v>
          </cell>
          <cell r="D464" t="str">
            <v>AS - 8</v>
          </cell>
          <cell r="E464">
            <v>2</v>
          </cell>
          <cell r="F464" t="str">
            <v>x</v>
          </cell>
          <cell r="G464">
            <v>1</v>
          </cell>
          <cell r="P464" t="str">
            <v>=</v>
          </cell>
          <cell r="Q464">
            <v>2</v>
          </cell>
          <cell r="R464" t="str">
            <v>x</v>
          </cell>
          <cell r="T464" t="str">
            <v>개</v>
          </cell>
          <cell r="U464">
            <v>2</v>
          </cell>
          <cell r="W464">
            <v>1800</v>
          </cell>
        </row>
        <row r="465">
          <cell r="A465">
            <v>217</v>
          </cell>
          <cell r="B465">
            <v>217</v>
          </cell>
          <cell r="C465" t="str">
            <v>압축인류크램프(2)</v>
          </cell>
          <cell r="D465" t="str">
            <v>DEA - 3</v>
          </cell>
          <cell r="E465">
            <v>2</v>
          </cell>
          <cell r="F465" t="str">
            <v>x</v>
          </cell>
          <cell r="G465">
            <v>1</v>
          </cell>
          <cell r="P465" t="str">
            <v>=</v>
          </cell>
          <cell r="Q465">
            <v>2</v>
          </cell>
          <cell r="R465" t="str">
            <v>x</v>
          </cell>
          <cell r="T465" t="str">
            <v>개</v>
          </cell>
          <cell r="U465">
            <v>2</v>
          </cell>
          <cell r="W465">
            <v>22000</v>
          </cell>
        </row>
        <row r="466">
          <cell r="A466">
            <v>245</v>
          </cell>
          <cell r="B466">
            <v>245</v>
          </cell>
          <cell r="C466" t="str">
            <v>현수크램프</v>
          </cell>
          <cell r="D466" t="str">
            <v>SUA - 3</v>
          </cell>
          <cell r="E466">
            <v>3</v>
          </cell>
          <cell r="F466" t="str">
            <v>x</v>
          </cell>
          <cell r="G466">
            <v>1</v>
          </cell>
          <cell r="P466" t="str">
            <v>=</v>
          </cell>
          <cell r="Q466">
            <v>3</v>
          </cell>
          <cell r="R466" t="str">
            <v>x</v>
          </cell>
          <cell r="T466" t="str">
            <v>개</v>
          </cell>
          <cell r="U466">
            <v>3</v>
          </cell>
          <cell r="W466">
            <v>15600</v>
          </cell>
        </row>
        <row r="467">
          <cell r="A467">
            <v>242</v>
          </cell>
          <cell r="B467">
            <v>242</v>
          </cell>
          <cell r="C467" t="str">
            <v>애자장치용U볼트</v>
          </cell>
          <cell r="D467" t="str">
            <v>UB - 8</v>
          </cell>
          <cell r="E467">
            <v>3</v>
          </cell>
          <cell r="F467" t="str">
            <v>x</v>
          </cell>
          <cell r="G467">
            <v>1</v>
          </cell>
          <cell r="P467" t="str">
            <v>=</v>
          </cell>
          <cell r="Q467">
            <v>3</v>
          </cell>
          <cell r="R467" t="str">
            <v>x</v>
          </cell>
          <cell r="T467" t="str">
            <v>개</v>
          </cell>
          <cell r="U467">
            <v>3</v>
          </cell>
          <cell r="W467">
            <v>0</v>
          </cell>
        </row>
        <row r="468">
          <cell r="A468">
            <v>243</v>
          </cell>
          <cell r="B468">
            <v>243</v>
          </cell>
          <cell r="C468" t="str">
            <v>Y크레비스볼</v>
          </cell>
          <cell r="D468" t="str">
            <v>YCB - 8</v>
          </cell>
          <cell r="E468">
            <v>3</v>
          </cell>
          <cell r="F468" t="str">
            <v>x</v>
          </cell>
          <cell r="G468">
            <v>1</v>
          </cell>
          <cell r="P468" t="str">
            <v>=</v>
          </cell>
          <cell r="Q468">
            <v>3</v>
          </cell>
          <cell r="R468" t="str">
            <v>x</v>
          </cell>
          <cell r="T468" t="str">
            <v>개</v>
          </cell>
          <cell r="U468">
            <v>3</v>
          </cell>
          <cell r="W468">
            <v>6500</v>
          </cell>
        </row>
        <row r="469">
          <cell r="A469">
            <v>244</v>
          </cell>
          <cell r="B469">
            <v>244</v>
          </cell>
          <cell r="C469" t="str">
            <v>소켓아이</v>
          </cell>
          <cell r="D469" t="str">
            <v>SE - 12</v>
          </cell>
          <cell r="E469">
            <v>3</v>
          </cell>
          <cell r="F469" t="str">
            <v>x</v>
          </cell>
          <cell r="G469">
            <v>1</v>
          </cell>
          <cell r="P469" t="str">
            <v>=</v>
          </cell>
          <cell r="Q469">
            <v>3</v>
          </cell>
          <cell r="R469" t="str">
            <v>x</v>
          </cell>
          <cell r="T469" t="str">
            <v>개</v>
          </cell>
          <cell r="U469">
            <v>3</v>
          </cell>
          <cell r="W469">
            <v>6100</v>
          </cell>
        </row>
        <row r="470">
          <cell r="A470">
            <v>209</v>
          </cell>
          <cell r="B470">
            <v>209</v>
          </cell>
          <cell r="C470" t="str">
            <v>지선용잠파크램프</v>
          </cell>
          <cell r="D470" t="str">
            <v>GJ - 2</v>
          </cell>
          <cell r="E470">
            <v>1</v>
          </cell>
          <cell r="F470" t="str">
            <v>x</v>
          </cell>
          <cell r="G470">
            <v>1</v>
          </cell>
          <cell r="P470" t="str">
            <v>=</v>
          </cell>
          <cell r="Q470">
            <v>1</v>
          </cell>
          <cell r="R470" t="str">
            <v>x</v>
          </cell>
          <cell r="T470" t="str">
            <v>개</v>
          </cell>
          <cell r="U470">
            <v>1</v>
          </cell>
          <cell r="W470">
            <v>5600</v>
          </cell>
        </row>
        <row r="471">
          <cell r="A471">
            <v>211</v>
          </cell>
          <cell r="B471">
            <v>211</v>
          </cell>
          <cell r="C471" t="str">
            <v>베이트담파크립</v>
          </cell>
          <cell r="D471" t="str">
            <v>ACSR 58㎟용</v>
          </cell>
          <cell r="E471">
            <v>2</v>
          </cell>
          <cell r="F471" t="str">
            <v>x</v>
          </cell>
          <cell r="G471">
            <v>3</v>
          </cell>
          <cell r="P471" t="str">
            <v>=</v>
          </cell>
          <cell r="Q471">
            <v>6</v>
          </cell>
          <cell r="R471" t="str">
            <v>x</v>
          </cell>
          <cell r="T471" t="str">
            <v>개</v>
          </cell>
          <cell r="U471">
            <v>6</v>
          </cell>
          <cell r="W471">
            <v>4400</v>
          </cell>
        </row>
        <row r="472">
          <cell r="A472">
            <v>212</v>
          </cell>
          <cell r="B472">
            <v>212</v>
          </cell>
          <cell r="C472" t="str">
            <v>베이트담파단말금구</v>
          </cell>
          <cell r="D472" t="str">
            <v>ACSR 58㎟용</v>
          </cell>
          <cell r="E472">
            <v>2</v>
          </cell>
          <cell r="F472" t="str">
            <v>x</v>
          </cell>
          <cell r="G472">
            <v>1</v>
          </cell>
          <cell r="P472" t="str">
            <v>=</v>
          </cell>
          <cell r="Q472">
            <v>2</v>
          </cell>
          <cell r="R472" t="str">
            <v>x</v>
          </cell>
          <cell r="T472" t="str">
            <v>개</v>
          </cell>
          <cell r="U472">
            <v>2</v>
          </cell>
          <cell r="W472">
            <v>1200</v>
          </cell>
        </row>
        <row r="473">
          <cell r="D473">
            <v>0</v>
          </cell>
          <cell r="W473" t="str">
            <v/>
          </cell>
        </row>
        <row r="474">
          <cell r="W474" t="str">
            <v/>
          </cell>
        </row>
        <row r="475">
          <cell r="Q475">
            <v>0</v>
          </cell>
          <cell r="U475">
            <v>0</v>
          </cell>
          <cell r="W475" t="str">
            <v/>
          </cell>
        </row>
        <row r="476">
          <cell r="W476" t="str">
            <v/>
          </cell>
        </row>
        <row r="477">
          <cell r="W477" t="str">
            <v/>
          </cell>
        </row>
        <row r="478">
          <cell r="Q478">
            <v>0</v>
          </cell>
          <cell r="U478">
            <v>0</v>
          </cell>
          <cell r="W478" t="str">
            <v/>
          </cell>
        </row>
        <row r="479">
          <cell r="W479" t="str">
            <v/>
          </cell>
        </row>
        <row r="480">
          <cell r="W480" t="str">
            <v/>
          </cell>
        </row>
        <row r="481">
          <cell r="W481" t="str">
            <v/>
          </cell>
        </row>
        <row r="482">
          <cell r="Q482">
            <v>0</v>
          </cell>
          <cell r="U482">
            <v>0</v>
          </cell>
          <cell r="W482" t="str">
            <v/>
          </cell>
        </row>
        <row r="483">
          <cell r="W483" t="str">
            <v/>
          </cell>
        </row>
        <row r="484">
          <cell r="Q484">
            <v>0</v>
          </cell>
          <cell r="U484">
            <v>0</v>
          </cell>
          <cell r="W484" t="str">
            <v/>
          </cell>
        </row>
        <row r="485">
          <cell r="C485" t="str">
            <v>10.애자및금구류철거</v>
          </cell>
          <cell r="D485" t="str">
            <v>각   종</v>
          </cell>
          <cell r="E485" t="str">
            <v>인 공 산 출 기 초</v>
          </cell>
          <cell r="T485" t="str">
            <v>식</v>
          </cell>
          <cell r="U485">
            <v>1</v>
          </cell>
        </row>
        <row r="486">
          <cell r="C486" t="str">
            <v>인 공 산 출</v>
          </cell>
          <cell r="G486" t="str">
            <v>수량</v>
          </cell>
        </row>
        <row r="487">
          <cell r="A487">
            <v>213</v>
          </cell>
          <cell r="B487">
            <v>213</v>
          </cell>
          <cell r="C487" t="str">
            <v>현수애자</v>
          </cell>
          <cell r="D487" t="str">
            <v>볼소켓 Φ254</v>
          </cell>
          <cell r="K487" t="str">
            <v>철거</v>
          </cell>
          <cell r="V487" t="str">
            <v>전 5-9</v>
          </cell>
        </row>
        <row r="488">
          <cell r="A488">
            <v>54</v>
          </cell>
          <cell r="B488">
            <v>54</v>
          </cell>
          <cell r="D488" t="str">
            <v>송 전 전 공</v>
          </cell>
          <cell r="E488">
            <v>0.15</v>
          </cell>
          <cell r="F488" t="str">
            <v>x</v>
          </cell>
          <cell r="G488">
            <v>15</v>
          </cell>
          <cell r="H488" t="str">
            <v>x</v>
          </cell>
          <cell r="I488">
            <v>1</v>
          </cell>
          <cell r="J488" t="str">
            <v>x</v>
          </cell>
          <cell r="K488">
            <v>0.8</v>
          </cell>
          <cell r="L488" t="str">
            <v>x</v>
          </cell>
          <cell r="M488">
            <v>1</v>
          </cell>
          <cell r="N488" t="str">
            <v>x</v>
          </cell>
          <cell r="O488">
            <v>1</v>
          </cell>
          <cell r="P488" t="str">
            <v>=</v>
          </cell>
          <cell r="Q488">
            <v>1.8</v>
          </cell>
          <cell r="R488" t="str">
            <v>×</v>
          </cell>
          <cell r="S488">
            <v>1</v>
          </cell>
          <cell r="T488" t="str">
            <v>인</v>
          </cell>
          <cell r="U488">
            <v>1.8</v>
          </cell>
        </row>
        <row r="489">
          <cell r="A489">
            <v>73</v>
          </cell>
          <cell r="B489">
            <v>73</v>
          </cell>
          <cell r="D489" t="str">
            <v>특 별 인 부</v>
          </cell>
          <cell r="E489">
            <v>0.3</v>
          </cell>
          <cell r="F489" t="str">
            <v>x</v>
          </cell>
          <cell r="G489">
            <v>15</v>
          </cell>
          <cell r="H489" t="str">
            <v>x</v>
          </cell>
          <cell r="I489">
            <v>1</v>
          </cell>
          <cell r="J489" t="str">
            <v>x</v>
          </cell>
          <cell r="K489">
            <v>0.8</v>
          </cell>
          <cell r="L489" t="str">
            <v>x</v>
          </cell>
          <cell r="M489">
            <v>1</v>
          </cell>
          <cell r="N489" t="str">
            <v>x</v>
          </cell>
          <cell r="O489">
            <v>1</v>
          </cell>
          <cell r="P489" t="str">
            <v>=</v>
          </cell>
          <cell r="Q489">
            <v>3.6</v>
          </cell>
          <cell r="R489" t="str">
            <v>×</v>
          </cell>
          <cell r="S489">
            <v>1</v>
          </cell>
          <cell r="T489" t="str">
            <v>인</v>
          </cell>
          <cell r="U489">
            <v>3.6</v>
          </cell>
        </row>
        <row r="490">
          <cell r="A490">
            <v>211</v>
          </cell>
          <cell r="B490">
            <v>211</v>
          </cell>
          <cell r="C490" t="str">
            <v>베이트담파크립</v>
          </cell>
          <cell r="D490" t="str">
            <v>ACSR 58㎟용</v>
          </cell>
          <cell r="K490" t="str">
            <v>철거</v>
          </cell>
          <cell r="V490" t="str">
            <v>전 5-9</v>
          </cell>
        </row>
        <row r="491">
          <cell r="A491">
            <v>54</v>
          </cell>
          <cell r="B491">
            <v>54</v>
          </cell>
          <cell r="D491" t="str">
            <v>송 전 전 공</v>
          </cell>
          <cell r="E491">
            <v>0.11</v>
          </cell>
          <cell r="F491" t="str">
            <v>x</v>
          </cell>
          <cell r="G491">
            <v>6</v>
          </cell>
          <cell r="H491" t="str">
            <v>x</v>
          </cell>
          <cell r="I491">
            <v>1</v>
          </cell>
          <cell r="J491" t="str">
            <v>x</v>
          </cell>
          <cell r="K491">
            <v>0.8</v>
          </cell>
          <cell r="L491" t="str">
            <v>x</v>
          </cell>
          <cell r="M491">
            <v>1</v>
          </cell>
          <cell r="N491" t="str">
            <v>x</v>
          </cell>
          <cell r="O491">
            <v>1</v>
          </cell>
          <cell r="P491" t="str">
            <v>=</v>
          </cell>
          <cell r="Q491">
            <v>0.52</v>
          </cell>
          <cell r="R491" t="str">
            <v>×</v>
          </cell>
          <cell r="S491">
            <v>1</v>
          </cell>
          <cell r="T491" t="str">
            <v>인</v>
          </cell>
          <cell r="U491">
            <v>0.52</v>
          </cell>
        </row>
        <row r="498">
          <cell r="A498">
            <v>54</v>
          </cell>
          <cell r="B498">
            <v>54</v>
          </cell>
          <cell r="C498" t="str">
            <v>나) 노 무 비</v>
          </cell>
          <cell r="D498" t="str">
            <v>송 전 전 공</v>
          </cell>
          <cell r="E498">
            <v>1.8</v>
          </cell>
          <cell r="F498" t="str">
            <v>+</v>
          </cell>
          <cell r="G498">
            <v>0.52</v>
          </cell>
          <cell r="H498" t="str">
            <v>+</v>
          </cell>
          <cell r="J498" t="str">
            <v>+</v>
          </cell>
          <cell r="L498" t="str">
            <v>+</v>
          </cell>
          <cell r="N498" t="str">
            <v>+</v>
          </cell>
          <cell r="P498" t="str">
            <v>=</v>
          </cell>
          <cell r="Q498">
            <v>2.3200000000000003</v>
          </cell>
          <cell r="R498" t="str">
            <v>×</v>
          </cell>
          <cell r="S498">
            <v>1</v>
          </cell>
          <cell r="T498" t="str">
            <v>인</v>
          </cell>
          <cell r="U498">
            <v>2.3199999999999998</v>
          </cell>
          <cell r="W498">
            <v>1.8</v>
          </cell>
        </row>
        <row r="499">
          <cell r="A499">
            <v>73</v>
          </cell>
          <cell r="B499">
            <v>73</v>
          </cell>
          <cell r="D499" t="str">
            <v>특 별 인 부</v>
          </cell>
          <cell r="E499">
            <v>3.6</v>
          </cell>
          <cell r="F499" t="str">
            <v>+</v>
          </cell>
          <cell r="H499" t="str">
            <v>+</v>
          </cell>
          <cell r="J499" t="str">
            <v>+</v>
          </cell>
          <cell r="L499" t="str">
            <v>+</v>
          </cell>
          <cell r="N499" t="str">
            <v>+</v>
          </cell>
          <cell r="P499" t="str">
            <v>=</v>
          </cell>
          <cell r="Q499">
            <v>3.6</v>
          </cell>
          <cell r="R499" t="str">
            <v>×</v>
          </cell>
          <cell r="S499">
            <v>1</v>
          </cell>
          <cell r="T499" t="str">
            <v>인</v>
          </cell>
          <cell r="U499">
            <v>3.6</v>
          </cell>
          <cell r="W499">
            <v>3.6</v>
          </cell>
        </row>
        <row r="502">
          <cell r="A502">
            <v>54</v>
          </cell>
          <cell r="B502">
            <v>54</v>
          </cell>
          <cell r="C502" t="str">
            <v>다) 공 구 손 료</v>
          </cell>
          <cell r="D502" t="str">
            <v>송 전 전 공</v>
          </cell>
          <cell r="E502">
            <v>1.8</v>
          </cell>
          <cell r="F502" t="str">
            <v>+</v>
          </cell>
          <cell r="G502">
            <v>0.52</v>
          </cell>
          <cell r="H502" t="str">
            <v>+</v>
          </cell>
          <cell r="J502" t="str">
            <v>+</v>
          </cell>
          <cell r="L502" t="str">
            <v>+</v>
          </cell>
          <cell r="N502" t="str">
            <v>+</v>
          </cell>
          <cell r="P502" t="str">
            <v>=</v>
          </cell>
          <cell r="Q502">
            <v>2.3200000000000003</v>
          </cell>
          <cell r="R502" t="str">
            <v>×</v>
          </cell>
          <cell r="S502">
            <v>0.03</v>
          </cell>
          <cell r="T502" t="str">
            <v>인</v>
          </cell>
          <cell r="U502">
            <v>0.06</v>
          </cell>
          <cell r="W502">
            <v>0.05</v>
          </cell>
        </row>
        <row r="503">
          <cell r="A503">
            <v>73</v>
          </cell>
          <cell r="B503">
            <v>73</v>
          </cell>
          <cell r="D503" t="str">
            <v>특 별 인 부</v>
          </cell>
          <cell r="E503">
            <v>3.6</v>
          </cell>
          <cell r="F503" t="str">
            <v>+</v>
          </cell>
          <cell r="H503" t="str">
            <v>+</v>
          </cell>
          <cell r="J503" t="str">
            <v>+</v>
          </cell>
          <cell r="L503" t="str">
            <v>+</v>
          </cell>
          <cell r="N503" t="str">
            <v>+</v>
          </cell>
          <cell r="P503" t="str">
            <v>=</v>
          </cell>
          <cell r="Q503">
            <v>3.6</v>
          </cell>
          <cell r="R503" t="str">
            <v>×</v>
          </cell>
          <cell r="S503">
            <v>0.03</v>
          </cell>
          <cell r="T503" t="str">
            <v>인</v>
          </cell>
          <cell r="U503">
            <v>0.1</v>
          </cell>
          <cell r="W503">
            <v>0.1</v>
          </cell>
        </row>
        <row r="509">
          <cell r="A509">
            <v>11</v>
          </cell>
          <cell r="B509">
            <v>11</v>
          </cell>
          <cell r="C509" t="str">
            <v xml:space="preserve">11.진입로 개설 및 복구 </v>
          </cell>
          <cell r="D509" t="str">
            <v>각종</v>
          </cell>
          <cell r="T509" t="str">
            <v>식</v>
          </cell>
          <cell r="U509">
            <v>1</v>
          </cell>
          <cell r="V509">
            <v>1</v>
          </cell>
          <cell r="X509" t="str">
            <v xml:space="preserve">진입로 개설 및 복구 </v>
          </cell>
        </row>
        <row r="510">
          <cell r="C510" t="str">
            <v>가) 재 료 비</v>
          </cell>
          <cell r="E510" t="str">
            <v>거리</v>
          </cell>
          <cell r="G510" t="str">
            <v>폭</v>
          </cell>
          <cell r="S510" t="str">
            <v>할증%</v>
          </cell>
        </row>
        <row r="511">
          <cell r="A511">
            <v>808</v>
          </cell>
          <cell r="B511">
            <v>808</v>
          </cell>
          <cell r="C511" t="str">
            <v>평탄지</v>
          </cell>
          <cell r="D511">
            <v>0</v>
          </cell>
          <cell r="E511">
            <v>200</v>
          </cell>
          <cell r="F511" t="str">
            <v>x</v>
          </cell>
          <cell r="G511">
            <v>4</v>
          </cell>
          <cell r="P511" t="str">
            <v>=</v>
          </cell>
          <cell r="Q511">
            <v>800</v>
          </cell>
          <cell r="R511" t="str">
            <v>x</v>
          </cell>
          <cell r="T511" t="str">
            <v>㎡</v>
          </cell>
          <cell r="U511">
            <v>800</v>
          </cell>
          <cell r="W511">
            <v>0</v>
          </cell>
        </row>
        <row r="512">
          <cell r="A512">
            <v>263</v>
          </cell>
          <cell r="B512">
            <v>263</v>
          </cell>
          <cell r="C512" t="str">
            <v>산철쭉</v>
          </cell>
          <cell r="D512" t="str">
            <v>0.3-0.4</v>
          </cell>
          <cell r="E512">
            <v>200</v>
          </cell>
          <cell r="F512" t="str">
            <v>x</v>
          </cell>
          <cell r="G512">
            <v>4</v>
          </cell>
          <cell r="H512" t="str">
            <v>x</v>
          </cell>
          <cell r="I512">
            <v>0.33</v>
          </cell>
          <cell r="J512" t="str">
            <v>(0.33주/㎡)</v>
          </cell>
          <cell r="P512" t="str">
            <v>=</v>
          </cell>
          <cell r="Q512">
            <v>264</v>
          </cell>
          <cell r="R512" t="str">
            <v>x</v>
          </cell>
          <cell r="T512" t="str">
            <v>주</v>
          </cell>
          <cell r="U512">
            <v>264</v>
          </cell>
          <cell r="W512">
            <v>3450</v>
          </cell>
        </row>
        <row r="528">
          <cell r="D528">
            <v>0</v>
          </cell>
          <cell r="W528" t="str">
            <v/>
          </cell>
        </row>
        <row r="529">
          <cell r="W529" t="str">
            <v/>
          </cell>
        </row>
        <row r="530">
          <cell r="Q530">
            <v>0</v>
          </cell>
          <cell r="U530">
            <v>0</v>
          </cell>
          <cell r="W530" t="str">
            <v/>
          </cell>
        </row>
        <row r="531">
          <cell r="W531" t="str">
            <v/>
          </cell>
        </row>
        <row r="532">
          <cell r="Q532">
            <v>0</v>
          </cell>
          <cell r="U532">
            <v>0</v>
          </cell>
          <cell r="W532" t="str">
            <v/>
          </cell>
        </row>
        <row r="533">
          <cell r="C533" t="str">
            <v xml:space="preserve">11.진입로 개설 및 복구 </v>
          </cell>
          <cell r="D533" t="str">
            <v>각종</v>
          </cell>
          <cell r="E533" t="str">
            <v>인 공 산 출 기 초</v>
          </cell>
          <cell r="T533" t="str">
            <v>식</v>
          </cell>
          <cell r="U533">
            <v>1</v>
          </cell>
        </row>
        <row r="534">
          <cell r="C534" t="str">
            <v>인 공 산 출</v>
          </cell>
          <cell r="G534" t="str">
            <v>수량</v>
          </cell>
        </row>
        <row r="535">
          <cell r="A535">
            <v>808</v>
          </cell>
          <cell r="B535">
            <v>808</v>
          </cell>
          <cell r="C535" t="str">
            <v>정리작업</v>
          </cell>
          <cell r="D535">
            <v>0</v>
          </cell>
          <cell r="V535" t="str">
            <v>토 4-4</v>
          </cell>
        </row>
        <row r="536">
          <cell r="A536">
            <v>74</v>
          </cell>
          <cell r="B536">
            <v>74</v>
          </cell>
          <cell r="D536" t="str">
            <v>보 통 인 부</v>
          </cell>
          <cell r="E536">
            <v>1.7999999999999999E-2</v>
          </cell>
          <cell r="F536" t="str">
            <v>x</v>
          </cell>
          <cell r="G536">
            <v>800</v>
          </cell>
          <cell r="H536" t="str">
            <v>x</v>
          </cell>
          <cell r="I536">
            <v>1</v>
          </cell>
          <cell r="J536" t="str">
            <v>x</v>
          </cell>
          <cell r="K536">
            <v>1</v>
          </cell>
          <cell r="L536" t="str">
            <v>x</v>
          </cell>
          <cell r="M536">
            <v>1</v>
          </cell>
          <cell r="N536" t="str">
            <v>x</v>
          </cell>
          <cell r="O536">
            <v>1</v>
          </cell>
          <cell r="P536" t="str">
            <v>=</v>
          </cell>
          <cell r="Q536">
            <v>14.4</v>
          </cell>
          <cell r="R536" t="str">
            <v>×</v>
          </cell>
          <cell r="S536">
            <v>1</v>
          </cell>
          <cell r="T536" t="str">
            <v>인</v>
          </cell>
          <cell r="U536">
            <v>14.4</v>
          </cell>
        </row>
        <row r="537">
          <cell r="A537">
            <v>263</v>
          </cell>
          <cell r="B537">
            <v>263</v>
          </cell>
          <cell r="C537" t="str">
            <v>산철쭉</v>
          </cell>
          <cell r="V537" t="str">
            <v>건4-4</v>
          </cell>
        </row>
        <row r="538">
          <cell r="A538">
            <v>43</v>
          </cell>
          <cell r="B538">
            <v>43</v>
          </cell>
          <cell r="D538" t="str">
            <v>조  경  공</v>
          </cell>
          <cell r="E538">
            <v>7.0000000000000007E-2</v>
          </cell>
          <cell r="F538" t="str">
            <v>x</v>
          </cell>
          <cell r="G538">
            <v>264</v>
          </cell>
          <cell r="H538" t="str">
            <v>x</v>
          </cell>
          <cell r="I538">
            <v>1</v>
          </cell>
          <cell r="J538" t="str">
            <v>x</v>
          </cell>
          <cell r="K538">
            <v>1</v>
          </cell>
          <cell r="L538" t="str">
            <v>x</v>
          </cell>
          <cell r="M538">
            <v>1</v>
          </cell>
          <cell r="N538" t="str">
            <v>x</v>
          </cell>
          <cell r="O538">
            <v>1</v>
          </cell>
          <cell r="P538" t="str">
            <v>=</v>
          </cell>
          <cell r="Q538">
            <v>18.48</v>
          </cell>
          <cell r="R538" t="str">
            <v>×</v>
          </cell>
          <cell r="S538">
            <v>1</v>
          </cell>
          <cell r="T538" t="str">
            <v>인</v>
          </cell>
          <cell r="U538">
            <v>18.48</v>
          </cell>
        </row>
        <row r="539">
          <cell r="A539">
            <v>74</v>
          </cell>
          <cell r="B539">
            <v>74</v>
          </cell>
          <cell r="D539" t="str">
            <v>보 통 인 부</v>
          </cell>
          <cell r="E539">
            <v>0.06</v>
          </cell>
          <cell r="F539" t="str">
            <v>x</v>
          </cell>
          <cell r="G539">
            <v>264</v>
          </cell>
          <cell r="H539" t="str">
            <v>x</v>
          </cell>
          <cell r="I539">
            <v>1</v>
          </cell>
          <cell r="J539" t="str">
            <v>x</v>
          </cell>
          <cell r="K539">
            <v>1</v>
          </cell>
          <cell r="L539" t="str">
            <v>x</v>
          </cell>
          <cell r="M539">
            <v>1</v>
          </cell>
          <cell r="N539" t="str">
            <v>x</v>
          </cell>
          <cell r="O539">
            <v>1</v>
          </cell>
          <cell r="P539" t="str">
            <v>=</v>
          </cell>
          <cell r="Q539">
            <v>15.84</v>
          </cell>
          <cell r="R539" t="str">
            <v>×</v>
          </cell>
          <cell r="S539">
            <v>1</v>
          </cell>
          <cell r="T539" t="str">
            <v>인</v>
          </cell>
          <cell r="U539">
            <v>15.84</v>
          </cell>
        </row>
        <row r="546">
          <cell r="A546">
            <v>43</v>
          </cell>
          <cell r="B546">
            <v>43</v>
          </cell>
          <cell r="C546" t="str">
            <v>나) 노 무 비</v>
          </cell>
          <cell r="D546" t="str">
            <v>조  경  공</v>
          </cell>
          <cell r="E546">
            <v>18.48</v>
          </cell>
          <cell r="F546" t="str">
            <v>+</v>
          </cell>
          <cell r="G546">
            <v>0</v>
          </cell>
          <cell r="H546" t="str">
            <v>+</v>
          </cell>
          <cell r="J546" t="str">
            <v>+</v>
          </cell>
          <cell r="L546" t="str">
            <v>+</v>
          </cell>
          <cell r="N546" t="str">
            <v>+</v>
          </cell>
          <cell r="P546" t="str">
            <v>=</v>
          </cell>
          <cell r="Q546">
            <v>18.48</v>
          </cell>
          <cell r="R546" t="str">
            <v>×</v>
          </cell>
          <cell r="S546">
            <v>1</v>
          </cell>
          <cell r="T546" t="str">
            <v>인</v>
          </cell>
          <cell r="U546">
            <v>18.48</v>
          </cell>
          <cell r="W546">
            <v>18.48</v>
          </cell>
        </row>
        <row r="547">
          <cell r="A547">
            <v>74</v>
          </cell>
          <cell r="B547">
            <v>74</v>
          </cell>
          <cell r="D547" t="str">
            <v>보 통 인 부</v>
          </cell>
          <cell r="E547">
            <v>14.4</v>
          </cell>
          <cell r="F547" t="str">
            <v>+</v>
          </cell>
          <cell r="G547">
            <v>15.84</v>
          </cell>
          <cell r="H547" t="str">
            <v>+</v>
          </cell>
          <cell r="J547" t="str">
            <v>+</v>
          </cell>
          <cell r="L547" t="str">
            <v>+</v>
          </cell>
          <cell r="N547" t="str">
            <v>+</v>
          </cell>
          <cell r="P547" t="str">
            <v>=</v>
          </cell>
          <cell r="Q547">
            <v>30.240000000000002</v>
          </cell>
          <cell r="R547" t="str">
            <v>×</v>
          </cell>
          <cell r="S547">
            <v>1</v>
          </cell>
          <cell r="T547" t="str">
            <v>인</v>
          </cell>
          <cell r="U547">
            <v>30.24</v>
          </cell>
          <cell r="W547">
            <v>30.24</v>
          </cell>
        </row>
        <row r="551">
          <cell r="A551">
            <v>43</v>
          </cell>
          <cell r="B551">
            <v>43</v>
          </cell>
          <cell r="C551" t="str">
            <v>다) 공 구 손 료</v>
          </cell>
          <cell r="D551" t="str">
            <v>조  경  공</v>
          </cell>
          <cell r="E551">
            <v>18.48</v>
          </cell>
          <cell r="F551" t="str">
            <v>+</v>
          </cell>
          <cell r="G551">
            <v>0</v>
          </cell>
          <cell r="H551" t="str">
            <v>+</v>
          </cell>
          <cell r="J551" t="str">
            <v>+</v>
          </cell>
          <cell r="L551" t="str">
            <v>+</v>
          </cell>
          <cell r="N551" t="str">
            <v>+</v>
          </cell>
          <cell r="P551" t="str">
            <v>=</v>
          </cell>
          <cell r="Q551">
            <v>18.48</v>
          </cell>
          <cell r="R551" t="str">
            <v>×</v>
          </cell>
          <cell r="S551">
            <v>0.03</v>
          </cell>
          <cell r="T551" t="str">
            <v>인</v>
          </cell>
          <cell r="U551">
            <v>0.55000000000000004</v>
          </cell>
          <cell r="W551">
            <v>0.55000000000000004</v>
          </cell>
        </row>
        <row r="552">
          <cell r="A552">
            <v>74</v>
          </cell>
          <cell r="B552">
            <v>74</v>
          </cell>
          <cell r="D552" t="str">
            <v>보 통 인 부</v>
          </cell>
          <cell r="E552">
            <v>14.4</v>
          </cell>
          <cell r="F552" t="str">
            <v>+</v>
          </cell>
          <cell r="G552">
            <v>15.84</v>
          </cell>
          <cell r="H552" t="str">
            <v>+</v>
          </cell>
          <cell r="J552" t="str">
            <v>+</v>
          </cell>
          <cell r="L552" t="str">
            <v>+</v>
          </cell>
          <cell r="N552" t="str">
            <v>+</v>
          </cell>
          <cell r="P552" t="str">
            <v>=</v>
          </cell>
          <cell r="Q552">
            <v>30.240000000000002</v>
          </cell>
          <cell r="R552" t="str">
            <v>×</v>
          </cell>
          <cell r="S552">
            <v>0.03</v>
          </cell>
          <cell r="T552" t="str">
            <v>인</v>
          </cell>
          <cell r="U552">
            <v>0.9</v>
          </cell>
          <cell r="W552">
            <v>0.9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/>
      <sheetData sheetId="17">
        <row r="1">
          <cell r="A1" t="str">
            <v xml:space="preserve"> [자재단가 비교표]  노 무 비</v>
          </cell>
        </row>
        <row r="2">
          <cell r="A2" t="str">
            <v>인                 명</v>
          </cell>
          <cell r="C2" t="str">
            <v>2003년 상반기</v>
          </cell>
          <cell r="D2" t="str">
            <v>비        고</v>
          </cell>
        </row>
        <row r="3">
          <cell r="A3">
            <v>1</v>
          </cell>
          <cell r="B3" t="str">
            <v>갱       부</v>
          </cell>
          <cell r="C3">
            <v>54463</v>
          </cell>
          <cell r="E3" t="str">
            <v>인</v>
          </cell>
        </row>
        <row r="4">
          <cell r="A4">
            <v>2</v>
          </cell>
          <cell r="B4" t="str">
            <v>건 축 목 공</v>
          </cell>
          <cell r="C4">
            <v>86872</v>
          </cell>
          <cell r="E4" t="str">
            <v>인</v>
          </cell>
        </row>
        <row r="5">
          <cell r="A5">
            <v>3</v>
          </cell>
          <cell r="B5" t="str">
            <v>형 틀 목 공</v>
          </cell>
          <cell r="C5">
            <v>91573</v>
          </cell>
          <cell r="E5" t="str">
            <v>인</v>
          </cell>
        </row>
        <row r="6">
          <cell r="A6">
            <v>4</v>
          </cell>
          <cell r="B6" t="str">
            <v>창 호 목 공</v>
          </cell>
          <cell r="C6">
            <v>74970</v>
          </cell>
          <cell r="E6" t="str">
            <v>인</v>
          </cell>
        </row>
        <row r="7">
          <cell r="A7">
            <v>5</v>
          </cell>
          <cell r="B7" t="str">
            <v>철  골  공</v>
          </cell>
          <cell r="C7">
            <v>79079</v>
          </cell>
          <cell r="E7" t="str">
            <v>인</v>
          </cell>
        </row>
        <row r="8">
          <cell r="A8">
            <v>6</v>
          </cell>
          <cell r="B8" t="str">
            <v>철       공</v>
          </cell>
          <cell r="C8">
            <v>85754</v>
          </cell>
          <cell r="E8" t="str">
            <v>인</v>
          </cell>
        </row>
        <row r="9">
          <cell r="A9">
            <v>7</v>
          </cell>
          <cell r="B9" t="str">
            <v>철  근  공</v>
          </cell>
          <cell r="C9">
            <v>93853</v>
          </cell>
          <cell r="E9" t="str">
            <v>인</v>
          </cell>
        </row>
        <row r="10">
          <cell r="A10">
            <v>8</v>
          </cell>
          <cell r="B10" t="str">
            <v>철  판  공</v>
          </cell>
          <cell r="C10">
            <v>81995</v>
          </cell>
          <cell r="E10" t="str">
            <v>인</v>
          </cell>
        </row>
        <row r="11">
          <cell r="A11">
            <v>9</v>
          </cell>
          <cell r="B11" t="str">
            <v>샤  시  공</v>
          </cell>
          <cell r="C11">
            <v>81464</v>
          </cell>
          <cell r="E11" t="str">
            <v>인</v>
          </cell>
        </row>
        <row r="12">
          <cell r="A12">
            <v>10</v>
          </cell>
          <cell r="B12" t="str">
            <v>절  단  공</v>
          </cell>
          <cell r="C12">
            <v>75064</v>
          </cell>
          <cell r="E12" t="str">
            <v>인</v>
          </cell>
        </row>
        <row r="13">
          <cell r="A13">
            <v>11</v>
          </cell>
          <cell r="B13" t="str">
            <v>석       공</v>
          </cell>
          <cell r="C13">
            <v>94158</v>
          </cell>
          <cell r="E13" t="str">
            <v>인</v>
          </cell>
        </row>
        <row r="14">
          <cell r="A14">
            <v>12</v>
          </cell>
          <cell r="B14" t="str">
            <v>특수비계공</v>
          </cell>
          <cell r="C14">
            <v>98910</v>
          </cell>
          <cell r="E14" t="str">
            <v>인</v>
          </cell>
        </row>
        <row r="15">
          <cell r="A15">
            <v>13</v>
          </cell>
          <cell r="B15" t="str">
            <v>비  계  공</v>
          </cell>
          <cell r="C15">
            <v>93650</v>
          </cell>
          <cell r="E15" t="str">
            <v>인</v>
          </cell>
        </row>
        <row r="16">
          <cell r="A16">
            <v>14</v>
          </cell>
          <cell r="B16" t="str">
            <v>동발공(터널)</v>
          </cell>
          <cell r="C16">
            <v>64424</v>
          </cell>
          <cell r="E16" t="str">
            <v>인</v>
          </cell>
        </row>
        <row r="17">
          <cell r="A17">
            <v>15</v>
          </cell>
          <cell r="B17" t="str">
            <v>조  적  공</v>
          </cell>
          <cell r="C17">
            <v>83651</v>
          </cell>
          <cell r="E17" t="str">
            <v>인</v>
          </cell>
        </row>
        <row r="18">
          <cell r="A18">
            <v>16</v>
          </cell>
          <cell r="B18" t="str">
            <v>치장벽돌공</v>
          </cell>
          <cell r="C18">
            <v>81817</v>
          </cell>
          <cell r="E18" t="str">
            <v>인</v>
          </cell>
        </row>
        <row r="19">
          <cell r="A19">
            <v>17</v>
          </cell>
          <cell r="B19" t="str">
            <v xml:space="preserve">벽돌(블록)제작공 </v>
          </cell>
          <cell r="C19">
            <v>71966</v>
          </cell>
          <cell r="E19" t="str">
            <v>인</v>
          </cell>
        </row>
        <row r="20">
          <cell r="A20">
            <v>18</v>
          </cell>
          <cell r="B20" t="str">
            <v>미  장  공</v>
          </cell>
          <cell r="C20">
            <v>89051</v>
          </cell>
          <cell r="E20" t="str">
            <v>인</v>
          </cell>
        </row>
        <row r="21">
          <cell r="A21">
            <v>19</v>
          </cell>
          <cell r="B21" t="str">
            <v>방  수  공</v>
          </cell>
          <cell r="C21">
            <v>69668</v>
          </cell>
          <cell r="E21" t="str">
            <v>인</v>
          </cell>
        </row>
        <row r="22">
          <cell r="A22">
            <v>20</v>
          </cell>
          <cell r="B22" t="str">
            <v>타  일  공</v>
          </cell>
          <cell r="C22">
            <v>97463</v>
          </cell>
          <cell r="E22" t="str">
            <v>인</v>
          </cell>
        </row>
        <row r="23">
          <cell r="A23">
            <v>21</v>
          </cell>
          <cell r="B23" t="str">
            <v>줄  눈  공</v>
          </cell>
          <cell r="C23">
            <v>77158</v>
          </cell>
          <cell r="E23" t="str">
            <v>인</v>
          </cell>
        </row>
        <row r="24">
          <cell r="A24">
            <v>22</v>
          </cell>
          <cell r="B24" t="str">
            <v>연  마  공</v>
          </cell>
          <cell r="C24">
            <v>76357</v>
          </cell>
          <cell r="E24" t="str">
            <v>인</v>
          </cell>
        </row>
        <row r="25">
          <cell r="A25">
            <v>23</v>
          </cell>
          <cell r="B25" t="str">
            <v>콘크리트공</v>
          </cell>
          <cell r="C25">
            <v>90048</v>
          </cell>
          <cell r="E25" t="str">
            <v>인</v>
          </cell>
        </row>
        <row r="26">
          <cell r="A26">
            <v>24</v>
          </cell>
          <cell r="B26" t="str">
            <v>보 일 러 공</v>
          </cell>
          <cell r="C26">
            <v>62087</v>
          </cell>
          <cell r="E26" t="str">
            <v>인</v>
          </cell>
        </row>
        <row r="27">
          <cell r="A27">
            <v>25</v>
          </cell>
          <cell r="B27" t="str">
            <v>배  관  공</v>
          </cell>
          <cell r="C27">
            <v>76823</v>
          </cell>
          <cell r="E27" t="str">
            <v>인</v>
          </cell>
        </row>
        <row r="28">
          <cell r="A28">
            <v>26</v>
          </cell>
          <cell r="B28" t="str">
            <v>위  생  공</v>
          </cell>
          <cell r="C28">
            <v>67979</v>
          </cell>
          <cell r="E28" t="str">
            <v>인</v>
          </cell>
        </row>
        <row r="29">
          <cell r="A29">
            <v>27</v>
          </cell>
          <cell r="B29" t="str">
            <v>보  온  공</v>
          </cell>
          <cell r="C29">
            <v>71545</v>
          </cell>
          <cell r="E29" t="str">
            <v>인</v>
          </cell>
        </row>
        <row r="30">
          <cell r="A30">
            <v>28</v>
          </cell>
          <cell r="B30" t="str">
            <v>도  장  공</v>
          </cell>
          <cell r="C30">
            <v>79956</v>
          </cell>
          <cell r="E30" t="str">
            <v>인</v>
          </cell>
        </row>
        <row r="31">
          <cell r="A31">
            <v>29</v>
          </cell>
          <cell r="B31" t="str">
            <v>내  장  공</v>
          </cell>
          <cell r="C31">
            <v>82336</v>
          </cell>
          <cell r="E31" t="str">
            <v>인</v>
          </cell>
        </row>
        <row r="32">
          <cell r="A32">
            <v>30</v>
          </cell>
          <cell r="B32" t="str">
            <v>도  배  공</v>
          </cell>
          <cell r="C32">
            <v>78284</v>
          </cell>
          <cell r="E32" t="str">
            <v>인</v>
          </cell>
        </row>
        <row r="33">
          <cell r="A33">
            <v>31</v>
          </cell>
          <cell r="B33" t="str">
            <v>지붕잇기공</v>
          </cell>
          <cell r="C33">
            <v>81437</v>
          </cell>
          <cell r="E33" t="str">
            <v>인</v>
          </cell>
        </row>
        <row r="34">
          <cell r="A34">
            <v>32</v>
          </cell>
          <cell r="B34" t="str">
            <v>견  출  공</v>
          </cell>
          <cell r="C34">
            <v>77536</v>
          </cell>
          <cell r="E34" t="str">
            <v>인</v>
          </cell>
        </row>
        <row r="35">
          <cell r="A35">
            <v>33</v>
          </cell>
          <cell r="B35" t="str">
            <v>판넬조립공</v>
          </cell>
          <cell r="C35">
            <v>77022</v>
          </cell>
          <cell r="E35" t="str">
            <v>인</v>
          </cell>
        </row>
        <row r="36">
          <cell r="A36">
            <v>34</v>
          </cell>
          <cell r="B36" t="str">
            <v>화약취급공</v>
          </cell>
          <cell r="C36">
            <v>88068</v>
          </cell>
          <cell r="E36" t="str">
            <v>인</v>
          </cell>
        </row>
        <row r="37">
          <cell r="A37">
            <v>35</v>
          </cell>
          <cell r="B37" t="str">
            <v>착  암  공</v>
          </cell>
          <cell r="C37">
            <v>62427</v>
          </cell>
          <cell r="E37" t="str">
            <v>인</v>
          </cell>
        </row>
        <row r="38">
          <cell r="A38">
            <v>36</v>
          </cell>
          <cell r="B38" t="str">
            <v>보  안  공</v>
          </cell>
          <cell r="C38">
            <v>40355</v>
          </cell>
          <cell r="E38" t="str">
            <v>인</v>
          </cell>
        </row>
        <row r="39">
          <cell r="A39">
            <v>37</v>
          </cell>
          <cell r="B39" t="str">
            <v>포  장  공</v>
          </cell>
          <cell r="C39">
            <v>75117</v>
          </cell>
          <cell r="E39" t="str">
            <v>인</v>
          </cell>
        </row>
        <row r="40">
          <cell r="A40">
            <v>38</v>
          </cell>
          <cell r="B40" t="str">
            <v>포  설  공</v>
          </cell>
          <cell r="C40">
            <v>69338</v>
          </cell>
          <cell r="E40" t="str">
            <v>인</v>
          </cell>
        </row>
        <row r="41">
          <cell r="A41">
            <v>39</v>
          </cell>
          <cell r="B41" t="str">
            <v>궤  도  공</v>
          </cell>
          <cell r="C41">
            <v>73763</v>
          </cell>
          <cell r="E41" t="str">
            <v>인</v>
          </cell>
        </row>
        <row r="42">
          <cell r="A42">
            <v>40</v>
          </cell>
          <cell r="B42" t="str">
            <v>용접공(철도)</v>
          </cell>
          <cell r="C42">
            <v>78637</v>
          </cell>
          <cell r="E42" t="str">
            <v>인</v>
          </cell>
        </row>
        <row r="43">
          <cell r="A43">
            <v>41</v>
          </cell>
          <cell r="B43" t="str">
            <v>잠  수  부</v>
          </cell>
          <cell r="C43">
            <v>100665</v>
          </cell>
          <cell r="E43" t="str">
            <v>인</v>
          </cell>
        </row>
        <row r="44">
          <cell r="A44">
            <v>42</v>
          </cell>
          <cell r="B44" t="str">
            <v>보링공(지질조사)</v>
          </cell>
          <cell r="C44">
            <v>65692</v>
          </cell>
          <cell r="E44" t="str">
            <v>인</v>
          </cell>
        </row>
        <row r="45">
          <cell r="A45">
            <v>43</v>
          </cell>
          <cell r="B45" t="str">
            <v>조  경  공</v>
          </cell>
          <cell r="C45">
            <v>68999</v>
          </cell>
          <cell r="E45" t="str">
            <v>인</v>
          </cell>
        </row>
        <row r="46">
          <cell r="A46">
            <v>44</v>
          </cell>
          <cell r="B46" t="str">
            <v>벌  목  부</v>
          </cell>
          <cell r="C46">
            <v>70227</v>
          </cell>
          <cell r="E46" t="str">
            <v>인</v>
          </cell>
        </row>
        <row r="47">
          <cell r="A47">
            <v>45</v>
          </cell>
          <cell r="B47" t="str">
            <v>조 림 인 부</v>
          </cell>
          <cell r="C47">
            <v>55397</v>
          </cell>
          <cell r="E47" t="str">
            <v>인</v>
          </cell>
        </row>
        <row r="48">
          <cell r="A48">
            <v>46</v>
          </cell>
          <cell r="B48" t="str">
            <v>플랜트기계설치공</v>
          </cell>
          <cell r="C48">
            <v>84725</v>
          </cell>
          <cell r="E48" t="str">
            <v>인</v>
          </cell>
        </row>
        <row r="49">
          <cell r="A49">
            <v>47</v>
          </cell>
          <cell r="B49" t="str">
            <v>플랜트특수용접공</v>
          </cell>
          <cell r="C49">
            <v>109022</v>
          </cell>
          <cell r="E49" t="str">
            <v>인</v>
          </cell>
        </row>
        <row r="50">
          <cell r="A50">
            <v>48</v>
          </cell>
          <cell r="B50" t="str">
            <v>플랜트용접공</v>
          </cell>
          <cell r="C50">
            <v>88312</v>
          </cell>
          <cell r="E50" t="str">
            <v>인</v>
          </cell>
        </row>
        <row r="51">
          <cell r="A51">
            <v>49</v>
          </cell>
          <cell r="B51" t="str">
            <v>플랜트배관공</v>
          </cell>
          <cell r="C51">
            <v>89935</v>
          </cell>
          <cell r="E51" t="str">
            <v>인</v>
          </cell>
        </row>
        <row r="52">
          <cell r="A52">
            <v>50</v>
          </cell>
          <cell r="B52" t="str">
            <v>플랜트제관공</v>
          </cell>
          <cell r="C52">
            <v>75035</v>
          </cell>
          <cell r="E52" t="str">
            <v>인</v>
          </cell>
        </row>
        <row r="53">
          <cell r="A53">
            <v>51</v>
          </cell>
          <cell r="B53" t="str">
            <v>시공측량사</v>
          </cell>
          <cell r="C53">
            <v>59021</v>
          </cell>
          <cell r="E53" t="str">
            <v>인</v>
          </cell>
        </row>
        <row r="54">
          <cell r="A54">
            <v>52</v>
          </cell>
          <cell r="B54" t="str">
            <v>시공측량사조수</v>
          </cell>
          <cell r="C54">
            <v>42620</v>
          </cell>
          <cell r="E54" t="str">
            <v>인</v>
          </cell>
        </row>
        <row r="55">
          <cell r="A55">
            <v>53</v>
          </cell>
          <cell r="B55" t="str">
            <v>측       부</v>
          </cell>
          <cell r="C55">
            <v>36149</v>
          </cell>
          <cell r="E55" t="str">
            <v>인</v>
          </cell>
        </row>
        <row r="56">
          <cell r="A56">
            <v>54</v>
          </cell>
          <cell r="B56" t="str">
            <v>송 전 전 공</v>
          </cell>
          <cell r="C56">
            <v>253222</v>
          </cell>
          <cell r="E56" t="str">
            <v>인</v>
          </cell>
        </row>
        <row r="57">
          <cell r="A57">
            <v>55</v>
          </cell>
          <cell r="B57" t="str">
            <v>송전활선전공</v>
          </cell>
          <cell r="C57">
            <v>284000</v>
          </cell>
          <cell r="E57" t="str">
            <v>인</v>
          </cell>
        </row>
        <row r="58">
          <cell r="A58">
            <v>56</v>
          </cell>
          <cell r="B58" t="str">
            <v>배 전 전 공</v>
          </cell>
          <cell r="C58">
            <v>171178</v>
          </cell>
          <cell r="E58" t="str">
            <v>인</v>
          </cell>
        </row>
        <row r="59">
          <cell r="A59">
            <v>57</v>
          </cell>
          <cell r="B59" t="str">
            <v>배전활선전공</v>
          </cell>
          <cell r="C59">
            <v>247705</v>
          </cell>
          <cell r="E59" t="str">
            <v>인</v>
          </cell>
        </row>
        <row r="60">
          <cell r="A60">
            <v>58</v>
          </cell>
          <cell r="B60" t="str">
            <v>플랜트전공</v>
          </cell>
          <cell r="C60">
            <v>77517</v>
          </cell>
          <cell r="E60" t="str">
            <v>인</v>
          </cell>
        </row>
        <row r="61">
          <cell r="A61">
            <v>59</v>
          </cell>
          <cell r="B61" t="str">
            <v>내 선 전 공</v>
          </cell>
          <cell r="C61">
            <v>72268</v>
          </cell>
          <cell r="E61" t="str">
            <v>인</v>
          </cell>
        </row>
        <row r="62">
          <cell r="A62">
            <v>60</v>
          </cell>
          <cell r="B62" t="str">
            <v>특고압케이블전공</v>
          </cell>
          <cell r="C62">
            <v>134962</v>
          </cell>
          <cell r="E62" t="str">
            <v>인</v>
          </cell>
        </row>
        <row r="63">
          <cell r="A63">
            <v>61</v>
          </cell>
          <cell r="B63" t="str">
            <v>고압케이블전공</v>
          </cell>
          <cell r="C63">
            <v>99875</v>
          </cell>
          <cell r="E63" t="str">
            <v>인</v>
          </cell>
        </row>
        <row r="64">
          <cell r="A64">
            <v>62</v>
          </cell>
          <cell r="B64" t="str">
            <v>저압케이블전공</v>
          </cell>
          <cell r="C64">
            <v>79938</v>
          </cell>
          <cell r="E64" t="str">
            <v>인</v>
          </cell>
        </row>
        <row r="65">
          <cell r="A65">
            <v>63</v>
          </cell>
          <cell r="B65" t="str">
            <v>철도신호공</v>
          </cell>
          <cell r="C65">
            <v>97162</v>
          </cell>
          <cell r="E65" t="str">
            <v>인</v>
          </cell>
        </row>
        <row r="66">
          <cell r="A66">
            <v>64</v>
          </cell>
          <cell r="B66" t="str">
            <v>계  장  공</v>
          </cell>
          <cell r="C66">
            <v>79270</v>
          </cell>
          <cell r="E66" t="str">
            <v>인</v>
          </cell>
        </row>
        <row r="67">
          <cell r="A67">
            <v>65</v>
          </cell>
          <cell r="B67" t="str">
            <v>통신외선공</v>
          </cell>
          <cell r="C67">
            <v>111743</v>
          </cell>
          <cell r="E67" t="str">
            <v>인</v>
          </cell>
        </row>
        <row r="68">
          <cell r="A68">
            <v>66</v>
          </cell>
          <cell r="B68" t="str">
            <v>통신설비공</v>
          </cell>
          <cell r="C68">
            <v>89760</v>
          </cell>
          <cell r="E68" t="str">
            <v>인</v>
          </cell>
        </row>
        <row r="69">
          <cell r="A69">
            <v>67</v>
          </cell>
          <cell r="B69" t="str">
            <v>통신내선공</v>
          </cell>
          <cell r="C69">
            <v>75957</v>
          </cell>
          <cell r="E69" t="str">
            <v>인</v>
          </cell>
        </row>
        <row r="70">
          <cell r="A70">
            <v>68</v>
          </cell>
          <cell r="B70" t="str">
            <v>통신케이블공</v>
          </cell>
          <cell r="C70">
            <v>114666</v>
          </cell>
          <cell r="E70" t="str">
            <v>인</v>
          </cell>
        </row>
        <row r="71">
          <cell r="A71">
            <v>69</v>
          </cell>
          <cell r="B71" t="str">
            <v>무선안테나공</v>
          </cell>
          <cell r="C71">
            <v>100371</v>
          </cell>
          <cell r="E71" t="str">
            <v>인</v>
          </cell>
        </row>
        <row r="72">
          <cell r="A72">
            <v>70</v>
          </cell>
          <cell r="B72" t="str">
            <v>작 업 반 장</v>
          </cell>
          <cell r="C72">
            <v>69109</v>
          </cell>
          <cell r="E72" t="str">
            <v>인</v>
          </cell>
        </row>
        <row r="73">
          <cell r="A73">
            <v>71</v>
          </cell>
          <cell r="B73" t="str">
            <v>목  도  공</v>
          </cell>
          <cell r="C73">
            <v>77076</v>
          </cell>
          <cell r="E73" t="str">
            <v>인</v>
          </cell>
        </row>
        <row r="74">
          <cell r="A74">
            <v>72</v>
          </cell>
          <cell r="B74" t="str">
            <v>조  력  공</v>
          </cell>
          <cell r="C74">
            <v>63043</v>
          </cell>
          <cell r="E74" t="str">
            <v>인</v>
          </cell>
        </row>
        <row r="75">
          <cell r="A75">
            <v>73</v>
          </cell>
          <cell r="B75" t="str">
            <v>특 별 인 부</v>
          </cell>
          <cell r="C75">
            <v>65734</v>
          </cell>
          <cell r="E75" t="str">
            <v>인</v>
          </cell>
        </row>
        <row r="76">
          <cell r="A76">
            <v>74</v>
          </cell>
          <cell r="B76" t="str">
            <v>보 통 인 부</v>
          </cell>
          <cell r="C76">
            <v>50683</v>
          </cell>
          <cell r="E76" t="str">
            <v>인</v>
          </cell>
        </row>
        <row r="77">
          <cell r="A77">
            <v>75</v>
          </cell>
          <cell r="B77" t="str">
            <v>건설기계운전기사</v>
          </cell>
          <cell r="C77">
            <v>81246</v>
          </cell>
          <cell r="E77" t="str">
            <v>인</v>
          </cell>
        </row>
        <row r="78">
          <cell r="A78">
            <v>76</v>
          </cell>
          <cell r="B78" t="str">
            <v>건설기계조장</v>
          </cell>
          <cell r="C78">
            <v>87216</v>
          </cell>
          <cell r="E78" t="str">
            <v>인</v>
          </cell>
        </row>
        <row r="79">
          <cell r="A79">
            <v>77</v>
          </cell>
          <cell r="B79" t="str">
            <v>운전사(운반차)</v>
          </cell>
          <cell r="C79">
            <v>61857</v>
          </cell>
          <cell r="E79" t="str">
            <v>인</v>
          </cell>
        </row>
        <row r="80">
          <cell r="A80">
            <v>78</v>
          </cell>
          <cell r="B80" t="str">
            <v>운전사(기계)</v>
          </cell>
          <cell r="C80">
            <v>59707</v>
          </cell>
          <cell r="E80" t="str">
            <v>인</v>
          </cell>
        </row>
        <row r="81">
          <cell r="A81">
            <v>79</v>
          </cell>
          <cell r="B81" t="str">
            <v>건설기계운전조수</v>
          </cell>
          <cell r="C81">
            <v>53719</v>
          </cell>
          <cell r="E81" t="str">
            <v>인</v>
          </cell>
        </row>
        <row r="82">
          <cell r="A82">
            <v>80</v>
          </cell>
          <cell r="B82" t="str">
            <v>고 급 선 원</v>
          </cell>
          <cell r="C82">
            <v>83989</v>
          </cell>
          <cell r="E82" t="str">
            <v>인</v>
          </cell>
        </row>
        <row r="83">
          <cell r="A83">
            <v>81</v>
          </cell>
          <cell r="B83" t="str">
            <v>보 통 선 원</v>
          </cell>
          <cell r="C83">
            <v>58642</v>
          </cell>
          <cell r="E83" t="str">
            <v>인</v>
          </cell>
        </row>
        <row r="84">
          <cell r="A84">
            <v>82</v>
          </cell>
          <cell r="B84" t="str">
            <v>선       부</v>
          </cell>
          <cell r="C84">
            <v>48000</v>
          </cell>
          <cell r="E84" t="str">
            <v>인</v>
          </cell>
        </row>
        <row r="85">
          <cell r="A85">
            <v>83</v>
          </cell>
          <cell r="B85" t="str">
            <v>준설선선장</v>
          </cell>
          <cell r="C85">
            <v>84922</v>
          </cell>
          <cell r="E85" t="str">
            <v>인</v>
          </cell>
        </row>
        <row r="86">
          <cell r="A86">
            <v>84</v>
          </cell>
          <cell r="B86" t="str">
            <v>준설선기관장</v>
          </cell>
          <cell r="C86">
            <v>77395</v>
          </cell>
          <cell r="E86" t="str">
            <v>인</v>
          </cell>
        </row>
        <row r="87">
          <cell r="A87">
            <v>85</v>
          </cell>
          <cell r="B87" t="str">
            <v>준설선기관사</v>
          </cell>
          <cell r="C87">
            <v>63014</v>
          </cell>
          <cell r="E87" t="str">
            <v>인</v>
          </cell>
        </row>
        <row r="88">
          <cell r="A88">
            <v>86</v>
          </cell>
          <cell r="B88" t="str">
            <v>준설선운전사</v>
          </cell>
          <cell r="C88">
            <v>65768</v>
          </cell>
          <cell r="E88" t="str">
            <v>인</v>
          </cell>
        </row>
        <row r="89">
          <cell r="A89">
            <v>87</v>
          </cell>
          <cell r="B89" t="str">
            <v>준설선전기사</v>
          </cell>
          <cell r="C89">
            <v>63981</v>
          </cell>
          <cell r="E89" t="str">
            <v>인</v>
          </cell>
        </row>
        <row r="90">
          <cell r="A90">
            <v>88</v>
          </cell>
          <cell r="B90" t="str">
            <v>기계설치공</v>
          </cell>
          <cell r="C90">
            <v>67007</v>
          </cell>
          <cell r="E90" t="str">
            <v>인</v>
          </cell>
        </row>
        <row r="91">
          <cell r="A91">
            <v>89</v>
          </cell>
          <cell r="B91" t="str">
            <v>기  계  공</v>
          </cell>
          <cell r="C91">
            <v>58291</v>
          </cell>
          <cell r="E91" t="str">
            <v>인</v>
          </cell>
        </row>
        <row r="92">
          <cell r="A92">
            <v>90</v>
          </cell>
          <cell r="B92" t="str">
            <v>현  도  사</v>
          </cell>
          <cell r="C92">
            <v>62247</v>
          </cell>
          <cell r="E92" t="str">
            <v>인</v>
          </cell>
        </row>
        <row r="93">
          <cell r="A93">
            <v>91</v>
          </cell>
          <cell r="B93" t="str">
            <v>제  도  사</v>
          </cell>
          <cell r="C93">
            <v>62965</v>
          </cell>
          <cell r="E93" t="str">
            <v>인</v>
          </cell>
        </row>
        <row r="94">
          <cell r="A94">
            <v>92</v>
          </cell>
          <cell r="B94" t="str">
            <v>시험사 1급</v>
          </cell>
          <cell r="C94">
            <v>57903</v>
          </cell>
          <cell r="E94" t="str">
            <v>인</v>
          </cell>
        </row>
        <row r="95">
          <cell r="A95">
            <v>93</v>
          </cell>
          <cell r="B95" t="str">
            <v>시험사 2급</v>
          </cell>
          <cell r="C95">
            <v>47331</v>
          </cell>
          <cell r="E95" t="str">
            <v>인</v>
          </cell>
        </row>
        <row r="96">
          <cell r="A96">
            <v>94</v>
          </cell>
          <cell r="B96" t="str">
            <v>시험보조수</v>
          </cell>
          <cell r="C96">
            <v>37789</v>
          </cell>
          <cell r="E96" t="str">
            <v>인</v>
          </cell>
        </row>
        <row r="97">
          <cell r="A97">
            <v>95</v>
          </cell>
          <cell r="B97" t="str">
            <v>유  리  공</v>
          </cell>
          <cell r="C97">
            <v>77104</v>
          </cell>
          <cell r="E97" t="str">
            <v>인</v>
          </cell>
        </row>
        <row r="98">
          <cell r="A98">
            <v>96</v>
          </cell>
          <cell r="B98" t="str">
            <v>함  석  공</v>
          </cell>
          <cell r="C98">
            <v>69049</v>
          </cell>
          <cell r="E98" t="str">
            <v>인</v>
          </cell>
        </row>
        <row r="99">
          <cell r="A99">
            <v>97</v>
          </cell>
          <cell r="B99" t="str">
            <v>용  접  공 (일반)</v>
          </cell>
          <cell r="C99">
            <v>79947</v>
          </cell>
          <cell r="E99" t="str">
            <v>인</v>
          </cell>
        </row>
        <row r="100">
          <cell r="A100">
            <v>98</v>
          </cell>
          <cell r="B100" t="str">
            <v>덕  트  공</v>
          </cell>
          <cell r="C100">
            <v>70033</v>
          </cell>
          <cell r="E100" t="str">
            <v>인</v>
          </cell>
        </row>
        <row r="101">
          <cell r="A101">
            <v>99</v>
          </cell>
          <cell r="B101" t="str">
            <v>할  석  공</v>
          </cell>
          <cell r="C101">
            <v>86271</v>
          </cell>
          <cell r="E101" t="str">
            <v>인</v>
          </cell>
        </row>
        <row r="102">
          <cell r="A102">
            <v>100</v>
          </cell>
          <cell r="B102" t="str">
            <v>제철축로공</v>
          </cell>
          <cell r="C102">
            <v>119506</v>
          </cell>
          <cell r="E102" t="str">
            <v>인</v>
          </cell>
        </row>
        <row r="103">
          <cell r="A103">
            <v>101</v>
          </cell>
          <cell r="B103" t="str">
            <v>지적기사1급</v>
          </cell>
          <cell r="C103">
            <v>109524</v>
          </cell>
          <cell r="E103" t="str">
            <v>인</v>
          </cell>
        </row>
        <row r="104">
          <cell r="A104">
            <v>102</v>
          </cell>
          <cell r="B104" t="str">
            <v>지적기사2급</v>
          </cell>
          <cell r="C104">
            <v>91820</v>
          </cell>
          <cell r="E104" t="str">
            <v>인</v>
          </cell>
        </row>
        <row r="105">
          <cell r="A105">
            <v>103</v>
          </cell>
          <cell r="B105" t="str">
            <v>지적기능사 1급</v>
          </cell>
          <cell r="C105">
            <v>68453</v>
          </cell>
          <cell r="E105" t="str">
            <v>인</v>
          </cell>
        </row>
        <row r="106">
          <cell r="A106">
            <v>104</v>
          </cell>
          <cell r="B106" t="str">
            <v>지적기능사 2급</v>
          </cell>
          <cell r="C106">
            <v>54339</v>
          </cell>
          <cell r="E106" t="str">
            <v>인</v>
          </cell>
        </row>
        <row r="107">
          <cell r="A107">
            <v>105</v>
          </cell>
          <cell r="B107" t="str">
            <v>H/W 설치기사</v>
          </cell>
          <cell r="C107">
            <v>98174</v>
          </cell>
          <cell r="E107" t="str">
            <v>인</v>
          </cell>
        </row>
        <row r="108">
          <cell r="A108">
            <v>106</v>
          </cell>
          <cell r="B108" t="str">
            <v>H/W 시험기사</v>
          </cell>
          <cell r="C108">
            <v>115185</v>
          </cell>
          <cell r="E108" t="str">
            <v>인</v>
          </cell>
        </row>
        <row r="109">
          <cell r="A109">
            <v>107</v>
          </cell>
          <cell r="B109" t="str">
            <v>S/W 시험기사</v>
          </cell>
          <cell r="C109">
            <v>121567</v>
          </cell>
          <cell r="E109" t="str">
            <v>인</v>
          </cell>
        </row>
        <row r="110">
          <cell r="A110">
            <v>108</v>
          </cell>
          <cell r="B110" t="str">
            <v>CPU시험기사</v>
          </cell>
          <cell r="C110">
            <v>107074</v>
          </cell>
          <cell r="E110" t="str">
            <v>인</v>
          </cell>
        </row>
        <row r="111">
          <cell r="A111">
            <v>109</v>
          </cell>
          <cell r="B111" t="str">
            <v>광통신설치사</v>
          </cell>
          <cell r="C111">
            <v>122519</v>
          </cell>
          <cell r="E111" t="str">
            <v>인</v>
          </cell>
        </row>
        <row r="112">
          <cell r="A112">
            <v>110</v>
          </cell>
          <cell r="B112" t="str">
            <v>광케이블설치사</v>
          </cell>
          <cell r="C112">
            <v>119224</v>
          </cell>
          <cell r="E112" t="str">
            <v>인</v>
          </cell>
        </row>
        <row r="113">
          <cell r="A113">
            <v>111</v>
          </cell>
          <cell r="B113" t="str">
            <v>도편수</v>
          </cell>
          <cell r="C113">
            <v>137669</v>
          </cell>
          <cell r="E113" t="str">
            <v>인</v>
          </cell>
        </row>
        <row r="114">
          <cell r="A114">
            <v>112</v>
          </cell>
          <cell r="B114" t="str">
            <v>목 조 각 공</v>
          </cell>
          <cell r="C114">
            <v>107333</v>
          </cell>
          <cell r="E114" t="str">
            <v>인</v>
          </cell>
        </row>
        <row r="115">
          <cell r="A115">
            <v>113</v>
          </cell>
          <cell r="B115" t="str">
            <v>한 식 목 공</v>
          </cell>
          <cell r="C115">
            <v>109115</v>
          </cell>
          <cell r="E115" t="str">
            <v>인</v>
          </cell>
        </row>
        <row r="116">
          <cell r="A116">
            <v>114</v>
          </cell>
          <cell r="B116" t="str">
            <v>한식목공조공</v>
          </cell>
          <cell r="C116">
            <v>74172</v>
          </cell>
          <cell r="E116" t="str">
            <v>인</v>
          </cell>
        </row>
        <row r="117">
          <cell r="A117">
            <v>115</v>
          </cell>
          <cell r="B117" t="str">
            <v>드 잡 이 공</v>
          </cell>
          <cell r="C117">
            <v>117073</v>
          </cell>
          <cell r="E117" t="str">
            <v>인</v>
          </cell>
        </row>
        <row r="118">
          <cell r="A118">
            <v>116</v>
          </cell>
          <cell r="B118" t="str">
            <v>한 식 와 공</v>
          </cell>
          <cell r="C118">
            <v>156657</v>
          </cell>
          <cell r="E118" t="str">
            <v>인</v>
          </cell>
        </row>
        <row r="119">
          <cell r="A119">
            <v>117</v>
          </cell>
          <cell r="B119" t="str">
            <v>한식와공조공</v>
          </cell>
          <cell r="C119">
            <v>109827</v>
          </cell>
          <cell r="E119" t="str">
            <v>인</v>
          </cell>
        </row>
        <row r="120">
          <cell r="A120">
            <v>118</v>
          </cell>
          <cell r="B120" t="str">
            <v>석 조 각 공</v>
          </cell>
          <cell r="C120">
            <v>114286</v>
          </cell>
          <cell r="E120" t="str">
            <v>인</v>
          </cell>
        </row>
        <row r="121">
          <cell r="A121">
            <v>119</v>
          </cell>
          <cell r="B121" t="str">
            <v>특 수 화 공</v>
          </cell>
          <cell r="C121">
            <v>154545</v>
          </cell>
          <cell r="E121" t="str">
            <v>인</v>
          </cell>
        </row>
        <row r="122">
          <cell r="A122">
            <v>120</v>
          </cell>
          <cell r="B122" t="str">
            <v>화       공</v>
          </cell>
          <cell r="C122">
            <v>98512</v>
          </cell>
          <cell r="E122" t="str">
            <v>인</v>
          </cell>
        </row>
        <row r="123">
          <cell r="A123">
            <v>121</v>
          </cell>
          <cell r="B123" t="str">
            <v>한식미장공</v>
          </cell>
          <cell r="C123">
            <v>93659</v>
          </cell>
          <cell r="E123" t="str">
            <v>인</v>
          </cell>
        </row>
        <row r="124">
          <cell r="A124">
            <v>122</v>
          </cell>
          <cell r="B124" t="str">
            <v xml:space="preserve">원자력배관공 </v>
          </cell>
          <cell r="C124">
            <v>107985</v>
          </cell>
          <cell r="E124" t="str">
            <v>인</v>
          </cell>
        </row>
        <row r="125">
          <cell r="A125">
            <v>123</v>
          </cell>
          <cell r="B125" t="str">
            <v>원자력용접공</v>
          </cell>
          <cell r="C125">
            <v>109000</v>
          </cell>
          <cell r="E125" t="str">
            <v>인</v>
          </cell>
        </row>
        <row r="126">
          <cell r="A126">
            <v>124</v>
          </cell>
          <cell r="B126" t="str">
            <v>원자력기계설치공</v>
          </cell>
          <cell r="C126">
            <v>98147</v>
          </cell>
          <cell r="E126" t="str">
            <v>인</v>
          </cell>
        </row>
        <row r="127">
          <cell r="A127">
            <v>125</v>
          </cell>
          <cell r="B127" t="str">
            <v xml:space="preserve">원자력덕트공 </v>
          </cell>
          <cell r="C127">
            <v>92497</v>
          </cell>
          <cell r="E127" t="str">
            <v>인</v>
          </cell>
        </row>
        <row r="128">
          <cell r="A128">
            <v>126</v>
          </cell>
          <cell r="B128" t="str">
            <v>원자력제관공</v>
          </cell>
          <cell r="C128">
            <v>85747</v>
          </cell>
          <cell r="E128" t="str">
            <v>인</v>
          </cell>
        </row>
        <row r="129">
          <cell r="A129">
            <v>127</v>
          </cell>
          <cell r="B129" t="str">
            <v>원자력케이블전공</v>
          </cell>
          <cell r="C129">
            <v>90833</v>
          </cell>
          <cell r="E129" t="str">
            <v>인</v>
          </cell>
        </row>
        <row r="130">
          <cell r="A130">
            <v>128</v>
          </cell>
          <cell r="B130" t="str">
            <v>원자력계장공</v>
          </cell>
          <cell r="C130">
            <v>83708</v>
          </cell>
          <cell r="E130" t="str">
            <v>인</v>
          </cell>
        </row>
        <row r="131">
          <cell r="A131">
            <v>129</v>
          </cell>
          <cell r="B131" t="str">
            <v>원자력기술자</v>
          </cell>
          <cell r="C131">
            <v>75113</v>
          </cell>
          <cell r="E131" t="str">
            <v>인</v>
          </cell>
        </row>
        <row r="132">
          <cell r="A132">
            <v>130</v>
          </cell>
          <cell r="B132" t="str">
            <v>중급원자력기술자</v>
          </cell>
          <cell r="C132">
            <v>92889</v>
          </cell>
          <cell r="E132" t="str">
            <v>인</v>
          </cell>
        </row>
        <row r="133">
          <cell r="A133">
            <v>131</v>
          </cell>
          <cell r="B133" t="str">
            <v>상급원자력기술자</v>
          </cell>
          <cell r="C133">
            <v>115921</v>
          </cell>
          <cell r="E133" t="str">
            <v>인</v>
          </cell>
        </row>
        <row r="134">
          <cell r="A134">
            <v>132</v>
          </cell>
          <cell r="B134" t="str">
            <v>원자력품질관리사</v>
          </cell>
          <cell r="C134">
            <v>110937</v>
          </cell>
          <cell r="E134" t="str">
            <v>인</v>
          </cell>
        </row>
        <row r="135">
          <cell r="A135">
            <v>133</v>
          </cell>
          <cell r="B135" t="str">
            <v>원자력특별인부</v>
          </cell>
          <cell r="C135">
            <v>78611</v>
          </cell>
          <cell r="E135" t="str">
            <v>인</v>
          </cell>
        </row>
        <row r="136">
          <cell r="A136">
            <v>134</v>
          </cell>
          <cell r="B136" t="str">
            <v>원자력보온공</v>
          </cell>
          <cell r="C136">
            <v>104927</v>
          </cell>
          <cell r="E136" t="str">
            <v>인</v>
          </cell>
        </row>
        <row r="137">
          <cell r="A137">
            <v>135</v>
          </cell>
          <cell r="B137" t="str">
            <v>원자력플랜트전공</v>
          </cell>
          <cell r="C137">
            <v>96076</v>
          </cell>
          <cell r="E137" t="str">
            <v>인</v>
          </cell>
        </row>
        <row r="138">
          <cell r="A138">
            <v>136</v>
          </cell>
          <cell r="B138" t="str">
            <v>고급원자력비파괴</v>
          </cell>
          <cell r="C138">
            <v>97395</v>
          </cell>
          <cell r="E138" t="str">
            <v>인</v>
          </cell>
        </row>
        <row r="139">
          <cell r="A139">
            <v>137</v>
          </cell>
          <cell r="B139" t="str">
            <v>특급원자력비파괴</v>
          </cell>
          <cell r="C139">
            <v>138883</v>
          </cell>
          <cell r="E139" t="str">
            <v>인</v>
          </cell>
        </row>
        <row r="140">
          <cell r="A140">
            <v>138</v>
          </cell>
          <cell r="B140" t="str">
            <v>통신기사 1급</v>
          </cell>
          <cell r="C140">
            <v>110211</v>
          </cell>
          <cell r="E140" t="str">
            <v>인</v>
          </cell>
        </row>
        <row r="141">
          <cell r="A141">
            <v>139</v>
          </cell>
          <cell r="B141" t="str">
            <v>통신기사 2급</v>
          </cell>
          <cell r="C141">
            <v>101160</v>
          </cell>
          <cell r="E141" t="str">
            <v>인</v>
          </cell>
        </row>
        <row r="142">
          <cell r="A142">
            <v>140</v>
          </cell>
          <cell r="B142" t="str">
            <v>통신기능사</v>
          </cell>
          <cell r="C142">
            <v>87246</v>
          </cell>
          <cell r="E142" t="str">
            <v>인</v>
          </cell>
        </row>
        <row r="143">
          <cell r="A143">
            <v>141</v>
          </cell>
          <cell r="B143" t="str">
            <v>노  즐  공</v>
          </cell>
          <cell r="C143">
            <v>70244</v>
          </cell>
          <cell r="E143" t="str">
            <v>인</v>
          </cell>
        </row>
        <row r="144">
          <cell r="A144">
            <v>142</v>
          </cell>
          <cell r="B144" t="str">
            <v>코  킹  공</v>
          </cell>
          <cell r="C144">
            <v>78498</v>
          </cell>
          <cell r="E144" t="str">
            <v>인</v>
          </cell>
        </row>
        <row r="145">
          <cell r="A145">
            <v>143</v>
          </cell>
          <cell r="B145" t="str">
            <v>전기공사기사 1급</v>
          </cell>
          <cell r="C145">
            <v>79564</v>
          </cell>
          <cell r="E145" t="str">
            <v>인</v>
          </cell>
        </row>
        <row r="146">
          <cell r="A146">
            <v>144</v>
          </cell>
          <cell r="B146" t="str">
            <v>전기공사기사 2급</v>
          </cell>
          <cell r="C146">
            <v>73543</v>
          </cell>
          <cell r="E146" t="str">
            <v>인</v>
          </cell>
        </row>
        <row r="147">
          <cell r="A147">
            <v>145</v>
          </cell>
          <cell r="B147" t="str">
            <v>변 전 전 공</v>
          </cell>
          <cell r="C147">
            <v>105151</v>
          </cell>
          <cell r="E147" t="str">
            <v>인</v>
          </cell>
        </row>
        <row r="148">
          <cell r="A148">
            <v>146</v>
          </cell>
          <cell r="B148" t="str">
            <v>중급기술자(엔지니어)</v>
          </cell>
          <cell r="C148">
            <v>108828</v>
          </cell>
          <cell r="E148" t="str">
            <v>인</v>
          </cell>
        </row>
        <row r="149">
          <cell r="A149">
            <v>147</v>
          </cell>
          <cell r="B149" t="str">
            <v>중급기술자(측량)</v>
          </cell>
          <cell r="C149">
            <v>84170</v>
          </cell>
          <cell r="E149" t="str">
            <v>인</v>
          </cell>
        </row>
        <row r="150">
          <cell r="A150">
            <v>148</v>
          </cell>
          <cell r="B150" t="str">
            <v>초급기술자(측량)</v>
          </cell>
          <cell r="C150">
            <v>65465</v>
          </cell>
          <cell r="E150" t="str">
            <v>인</v>
          </cell>
        </row>
        <row r="151">
          <cell r="A151">
            <v>149</v>
          </cell>
          <cell r="B151" t="str">
            <v>초급기능사(측량)</v>
          </cell>
          <cell r="C151">
            <v>48984</v>
          </cell>
          <cell r="E151" t="str">
            <v>인</v>
          </cell>
        </row>
        <row r="152">
          <cell r="A152">
            <v>150</v>
          </cell>
          <cell r="E152" t="str">
            <v>인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견적서(dk)"/>
      <sheetName val="설계예산서"/>
      <sheetName val="원가계산서"/>
      <sheetName val="대총괄표"/>
      <sheetName val="장비대"/>
      <sheetName val="내역"/>
      <sheetName val="공량"/>
      <sheetName val="조달실례가조사표"/>
      <sheetName val="자재산출"/>
      <sheetName val="개소별수량산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"/>
      <sheetName val="내"/>
      <sheetName val="목록"/>
      <sheetName val="일위"/>
      <sheetName val="단가"/>
      <sheetName val="산출서"/>
    </sheetNames>
    <sheetDataSet>
      <sheetData sheetId="0" refreshError="1"/>
      <sheetData sheetId="1" refreshError="1"/>
      <sheetData sheetId="2"/>
      <sheetData sheetId="3" refreshError="1"/>
      <sheetData sheetId="4">
        <row r="4">
          <cell r="A4" t="str">
            <v>샌드위치흡음판넬75tm2</v>
          </cell>
          <cell r="B4" t="str">
            <v>샌드위치흡음판넬</v>
          </cell>
          <cell r="C4" t="str">
            <v>75t</v>
          </cell>
          <cell r="D4" t="str">
            <v>m2</v>
          </cell>
          <cell r="E4">
            <v>28800</v>
          </cell>
          <cell r="F4">
            <v>430</v>
          </cell>
          <cell r="G4">
            <v>28000</v>
          </cell>
          <cell r="H4">
            <v>392</v>
          </cell>
          <cell r="I4">
            <v>28000</v>
          </cell>
        </row>
        <row r="5">
          <cell r="A5" t="str">
            <v>흡음판넬도아900×2,100개</v>
          </cell>
          <cell r="B5" t="str">
            <v>흡음판넬도아</v>
          </cell>
          <cell r="C5" t="str">
            <v>900×2,100</v>
          </cell>
          <cell r="D5" t="str">
            <v>개</v>
          </cell>
          <cell r="E5">
            <v>150000</v>
          </cell>
          <cell r="F5">
            <v>430</v>
          </cell>
          <cell r="G5">
            <v>120000</v>
          </cell>
          <cell r="H5">
            <v>392</v>
          </cell>
          <cell r="I5">
            <v>120000</v>
          </cell>
        </row>
        <row r="6">
          <cell r="A6" t="str">
            <v>H-BEAMS100×100×6×8tkg</v>
          </cell>
          <cell r="B6" t="str">
            <v>H-BEAMS</v>
          </cell>
          <cell r="C6" t="str">
            <v>100×100×6×8t</v>
          </cell>
          <cell r="D6" t="str">
            <v>kg</v>
          </cell>
          <cell r="E6">
            <v>410</v>
          </cell>
          <cell r="F6">
            <v>47</v>
          </cell>
          <cell r="G6">
            <v>410</v>
          </cell>
          <cell r="H6">
            <v>48</v>
          </cell>
          <cell r="I6">
            <v>410</v>
          </cell>
        </row>
        <row r="7">
          <cell r="A7" t="str">
            <v>C-CHANNEL100×50×20×2.3tkg</v>
          </cell>
          <cell r="B7" t="str">
            <v>C-CHANNEL</v>
          </cell>
          <cell r="C7" t="str">
            <v>100×50×20×2.3t</v>
          </cell>
          <cell r="D7" t="str">
            <v>kg</v>
          </cell>
          <cell r="E7">
            <v>440</v>
          </cell>
          <cell r="F7">
            <v>49</v>
          </cell>
          <cell r="G7">
            <v>440</v>
          </cell>
          <cell r="H7">
            <v>46</v>
          </cell>
          <cell r="I7">
            <v>440</v>
          </cell>
        </row>
        <row r="8">
          <cell r="A8" t="str">
            <v>L-ANGLES100×100×10tkg</v>
          </cell>
          <cell r="B8" t="str">
            <v>L-ANGLES</v>
          </cell>
          <cell r="C8" t="str">
            <v>100×100×10t</v>
          </cell>
          <cell r="D8" t="str">
            <v>kg</v>
          </cell>
          <cell r="E8">
            <v>425</v>
          </cell>
          <cell r="F8">
            <v>45</v>
          </cell>
          <cell r="G8">
            <v>420</v>
          </cell>
          <cell r="H8">
            <v>44</v>
          </cell>
          <cell r="I8">
            <v>420</v>
          </cell>
        </row>
        <row r="9">
          <cell r="A9" t="str">
            <v>ㄷ-CHANNEL150×75×6.5tkg</v>
          </cell>
          <cell r="B9" t="str">
            <v>ㄷ-CHANNEL</v>
          </cell>
          <cell r="C9" t="str">
            <v>150×75×6.5t</v>
          </cell>
          <cell r="D9" t="str">
            <v>kg</v>
          </cell>
          <cell r="E9">
            <v>420</v>
          </cell>
          <cell r="F9">
            <v>46</v>
          </cell>
          <cell r="G9">
            <v>430</v>
          </cell>
          <cell r="H9">
            <v>45</v>
          </cell>
          <cell r="I9">
            <v>420</v>
          </cell>
        </row>
        <row r="10">
          <cell r="A10" t="str">
            <v>철판6tkg</v>
          </cell>
          <cell r="B10" t="str">
            <v>철판</v>
          </cell>
          <cell r="C10" t="str">
            <v>6t</v>
          </cell>
          <cell r="D10" t="str">
            <v>kg</v>
          </cell>
          <cell r="E10">
            <v>410</v>
          </cell>
          <cell r="F10">
            <v>50</v>
          </cell>
          <cell r="G10">
            <v>401</v>
          </cell>
          <cell r="H10">
            <v>52</v>
          </cell>
          <cell r="I10">
            <v>401</v>
          </cell>
        </row>
        <row r="11">
          <cell r="A11" t="str">
            <v>RDDφ12mmEA</v>
          </cell>
          <cell r="B11" t="str">
            <v>RDD</v>
          </cell>
          <cell r="C11" t="str">
            <v>φ12mm</v>
          </cell>
          <cell r="D11" t="str">
            <v>EA</v>
          </cell>
          <cell r="E11">
            <v>2500</v>
          </cell>
          <cell r="F11">
            <v>73</v>
          </cell>
          <cell r="I11">
            <v>2500</v>
          </cell>
        </row>
        <row r="12">
          <cell r="A12" t="str">
            <v>RDDφ9mmEA</v>
          </cell>
          <cell r="B12" t="str">
            <v>RDD</v>
          </cell>
          <cell r="C12" t="str">
            <v>φ9mm</v>
          </cell>
          <cell r="D12" t="str">
            <v>EA</v>
          </cell>
          <cell r="E12">
            <v>2500</v>
          </cell>
          <cell r="F12">
            <v>73</v>
          </cell>
          <cell r="I12">
            <v>2500</v>
          </cell>
        </row>
        <row r="13">
          <cell r="A13" t="str">
            <v>앙카볼트φ12mm개</v>
          </cell>
          <cell r="B13" t="str">
            <v>앙카볼트</v>
          </cell>
          <cell r="C13" t="str">
            <v>φ12mm</v>
          </cell>
          <cell r="D13" t="str">
            <v>개</v>
          </cell>
          <cell r="E13">
            <v>1500</v>
          </cell>
          <cell r="F13">
            <v>77</v>
          </cell>
          <cell r="G13">
            <v>1680</v>
          </cell>
          <cell r="H13">
            <v>93</v>
          </cell>
          <cell r="I13">
            <v>1500</v>
          </cell>
        </row>
        <row r="14">
          <cell r="A14" t="str">
            <v>T-BARm</v>
          </cell>
          <cell r="B14" t="str">
            <v>T-BAR</v>
          </cell>
          <cell r="D14" t="str">
            <v>m</v>
          </cell>
          <cell r="E14">
            <v>3200</v>
          </cell>
          <cell r="F14">
            <v>482</v>
          </cell>
          <cell r="G14">
            <v>3200</v>
          </cell>
          <cell r="H14">
            <v>397</v>
          </cell>
          <cell r="I14">
            <v>3200</v>
          </cell>
        </row>
        <row r="15">
          <cell r="A15" t="str">
            <v>코너후레싱158×158×0.8tm</v>
          </cell>
          <cell r="B15" t="str">
            <v>코너후레싱</v>
          </cell>
          <cell r="C15" t="str">
            <v>158×158×0.8t</v>
          </cell>
          <cell r="D15" t="str">
            <v>m</v>
          </cell>
          <cell r="E15">
            <v>3880</v>
          </cell>
          <cell r="F15">
            <v>429</v>
          </cell>
          <cell r="G15">
            <v>3880</v>
          </cell>
          <cell r="H15">
            <v>392</v>
          </cell>
          <cell r="I15">
            <v>3880</v>
          </cell>
        </row>
        <row r="16">
          <cell r="A16" t="str">
            <v>용접봉kg</v>
          </cell>
          <cell r="B16" t="str">
            <v>용접봉</v>
          </cell>
          <cell r="D16" t="str">
            <v>kg</v>
          </cell>
          <cell r="E16">
            <v>1390</v>
          </cell>
          <cell r="F16">
            <v>815</v>
          </cell>
          <cell r="G16">
            <v>1210</v>
          </cell>
          <cell r="H16">
            <v>1114</v>
          </cell>
          <cell r="I16">
            <v>1210</v>
          </cell>
        </row>
        <row r="17">
          <cell r="A17" t="str">
            <v>산소ℓ</v>
          </cell>
          <cell r="B17" t="str">
            <v>산소</v>
          </cell>
          <cell r="D17" t="str">
            <v>ℓ</v>
          </cell>
          <cell r="E17">
            <v>2</v>
          </cell>
          <cell r="F17">
            <v>1107</v>
          </cell>
          <cell r="G17">
            <v>2</v>
          </cell>
          <cell r="H17">
            <v>1192</v>
          </cell>
          <cell r="I17">
            <v>2</v>
          </cell>
        </row>
        <row r="18">
          <cell r="A18" t="str">
            <v>아세틸렌kg</v>
          </cell>
          <cell r="B18" t="str">
            <v>아세틸렌</v>
          </cell>
          <cell r="D18" t="str">
            <v>kg</v>
          </cell>
          <cell r="E18">
            <v>9200</v>
          </cell>
          <cell r="F18">
            <v>1107</v>
          </cell>
          <cell r="G18">
            <v>10000</v>
          </cell>
          <cell r="H18">
            <v>1192</v>
          </cell>
          <cell r="I18">
            <v>9200</v>
          </cell>
        </row>
        <row r="19">
          <cell r="A19" t="str">
            <v>용접기손료hr</v>
          </cell>
          <cell r="B19" t="str">
            <v>용접기손료</v>
          </cell>
          <cell r="D19" t="str">
            <v>hr</v>
          </cell>
          <cell r="E19">
            <v>123</v>
          </cell>
          <cell r="F19" t="str">
            <v>적산 709</v>
          </cell>
          <cell r="I19">
            <v>123</v>
          </cell>
        </row>
        <row r="20">
          <cell r="A20" t="str">
            <v>전력소요량kwh</v>
          </cell>
          <cell r="B20" t="str">
            <v>전력소요량</v>
          </cell>
          <cell r="D20" t="str">
            <v>kwh</v>
          </cell>
          <cell r="E20">
            <v>68.599999999999994</v>
          </cell>
          <cell r="F20" t="str">
            <v>2권 178</v>
          </cell>
          <cell r="I20">
            <v>68.599999999999994</v>
          </cell>
        </row>
        <row r="21">
          <cell r="A21" t="str">
            <v>녹막이페인트KSM-5311 2종ℓ</v>
          </cell>
          <cell r="B21" t="str">
            <v>녹막이페인트</v>
          </cell>
          <cell r="C21" t="str">
            <v>KSM-5311 2종</v>
          </cell>
          <cell r="D21" t="str">
            <v>ℓ</v>
          </cell>
          <cell r="E21">
            <v>5787</v>
          </cell>
          <cell r="F21">
            <v>340</v>
          </cell>
          <cell r="G21">
            <v>5027</v>
          </cell>
          <cell r="H21">
            <v>440</v>
          </cell>
          <cell r="I21">
            <v>5027</v>
          </cell>
        </row>
        <row r="22">
          <cell r="A22" t="str">
            <v>조합페인트KSM-5312 2급ℓ</v>
          </cell>
          <cell r="B22" t="str">
            <v>조합페인트</v>
          </cell>
          <cell r="C22" t="str">
            <v>KSM-5312 2급</v>
          </cell>
          <cell r="D22" t="str">
            <v>ℓ</v>
          </cell>
          <cell r="E22">
            <v>3981</v>
          </cell>
          <cell r="F22">
            <v>340</v>
          </cell>
          <cell r="G22">
            <v>3388</v>
          </cell>
          <cell r="H22">
            <v>440</v>
          </cell>
          <cell r="I22">
            <v>3388</v>
          </cell>
        </row>
        <row r="23">
          <cell r="A23" t="str">
            <v>페인트신너KSM-5319 2종ℓ</v>
          </cell>
          <cell r="B23" t="str">
            <v>페인트신너</v>
          </cell>
          <cell r="C23" t="str">
            <v>KSM-5319 2종</v>
          </cell>
          <cell r="D23" t="str">
            <v>ℓ</v>
          </cell>
          <cell r="E23">
            <v>1283</v>
          </cell>
          <cell r="F23">
            <v>340</v>
          </cell>
          <cell r="G23">
            <v>1283</v>
          </cell>
          <cell r="H23">
            <v>443</v>
          </cell>
          <cell r="I23">
            <v>1283</v>
          </cell>
        </row>
        <row r="24">
          <cell r="A24" t="str">
            <v>퍼티kg</v>
          </cell>
          <cell r="B24" t="str">
            <v>퍼티</v>
          </cell>
          <cell r="D24" t="str">
            <v>kg</v>
          </cell>
          <cell r="E24">
            <v>2143</v>
          </cell>
          <cell r="F24">
            <v>344</v>
          </cell>
          <cell r="G24">
            <v>2143</v>
          </cell>
          <cell r="H24">
            <v>446</v>
          </cell>
          <cell r="I24">
            <v>2143</v>
          </cell>
        </row>
        <row r="25">
          <cell r="A25" t="str">
            <v>연마지#120매</v>
          </cell>
          <cell r="B25" t="str">
            <v>연마지</v>
          </cell>
          <cell r="C25" t="str">
            <v>#120</v>
          </cell>
          <cell r="D25" t="str">
            <v>매</v>
          </cell>
          <cell r="E25">
            <v>170</v>
          </cell>
          <cell r="F25">
            <v>844</v>
          </cell>
          <cell r="G25">
            <v>150</v>
          </cell>
          <cell r="H25">
            <v>1142</v>
          </cell>
          <cell r="I25">
            <v>150</v>
          </cell>
        </row>
        <row r="26">
          <cell r="A26" t="str">
            <v>넝마kg</v>
          </cell>
          <cell r="B26" t="str">
            <v>넝마</v>
          </cell>
          <cell r="D26" t="str">
            <v>kg</v>
          </cell>
          <cell r="E26">
            <v>1500</v>
          </cell>
          <cell r="F26">
            <v>1190</v>
          </cell>
          <cell r="I26">
            <v>1500</v>
          </cell>
        </row>
        <row r="27">
          <cell r="A27" t="str">
            <v>가솔린ℓ</v>
          </cell>
          <cell r="B27" t="str">
            <v>가솔린</v>
          </cell>
          <cell r="D27" t="str">
            <v>ℓ</v>
          </cell>
          <cell r="E27">
            <v>1186</v>
          </cell>
          <cell r="F27">
            <v>1106</v>
          </cell>
          <cell r="G27">
            <v>1327</v>
          </cell>
          <cell r="H27">
            <v>1191</v>
          </cell>
          <cell r="I27">
            <v>1186</v>
          </cell>
        </row>
        <row r="28">
          <cell r="A28" t="str">
            <v/>
          </cell>
        </row>
        <row r="29">
          <cell r="A29" t="str">
            <v>내장공인</v>
          </cell>
          <cell r="B29" t="str">
            <v>내장공</v>
          </cell>
          <cell r="D29" t="str">
            <v>인</v>
          </cell>
          <cell r="E29">
            <v>82336</v>
          </cell>
          <cell r="F29" t="str">
            <v>건설협회</v>
          </cell>
          <cell r="G29">
            <v>82336</v>
          </cell>
          <cell r="H29" t="str">
            <v>건설협회</v>
          </cell>
          <cell r="I29">
            <v>82336</v>
          </cell>
        </row>
        <row r="30">
          <cell r="A30" t="str">
            <v>보통인부인</v>
          </cell>
          <cell r="B30" t="str">
            <v>보통인부</v>
          </cell>
          <cell r="D30" t="str">
            <v>인</v>
          </cell>
          <cell r="E30">
            <v>50683</v>
          </cell>
          <cell r="F30" t="str">
            <v>건설협회</v>
          </cell>
          <cell r="G30">
            <v>50683</v>
          </cell>
          <cell r="H30" t="str">
            <v>건설협회</v>
          </cell>
          <cell r="I30">
            <v>50683</v>
          </cell>
        </row>
        <row r="31">
          <cell r="A31" t="str">
            <v>철골공인</v>
          </cell>
          <cell r="B31" t="str">
            <v>철골공</v>
          </cell>
          <cell r="D31" t="str">
            <v>인</v>
          </cell>
          <cell r="E31">
            <v>79079</v>
          </cell>
          <cell r="F31" t="str">
            <v>건설협회</v>
          </cell>
          <cell r="G31">
            <v>79079</v>
          </cell>
          <cell r="H31" t="str">
            <v>건설협회</v>
          </cell>
          <cell r="I31">
            <v>79079</v>
          </cell>
        </row>
        <row r="32">
          <cell r="A32" t="str">
            <v>철공인</v>
          </cell>
          <cell r="B32" t="str">
            <v>철공</v>
          </cell>
          <cell r="D32" t="str">
            <v>인</v>
          </cell>
          <cell r="E32">
            <v>85754</v>
          </cell>
          <cell r="F32" t="str">
            <v>건설협회</v>
          </cell>
          <cell r="G32">
            <v>85754</v>
          </cell>
          <cell r="H32" t="str">
            <v>건설협회</v>
          </cell>
          <cell r="I32">
            <v>85754</v>
          </cell>
        </row>
        <row r="33">
          <cell r="A33" t="str">
            <v>용접공인</v>
          </cell>
          <cell r="B33" t="str">
            <v>용접공</v>
          </cell>
          <cell r="D33" t="str">
            <v>인</v>
          </cell>
          <cell r="E33">
            <v>79947</v>
          </cell>
          <cell r="F33" t="str">
            <v>건설협회</v>
          </cell>
          <cell r="G33">
            <v>79947</v>
          </cell>
          <cell r="H33" t="str">
            <v>건설협회</v>
          </cell>
          <cell r="I33">
            <v>79947</v>
          </cell>
        </row>
        <row r="34">
          <cell r="A34" t="str">
            <v>특별인부인</v>
          </cell>
          <cell r="B34" t="str">
            <v>특별인부</v>
          </cell>
          <cell r="D34" t="str">
            <v>인</v>
          </cell>
          <cell r="E34">
            <v>65734</v>
          </cell>
          <cell r="F34" t="str">
            <v>건설협회</v>
          </cell>
          <cell r="G34">
            <v>65734</v>
          </cell>
          <cell r="H34" t="str">
            <v>건설협회</v>
          </cell>
          <cell r="I34">
            <v>65734</v>
          </cell>
        </row>
        <row r="35">
          <cell r="A35" t="str">
            <v>도장공인</v>
          </cell>
          <cell r="B35" t="str">
            <v>도장공</v>
          </cell>
          <cell r="D35" t="str">
            <v>인</v>
          </cell>
          <cell r="E35">
            <v>79956</v>
          </cell>
          <cell r="F35" t="str">
            <v>건설협회</v>
          </cell>
          <cell r="G35">
            <v>79956</v>
          </cell>
          <cell r="H35" t="str">
            <v>건설협회</v>
          </cell>
          <cell r="I35">
            <v>79956</v>
          </cell>
        </row>
        <row r="36">
          <cell r="A36" t="str">
            <v/>
          </cell>
        </row>
      </sheetData>
      <sheetData sheetId="5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표"/>
      <sheetName val="집 (2)"/>
      <sheetName val="내"/>
      <sheetName val="대표"/>
      <sheetName val="대"/>
      <sheetName val="산근표"/>
      <sheetName val="산근"/>
      <sheetName val="장비표"/>
      <sheetName val="적용기준"/>
      <sheetName val="기계"/>
      <sheetName val="단표"/>
      <sheetName val="단"/>
      <sheetName val="수량표"/>
      <sheetName val="물량"/>
      <sheetName val="철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5">
          <cell r="A5" t="str">
            <v>90˚ 엘보φ100ea</v>
          </cell>
          <cell r="B5" t="str">
            <v>90˚ 엘보</v>
          </cell>
          <cell r="C5" t="str">
            <v>φ100</v>
          </cell>
          <cell r="D5" t="str">
            <v>ea</v>
          </cell>
          <cell r="E5">
            <v>1600</v>
          </cell>
          <cell r="F5">
            <v>470</v>
          </cell>
          <cell r="G5">
            <v>1550</v>
          </cell>
          <cell r="H5">
            <v>530</v>
          </cell>
          <cell r="I5">
            <v>1550</v>
          </cell>
        </row>
        <row r="6">
          <cell r="A6" t="str">
            <v>90˚ YT관φ100ea</v>
          </cell>
          <cell r="B6" t="str">
            <v>90˚ YT관</v>
          </cell>
          <cell r="C6" t="str">
            <v>φ100</v>
          </cell>
          <cell r="D6" t="str">
            <v>ea</v>
          </cell>
          <cell r="E6">
            <v>3180</v>
          </cell>
          <cell r="F6">
            <v>470</v>
          </cell>
          <cell r="G6">
            <v>3100</v>
          </cell>
          <cell r="H6">
            <v>530</v>
          </cell>
          <cell r="I6">
            <v>3100</v>
          </cell>
        </row>
        <row r="7">
          <cell r="A7" t="str">
            <v>각재육송㎥</v>
          </cell>
          <cell r="B7" t="str">
            <v>각재</v>
          </cell>
          <cell r="C7" t="str">
            <v>육송</v>
          </cell>
          <cell r="D7" t="str">
            <v>㎥</v>
          </cell>
          <cell r="E7">
            <v>240000</v>
          </cell>
          <cell r="F7">
            <v>106</v>
          </cell>
          <cell r="G7">
            <v>195000</v>
          </cell>
          <cell r="H7">
            <v>139</v>
          </cell>
          <cell r="I7">
            <v>195000</v>
          </cell>
        </row>
        <row r="8">
          <cell r="A8" t="str">
            <v>강관48.6㎜×2.4㎜m</v>
          </cell>
          <cell r="B8" t="str">
            <v>강관</v>
          </cell>
          <cell r="C8" t="str">
            <v>48.6㎜×2.4㎜</v>
          </cell>
          <cell r="D8" t="str">
            <v>m</v>
          </cell>
          <cell r="E8">
            <v>1583</v>
          </cell>
          <cell r="F8">
            <v>108</v>
          </cell>
          <cell r="G8">
            <v>1550</v>
          </cell>
          <cell r="H8">
            <v>143</v>
          </cell>
          <cell r="I8">
            <v>1550</v>
          </cell>
        </row>
        <row r="9">
          <cell r="A9" t="str">
            <v>강관동바리48.6㎜×2.4㎜본</v>
          </cell>
          <cell r="B9" t="str">
            <v>강관동바리</v>
          </cell>
          <cell r="C9" t="str">
            <v>48.6㎜×2.4㎜</v>
          </cell>
          <cell r="D9" t="str">
            <v>본</v>
          </cell>
          <cell r="E9">
            <v>8500</v>
          </cell>
          <cell r="F9">
            <v>109</v>
          </cell>
          <cell r="G9">
            <v>8500</v>
          </cell>
          <cell r="H9">
            <v>143</v>
          </cell>
          <cell r="I9">
            <v>8500</v>
          </cell>
        </row>
        <row r="10">
          <cell r="A10" t="str">
            <v>경질스치로폴80㎜㎡</v>
          </cell>
          <cell r="B10" t="str">
            <v>경질스치로폴</v>
          </cell>
          <cell r="C10" t="str">
            <v>80㎜</v>
          </cell>
          <cell r="D10" t="str">
            <v>㎡</v>
          </cell>
          <cell r="E10">
            <v>5432</v>
          </cell>
          <cell r="F10">
            <v>376</v>
          </cell>
          <cell r="G10">
            <v>4888</v>
          </cell>
          <cell r="H10">
            <v>452</v>
          </cell>
          <cell r="I10">
            <v>4888</v>
          </cell>
        </row>
        <row r="11">
          <cell r="A11" t="str">
            <v>내수합판12㎜㎡</v>
          </cell>
          <cell r="B11" t="str">
            <v>내수합판</v>
          </cell>
          <cell r="C11" t="str">
            <v>12㎜</v>
          </cell>
          <cell r="D11" t="str">
            <v>㎡</v>
          </cell>
          <cell r="E11">
            <v>5442</v>
          </cell>
          <cell r="F11">
            <v>367</v>
          </cell>
          <cell r="G11">
            <v>5976</v>
          </cell>
          <cell r="H11">
            <v>464</v>
          </cell>
          <cell r="I11">
            <v>5442</v>
          </cell>
        </row>
        <row r="12">
          <cell r="A12" t="str">
            <v>레미콘25-210-12㎥</v>
          </cell>
          <cell r="B12" t="str">
            <v>레미콘</v>
          </cell>
          <cell r="C12" t="str">
            <v>25-210-12</v>
          </cell>
          <cell r="D12" t="str">
            <v>㎥</v>
          </cell>
          <cell r="E12">
            <v>45590</v>
          </cell>
          <cell r="F12">
            <v>99</v>
          </cell>
          <cell r="G12">
            <v>46180</v>
          </cell>
          <cell r="H12">
            <v>116</v>
          </cell>
          <cell r="I12">
            <v>45590</v>
          </cell>
        </row>
        <row r="13">
          <cell r="A13" t="str">
            <v>레미콘40-135-8㎥</v>
          </cell>
          <cell r="B13" t="str">
            <v>레미콘</v>
          </cell>
          <cell r="C13" t="str">
            <v>40-135-8</v>
          </cell>
          <cell r="D13" t="str">
            <v>㎥</v>
          </cell>
          <cell r="G13">
            <v>36690</v>
          </cell>
          <cell r="H13">
            <v>119</v>
          </cell>
          <cell r="I13">
            <v>36690</v>
          </cell>
        </row>
        <row r="14">
          <cell r="A14" t="str">
            <v>목재육송㎥</v>
          </cell>
          <cell r="B14" t="str">
            <v>목재</v>
          </cell>
          <cell r="C14" t="str">
            <v>육송</v>
          </cell>
          <cell r="D14" t="str">
            <v>㎥</v>
          </cell>
          <cell r="E14">
            <v>240000</v>
          </cell>
          <cell r="F14">
            <v>106</v>
          </cell>
          <cell r="G14">
            <v>195000</v>
          </cell>
          <cell r="H14">
            <v>139</v>
          </cell>
          <cell r="I14">
            <v>195000</v>
          </cell>
        </row>
        <row r="15">
          <cell r="A15" t="str">
            <v>못N75㎏</v>
          </cell>
          <cell r="B15" t="str">
            <v>못</v>
          </cell>
          <cell r="C15" t="str">
            <v>N75</v>
          </cell>
          <cell r="D15" t="str">
            <v>㎏</v>
          </cell>
          <cell r="E15">
            <v>536</v>
          </cell>
          <cell r="F15">
            <v>70</v>
          </cell>
          <cell r="G15">
            <v>660</v>
          </cell>
          <cell r="H15">
            <v>69</v>
          </cell>
          <cell r="I15">
            <v>536</v>
          </cell>
        </row>
        <row r="16">
          <cell r="A16" t="str">
            <v>받침철물개</v>
          </cell>
          <cell r="B16" t="str">
            <v>받침철물</v>
          </cell>
          <cell r="D16" t="str">
            <v>개</v>
          </cell>
          <cell r="E16">
            <v>1000</v>
          </cell>
          <cell r="F16">
            <v>108</v>
          </cell>
          <cell r="G16">
            <v>100</v>
          </cell>
          <cell r="H16">
            <v>143</v>
          </cell>
          <cell r="I16">
            <v>100</v>
          </cell>
        </row>
        <row r="17">
          <cell r="A17" t="str">
            <v>발판PSP폭42㎝ L=3.04m매</v>
          </cell>
          <cell r="B17" t="str">
            <v>발판</v>
          </cell>
          <cell r="C17" t="str">
            <v>PSP폭42㎝ L=3.04m</v>
          </cell>
          <cell r="D17" t="str">
            <v>매</v>
          </cell>
          <cell r="E17">
            <v>15000</v>
          </cell>
          <cell r="F17">
            <v>108</v>
          </cell>
          <cell r="G17">
            <v>24000</v>
          </cell>
          <cell r="H17">
            <v>146</v>
          </cell>
          <cell r="I17">
            <v>15000</v>
          </cell>
        </row>
        <row r="18">
          <cell r="A18" t="str">
            <v>스위치1로 1구ea</v>
          </cell>
          <cell r="B18" t="str">
            <v>스위치</v>
          </cell>
          <cell r="C18" t="str">
            <v>1로 1구</v>
          </cell>
          <cell r="D18" t="str">
            <v>ea</v>
          </cell>
          <cell r="E18">
            <v>1260</v>
          </cell>
          <cell r="F18">
            <v>950</v>
          </cell>
          <cell r="I18">
            <v>1260</v>
          </cell>
        </row>
        <row r="19">
          <cell r="A19" t="str">
            <v>아우트레트 Box4각 54ea</v>
          </cell>
          <cell r="B19" t="str">
            <v>아우트레트 Box</v>
          </cell>
          <cell r="C19" t="str">
            <v>4각 54</v>
          </cell>
          <cell r="D19" t="str">
            <v>ea</v>
          </cell>
          <cell r="E19">
            <v>1240</v>
          </cell>
          <cell r="F19">
            <v>897</v>
          </cell>
          <cell r="G19">
            <v>832</v>
          </cell>
          <cell r="H19">
            <v>843</v>
          </cell>
          <cell r="I19">
            <v>832</v>
          </cell>
        </row>
        <row r="20">
          <cell r="A20" t="str">
            <v>아우트레트 Box8각 54ea</v>
          </cell>
          <cell r="B20" t="str">
            <v>아우트레트 Box</v>
          </cell>
          <cell r="C20" t="str">
            <v>8각 54</v>
          </cell>
          <cell r="D20" t="str">
            <v>ea</v>
          </cell>
          <cell r="E20">
            <v>1240</v>
          </cell>
          <cell r="F20">
            <v>897</v>
          </cell>
          <cell r="G20">
            <v>714</v>
          </cell>
          <cell r="H20">
            <v>843</v>
          </cell>
          <cell r="I20">
            <v>714</v>
          </cell>
        </row>
        <row r="21">
          <cell r="A21" t="str">
            <v>아우트레트 BoxS/W 15ea</v>
          </cell>
          <cell r="B21" t="str">
            <v>아우트레트 Box</v>
          </cell>
          <cell r="C21" t="str">
            <v>S/W 15</v>
          </cell>
          <cell r="D21" t="str">
            <v>ea</v>
          </cell>
          <cell r="E21">
            <v>1280</v>
          </cell>
          <cell r="F21">
            <v>897</v>
          </cell>
          <cell r="G21">
            <v>654</v>
          </cell>
          <cell r="H21">
            <v>843</v>
          </cell>
          <cell r="I21">
            <v>654</v>
          </cell>
        </row>
        <row r="22">
          <cell r="A22" t="str">
            <v>이음철물개</v>
          </cell>
          <cell r="B22" t="str">
            <v>이음철물</v>
          </cell>
          <cell r="D22" t="str">
            <v>개</v>
          </cell>
          <cell r="E22">
            <v>500</v>
          </cell>
          <cell r="F22">
            <v>108</v>
          </cell>
          <cell r="G22">
            <v>450</v>
          </cell>
          <cell r="H22">
            <v>143</v>
          </cell>
          <cell r="I22">
            <v>450</v>
          </cell>
        </row>
        <row r="23">
          <cell r="A23" t="str">
            <v>자갈㎥</v>
          </cell>
          <cell r="B23" t="str">
            <v>자갈</v>
          </cell>
          <cell r="D23" t="str">
            <v>㎥</v>
          </cell>
          <cell r="E23">
            <v>19500</v>
          </cell>
          <cell r="F23">
            <v>96</v>
          </cell>
          <cell r="G23">
            <v>20000</v>
          </cell>
          <cell r="H23">
            <v>111</v>
          </cell>
          <cell r="I23">
            <v>19500</v>
          </cell>
        </row>
        <row r="24">
          <cell r="A24" t="str">
            <v>잡석㎥</v>
          </cell>
          <cell r="B24" t="str">
            <v>잡석</v>
          </cell>
          <cell r="D24" t="str">
            <v>㎥</v>
          </cell>
          <cell r="G24">
            <v>18000</v>
          </cell>
          <cell r="H24">
            <v>111</v>
          </cell>
          <cell r="I24">
            <v>18000</v>
          </cell>
        </row>
        <row r="25">
          <cell r="A25" t="str">
            <v>전선관HI VE 22㎜m</v>
          </cell>
          <cell r="B25" t="str">
            <v>전선관</v>
          </cell>
          <cell r="C25" t="str">
            <v>HI VE 22㎜</v>
          </cell>
          <cell r="D25" t="str">
            <v>m</v>
          </cell>
          <cell r="E25">
            <v>345</v>
          </cell>
          <cell r="F25">
            <v>882</v>
          </cell>
          <cell r="G25">
            <v>448</v>
          </cell>
          <cell r="H25">
            <v>839</v>
          </cell>
          <cell r="I25">
            <v>345</v>
          </cell>
        </row>
        <row r="26">
          <cell r="A26" t="str">
            <v>조임철물직교,자재개</v>
          </cell>
          <cell r="B26" t="str">
            <v>조임철물</v>
          </cell>
          <cell r="C26" t="str">
            <v>직교,자재</v>
          </cell>
          <cell r="D26" t="str">
            <v>개</v>
          </cell>
          <cell r="E26">
            <v>800</v>
          </cell>
          <cell r="F26">
            <v>108</v>
          </cell>
          <cell r="G26">
            <v>730</v>
          </cell>
          <cell r="H26">
            <v>143</v>
          </cell>
          <cell r="I26">
            <v>730</v>
          </cell>
        </row>
        <row r="27">
          <cell r="A27" t="str">
            <v>철근SD 10ton</v>
          </cell>
          <cell r="B27" t="str">
            <v>철근</v>
          </cell>
          <cell r="C27" t="str">
            <v>SD 10</v>
          </cell>
          <cell r="D27" t="str">
            <v>ton</v>
          </cell>
          <cell r="E27">
            <v>300000</v>
          </cell>
          <cell r="F27">
            <v>42</v>
          </cell>
          <cell r="G27">
            <v>305000</v>
          </cell>
          <cell r="H27">
            <v>43</v>
          </cell>
          <cell r="I27">
            <v>300000</v>
          </cell>
        </row>
        <row r="28">
          <cell r="A28" t="str">
            <v>철근SD 13ton</v>
          </cell>
          <cell r="B28" t="str">
            <v>철근</v>
          </cell>
          <cell r="C28" t="str">
            <v>SD 13</v>
          </cell>
          <cell r="D28" t="str">
            <v>ton</v>
          </cell>
          <cell r="E28">
            <v>295000</v>
          </cell>
          <cell r="F28">
            <v>42</v>
          </cell>
          <cell r="G28">
            <v>300000</v>
          </cell>
          <cell r="H28">
            <v>43</v>
          </cell>
          <cell r="I28">
            <v>295000</v>
          </cell>
        </row>
        <row r="29">
          <cell r="A29" t="str">
            <v>철근SD 16ton</v>
          </cell>
          <cell r="B29" t="str">
            <v>철근</v>
          </cell>
          <cell r="C29" t="str">
            <v>SD 16</v>
          </cell>
          <cell r="D29" t="str">
            <v>ton</v>
          </cell>
          <cell r="E29">
            <v>290000</v>
          </cell>
          <cell r="F29">
            <v>42</v>
          </cell>
          <cell r="G29">
            <v>295000</v>
          </cell>
          <cell r="H29">
            <v>43</v>
          </cell>
          <cell r="I29">
            <v>290000</v>
          </cell>
        </row>
        <row r="30">
          <cell r="A30" t="str">
            <v>철근SD 19ton</v>
          </cell>
          <cell r="B30" t="str">
            <v>철근</v>
          </cell>
          <cell r="C30" t="str">
            <v>SD 19</v>
          </cell>
          <cell r="D30" t="str">
            <v>ton</v>
          </cell>
          <cell r="E30">
            <v>290000</v>
          </cell>
          <cell r="F30">
            <v>42</v>
          </cell>
          <cell r="G30">
            <v>295000</v>
          </cell>
          <cell r="H30">
            <v>43</v>
          </cell>
          <cell r="I30">
            <v>290000</v>
          </cell>
        </row>
        <row r="31">
          <cell r="A31" t="str">
            <v>철물앵커용개</v>
          </cell>
          <cell r="B31" t="str">
            <v>철물</v>
          </cell>
          <cell r="C31" t="str">
            <v>앵커용</v>
          </cell>
          <cell r="D31" t="str">
            <v>개</v>
          </cell>
          <cell r="E31">
            <v>550</v>
          </cell>
          <cell r="F31">
            <v>77</v>
          </cell>
          <cell r="G31">
            <v>550</v>
          </cell>
          <cell r="H31">
            <v>95</v>
          </cell>
          <cell r="I31">
            <v>550</v>
          </cell>
        </row>
        <row r="32">
          <cell r="A32" t="str">
            <v>철선#8㎏</v>
          </cell>
          <cell r="B32" t="str">
            <v>철선</v>
          </cell>
          <cell r="C32" t="str">
            <v>#8</v>
          </cell>
          <cell r="D32" t="str">
            <v>㎏</v>
          </cell>
          <cell r="E32">
            <v>510</v>
          </cell>
          <cell r="F32">
            <v>70</v>
          </cell>
          <cell r="G32">
            <v>550</v>
          </cell>
          <cell r="H32">
            <v>66</v>
          </cell>
          <cell r="I32">
            <v>510</v>
          </cell>
        </row>
        <row r="33">
          <cell r="A33" t="str">
            <v>콘센트250W 2구 접지ea</v>
          </cell>
          <cell r="B33" t="str">
            <v>콘센트</v>
          </cell>
          <cell r="C33" t="str">
            <v>250W 2구 접지</v>
          </cell>
          <cell r="D33" t="str">
            <v>ea</v>
          </cell>
          <cell r="E33">
            <v>1140</v>
          </cell>
          <cell r="F33">
            <v>948</v>
          </cell>
          <cell r="I33">
            <v>1140</v>
          </cell>
        </row>
        <row r="34">
          <cell r="A34" t="str">
            <v>P.E필름0.08㎜,2겹㎡</v>
          </cell>
          <cell r="B34" t="str">
            <v>P.E필름</v>
          </cell>
          <cell r="C34" t="str">
            <v>0.08㎜,2겹</v>
          </cell>
          <cell r="D34" t="str">
            <v>㎡</v>
          </cell>
          <cell r="E34">
            <v>557</v>
          </cell>
          <cell r="F34">
            <v>111</v>
          </cell>
          <cell r="G34">
            <v>493</v>
          </cell>
          <cell r="H34">
            <v>1146</v>
          </cell>
          <cell r="I34">
            <v>493</v>
          </cell>
        </row>
        <row r="35">
          <cell r="A35" t="str">
            <v>PVC관(GV2)φ100m</v>
          </cell>
          <cell r="B35" t="str">
            <v>PVC관(GV2)</v>
          </cell>
          <cell r="C35" t="str">
            <v>φ100</v>
          </cell>
          <cell r="D35" t="str">
            <v>m</v>
          </cell>
          <cell r="E35">
            <v>2640</v>
          </cell>
          <cell r="F35">
            <v>469</v>
          </cell>
          <cell r="G35">
            <v>2517</v>
          </cell>
          <cell r="H35">
            <v>527</v>
          </cell>
          <cell r="I35">
            <v>2517</v>
          </cell>
        </row>
        <row r="36">
          <cell r="A36" t="str">
            <v>TV유니트ea</v>
          </cell>
          <cell r="B36" t="str">
            <v>TV유니트</v>
          </cell>
          <cell r="D36" t="str">
            <v>ea</v>
          </cell>
          <cell r="E36">
            <v>2450</v>
          </cell>
          <cell r="F36">
            <v>951</v>
          </cell>
          <cell r="I36">
            <v>2450</v>
          </cell>
        </row>
        <row r="37">
          <cell r="A37" t="str">
            <v/>
          </cell>
        </row>
        <row r="39">
          <cell r="A39" t="str">
            <v>건설기계운전기사인</v>
          </cell>
          <cell r="B39" t="str">
            <v>건설기계운전기사</v>
          </cell>
          <cell r="D39" t="str">
            <v>인</v>
          </cell>
          <cell r="E39">
            <v>55024</v>
          </cell>
          <cell r="F39" t="str">
            <v>건설협회</v>
          </cell>
          <cell r="G39">
            <v>55024</v>
          </cell>
          <cell r="H39" t="str">
            <v>건설협회</v>
          </cell>
          <cell r="I39">
            <v>55024</v>
          </cell>
        </row>
        <row r="40">
          <cell r="A40" t="str">
            <v>건설기계운전조수인</v>
          </cell>
          <cell r="B40" t="str">
            <v>건설기계운전조수</v>
          </cell>
          <cell r="D40" t="str">
            <v>인</v>
          </cell>
          <cell r="E40">
            <v>40627</v>
          </cell>
          <cell r="F40" t="str">
            <v>건설협회</v>
          </cell>
          <cell r="G40">
            <v>40627</v>
          </cell>
          <cell r="H40" t="str">
            <v>건설협회</v>
          </cell>
          <cell r="I40">
            <v>40627</v>
          </cell>
        </row>
        <row r="41">
          <cell r="A41" t="str">
            <v>건설기계조장인</v>
          </cell>
          <cell r="B41" t="str">
            <v>건설기계조장</v>
          </cell>
          <cell r="D41" t="str">
            <v>인</v>
          </cell>
          <cell r="E41">
            <v>61773</v>
          </cell>
          <cell r="F41" t="str">
            <v>건설협회</v>
          </cell>
          <cell r="G41">
            <v>61773</v>
          </cell>
          <cell r="H41" t="str">
            <v>건설협회</v>
          </cell>
          <cell r="I41">
            <v>61773</v>
          </cell>
        </row>
        <row r="42">
          <cell r="A42" t="str">
            <v>건축목공인</v>
          </cell>
          <cell r="B42" t="str">
            <v>건축목공</v>
          </cell>
          <cell r="D42" t="str">
            <v>인</v>
          </cell>
          <cell r="E42">
            <v>63888</v>
          </cell>
          <cell r="F42" t="str">
            <v>건설협회</v>
          </cell>
          <cell r="G42">
            <v>63888</v>
          </cell>
          <cell r="H42" t="str">
            <v>건설협회</v>
          </cell>
          <cell r="I42">
            <v>63888</v>
          </cell>
        </row>
        <row r="43">
          <cell r="A43" t="str">
            <v>기계운전사인</v>
          </cell>
          <cell r="B43" t="str">
            <v>기계운전사</v>
          </cell>
          <cell r="D43" t="str">
            <v>인</v>
          </cell>
          <cell r="E43">
            <v>47548</v>
          </cell>
          <cell r="F43" t="str">
            <v>건설협회</v>
          </cell>
          <cell r="G43">
            <v>47548</v>
          </cell>
          <cell r="H43" t="str">
            <v>건설협회</v>
          </cell>
          <cell r="I43">
            <v>47548</v>
          </cell>
        </row>
        <row r="44">
          <cell r="A44" t="str">
            <v>내선전공인</v>
          </cell>
          <cell r="B44" t="str">
            <v>내선전공</v>
          </cell>
          <cell r="D44" t="str">
            <v>인</v>
          </cell>
          <cell r="E44">
            <v>48079</v>
          </cell>
          <cell r="F44" t="str">
            <v>건설협회</v>
          </cell>
          <cell r="G44">
            <v>48079</v>
          </cell>
          <cell r="H44" t="str">
            <v>건설협회</v>
          </cell>
          <cell r="I44">
            <v>48079</v>
          </cell>
        </row>
        <row r="45">
          <cell r="A45" t="str">
            <v>방수공인</v>
          </cell>
          <cell r="B45" t="str">
            <v>방수공</v>
          </cell>
          <cell r="D45" t="str">
            <v>인</v>
          </cell>
          <cell r="E45">
            <v>49182</v>
          </cell>
          <cell r="F45" t="str">
            <v>건설협회</v>
          </cell>
          <cell r="G45">
            <v>49182</v>
          </cell>
          <cell r="H45" t="str">
            <v>건설협회</v>
          </cell>
          <cell r="I45">
            <v>49182</v>
          </cell>
        </row>
        <row r="46">
          <cell r="A46" t="str">
            <v>배관공인</v>
          </cell>
          <cell r="B46" t="str">
            <v>배관공</v>
          </cell>
          <cell r="D46" t="str">
            <v>인</v>
          </cell>
          <cell r="E46">
            <v>47788</v>
          </cell>
          <cell r="F46" t="str">
            <v>건설협회</v>
          </cell>
          <cell r="G46">
            <v>47788</v>
          </cell>
          <cell r="H46" t="str">
            <v>건설협회</v>
          </cell>
          <cell r="I46">
            <v>47788</v>
          </cell>
        </row>
        <row r="47">
          <cell r="A47" t="str">
            <v>보통인부인</v>
          </cell>
          <cell r="B47" t="str">
            <v>보통인부</v>
          </cell>
          <cell r="D47" t="str">
            <v>인</v>
          </cell>
          <cell r="E47">
            <v>33323</v>
          </cell>
          <cell r="F47" t="str">
            <v>건설협회</v>
          </cell>
          <cell r="G47">
            <v>33323</v>
          </cell>
          <cell r="H47" t="str">
            <v>건설협회</v>
          </cell>
          <cell r="I47">
            <v>33323</v>
          </cell>
        </row>
        <row r="48">
          <cell r="A48" t="str">
            <v>비계공인</v>
          </cell>
          <cell r="B48" t="str">
            <v>비계공</v>
          </cell>
          <cell r="D48" t="str">
            <v>인</v>
          </cell>
          <cell r="E48">
            <v>66225</v>
          </cell>
          <cell r="F48" t="str">
            <v>건설협회</v>
          </cell>
          <cell r="G48">
            <v>66225</v>
          </cell>
          <cell r="H48" t="str">
            <v>건설협회</v>
          </cell>
          <cell r="I48">
            <v>66225</v>
          </cell>
        </row>
        <row r="49">
          <cell r="A49" t="str">
            <v>운반차운전사인</v>
          </cell>
          <cell r="B49" t="str">
            <v>운반차운전사</v>
          </cell>
          <cell r="D49" t="str">
            <v>인</v>
          </cell>
          <cell r="E49">
            <v>51326</v>
          </cell>
          <cell r="F49" t="str">
            <v>건설협회</v>
          </cell>
          <cell r="G49">
            <v>51326</v>
          </cell>
          <cell r="H49" t="str">
            <v>건설협회</v>
          </cell>
          <cell r="I49">
            <v>51326</v>
          </cell>
        </row>
        <row r="50">
          <cell r="A50" t="str">
            <v>형틀목공인</v>
          </cell>
          <cell r="B50" t="str">
            <v>형틀목공</v>
          </cell>
          <cell r="D50" t="str">
            <v>인</v>
          </cell>
          <cell r="E50">
            <v>62381</v>
          </cell>
          <cell r="F50" t="str">
            <v>건설협회</v>
          </cell>
          <cell r="G50">
            <v>62381</v>
          </cell>
          <cell r="H50" t="str">
            <v>건설협회</v>
          </cell>
          <cell r="I50">
            <v>62381</v>
          </cell>
        </row>
        <row r="51">
          <cell r="A51" t="str">
            <v/>
          </cell>
        </row>
        <row r="52">
          <cell r="A52" t="str">
            <v/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"/>
      <sheetName val="내역서"/>
      <sheetName val="노임"/>
      <sheetName val="단가(보완)"/>
      <sheetName val="대가 (보완)"/>
      <sheetName val="재료비"/>
      <sheetName val="공종구간"/>
      <sheetName val="노임단가"/>
      <sheetName val="단가비교표"/>
      <sheetName val="일위목록"/>
      <sheetName val="건축내역"/>
      <sheetName val="49단가"/>
      <sheetName val="산출목록표"/>
      <sheetName val="단가"/>
      <sheetName val="수량인공"/>
      <sheetName val="단가일람"/>
      <sheetName val="단가일람 (2)"/>
      <sheetName val="감가상각"/>
      <sheetName val="단가조사서"/>
    </sheetNames>
    <sheetDataSet>
      <sheetData sheetId="0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Sheet2"/>
      <sheetName val="Sheet1"/>
      <sheetName val=""/>
      <sheetName val="1.3 현장계측설비"/>
      <sheetName val="산#3-2"/>
      <sheetName val="산#3-1"/>
      <sheetName val="#REF"/>
      <sheetName val="산#3-2-2"/>
      <sheetName val="실행예산서"/>
      <sheetName val="한강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1. 배관/배선 자재</v>
          </cell>
          <cell r="B4" t="str">
            <v>1. 배관/배선 자재</v>
          </cell>
        </row>
        <row r="5">
          <cell r="A5" t="str">
            <v>전선HIV 2,0㎟</v>
          </cell>
          <cell r="B5" t="str">
            <v>전선</v>
          </cell>
          <cell r="C5" t="str">
            <v>HIV 2,0㎟</v>
          </cell>
          <cell r="D5">
            <v>1</v>
          </cell>
          <cell r="E5" t="str">
            <v>M</v>
          </cell>
          <cell r="G5">
            <v>90</v>
          </cell>
        </row>
        <row r="6">
          <cell r="A6" t="str">
            <v>전선HIV 5.5㎟</v>
          </cell>
          <cell r="B6" t="str">
            <v>전선</v>
          </cell>
          <cell r="C6" t="str">
            <v>HIV 5.5㎟</v>
          </cell>
          <cell r="D6">
            <v>1</v>
          </cell>
          <cell r="E6" t="str">
            <v>M</v>
          </cell>
          <cell r="G6">
            <v>220</v>
          </cell>
        </row>
        <row r="7">
          <cell r="A7" t="str">
            <v>비닐시스케이블CV 2.0㎟-2C</v>
          </cell>
          <cell r="B7" t="str">
            <v>비닐시스케이블</v>
          </cell>
          <cell r="C7" t="str">
            <v>CV 2.0㎟-2C</v>
          </cell>
          <cell r="D7">
            <v>1</v>
          </cell>
          <cell r="E7" t="str">
            <v>M</v>
          </cell>
          <cell r="G7">
            <v>416</v>
          </cell>
        </row>
        <row r="8">
          <cell r="A8" t="str">
            <v>제어케이블CVV 1.25㎟-3C</v>
          </cell>
          <cell r="B8" t="str">
            <v>제어케이블</v>
          </cell>
          <cell r="C8" t="str">
            <v>CVV 1.25㎟-3C</v>
          </cell>
          <cell r="D8">
            <v>1</v>
          </cell>
          <cell r="E8" t="str">
            <v>M</v>
          </cell>
          <cell r="G8">
            <v>374</v>
          </cell>
        </row>
        <row r="9">
          <cell r="A9" t="str">
            <v>쉴드부제어케이블CVVS 1.25㎟-2C</v>
          </cell>
          <cell r="B9" t="str">
            <v>쉴드부제어케이블</v>
          </cell>
          <cell r="C9" t="str">
            <v>CVVS 1.25㎟-2C</v>
          </cell>
          <cell r="D9">
            <v>1</v>
          </cell>
          <cell r="E9" t="str">
            <v>M</v>
          </cell>
          <cell r="G9">
            <v>519</v>
          </cell>
        </row>
        <row r="10">
          <cell r="A10" t="str">
            <v>쉴드부제어케이블CVVS 1.25㎟-4C</v>
          </cell>
          <cell r="B10" t="str">
            <v>쉴드부제어케이블</v>
          </cell>
          <cell r="C10" t="str">
            <v>CVVS 1.25㎟-4C</v>
          </cell>
          <cell r="D10">
            <v>1</v>
          </cell>
          <cell r="E10" t="str">
            <v>M</v>
          </cell>
          <cell r="G10">
            <v>582</v>
          </cell>
        </row>
        <row r="11">
          <cell r="A11" t="str">
            <v>쉴드부제어케이블CVVS 1.25㎟-9C</v>
          </cell>
          <cell r="B11" t="str">
            <v>쉴드부제어케이블</v>
          </cell>
          <cell r="C11" t="str">
            <v>CVVS 1.25㎟-9C</v>
          </cell>
          <cell r="D11">
            <v>1</v>
          </cell>
          <cell r="E11" t="str">
            <v>M</v>
          </cell>
          <cell r="G11">
            <v>982</v>
          </cell>
        </row>
        <row r="12">
          <cell r="A12" t="str">
            <v>마이크로폰케이블MVVS 0.9㎟-2C</v>
          </cell>
          <cell r="B12" t="str">
            <v>마이크로폰케이블</v>
          </cell>
          <cell r="C12" t="str">
            <v>MVVS 0.9㎟-2C</v>
          </cell>
          <cell r="D12">
            <v>1</v>
          </cell>
          <cell r="E12" t="str">
            <v>M</v>
          </cell>
          <cell r="G12">
            <v>235</v>
          </cell>
        </row>
        <row r="13">
          <cell r="A13" t="str">
            <v>BELDEN CABLE 94639463</v>
          </cell>
          <cell r="B13" t="str">
            <v>BELDEN CABLE 9463</v>
          </cell>
          <cell r="C13">
            <v>9463</v>
          </cell>
          <cell r="D13">
            <v>1</v>
          </cell>
          <cell r="E13" t="str">
            <v>M</v>
          </cell>
          <cell r="G13">
            <v>1640</v>
          </cell>
        </row>
        <row r="14">
          <cell r="A14" t="str">
            <v>STP 케이블LIREV 0.64㎟-2P</v>
          </cell>
          <cell r="B14" t="str">
            <v>STP 케이블</v>
          </cell>
          <cell r="C14" t="str">
            <v>LIREV 0.64㎟-2P</v>
          </cell>
          <cell r="D14">
            <v>1</v>
          </cell>
          <cell r="E14" t="str">
            <v>M</v>
          </cell>
          <cell r="G14">
            <v>700</v>
          </cell>
        </row>
        <row r="15">
          <cell r="A15" t="str">
            <v>UTP 케이블UTP-4P(AWG24)</v>
          </cell>
          <cell r="B15" t="str">
            <v>UTP 케이블</v>
          </cell>
          <cell r="C15" t="str">
            <v>UTP-4P(AWG24)</v>
          </cell>
          <cell r="D15">
            <v>1</v>
          </cell>
          <cell r="E15" t="str">
            <v>M</v>
          </cell>
          <cell r="G15">
            <v>263</v>
          </cell>
        </row>
        <row r="20">
          <cell r="A20" t="str">
            <v>2. 자재비</v>
          </cell>
          <cell r="B20" t="str">
            <v>2. 자재비</v>
          </cell>
        </row>
        <row r="21">
          <cell r="B21" t="str">
            <v>중앙감시반 H/W(Server)</v>
          </cell>
          <cell r="C21" t="str">
            <v>Pentium II, 128M</v>
          </cell>
          <cell r="D21">
            <v>1</v>
          </cell>
          <cell r="E21" t="str">
            <v>EA</v>
          </cell>
          <cell r="G21">
            <v>5400000</v>
          </cell>
        </row>
        <row r="22">
          <cell r="B22" t="str">
            <v>중앙감시반 S/W(Server)</v>
          </cell>
          <cell r="D22">
            <v>1</v>
          </cell>
          <cell r="E22" t="str">
            <v>EA</v>
          </cell>
          <cell r="G22">
            <v>62731000</v>
          </cell>
        </row>
        <row r="23">
          <cell r="B23" t="str">
            <v>중앙감시반 H/W(Station)</v>
          </cell>
          <cell r="C23" t="str">
            <v>Pentium II, 64M</v>
          </cell>
          <cell r="D23">
            <v>1</v>
          </cell>
          <cell r="E23" t="str">
            <v>EA</v>
          </cell>
          <cell r="G23">
            <v>2200000</v>
          </cell>
        </row>
        <row r="24">
          <cell r="A24" t="str">
            <v>중앙감시반 S/W(Station)</v>
          </cell>
          <cell r="B24" t="str">
            <v>중앙감시반 S/W(Station)</v>
          </cell>
          <cell r="D24">
            <v>1</v>
          </cell>
          <cell r="E24" t="str">
            <v>EA</v>
          </cell>
          <cell r="G24">
            <v>13858000</v>
          </cell>
        </row>
        <row r="25">
          <cell r="A25" t="str">
            <v>컬러모니터19"Monitor</v>
          </cell>
          <cell r="B25" t="str">
            <v>컬러모니터</v>
          </cell>
          <cell r="C25" t="str">
            <v>19"Monitor</v>
          </cell>
          <cell r="D25">
            <v>1</v>
          </cell>
          <cell r="E25" t="str">
            <v>EA</v>
          </cell>
          <cell r="G25">
            <v>1030000</v>
          </cell>
        </row>
        <row r="26">
          <cell r="A26" t="str">
            <v>프린터(메시지기록용)Dot-Matrix</v>
          </cell>
          <cell r="B26" t="str">
            <v>프린터(메시지기록용)</v>
          </cell>
          <cell r="C26" t="str">
            <v>Dot-Matrix</v>
          </cell>
          <cell r="D26">
            <v>1</v>
          </cell>
          <cell r="E26" t="str">
            <v>EA</v>
          </cell>
          <cell r="G26">
            <v>1100000</v>
          </cell>
        </row>
        <row r="27">
          <cell r="A27" t="str">
            <v>프린터(보고서용)Ink-Jet</v>
          </cell>
          <cell r="B27" t="str">
            <v>프린터(보고서용)</v>
          </cell>
          <cell r="C27" t="str">
            <v>Ink-Jet</v>
          </cell>
          <cell r="D27">
            <v>1</v>
          </cell>
          <cell r="E27" t="str">
            <v>EA</v>
          </cell>
          <cell r="G27">
            <v>1250000</v>
          </cell>
        </row>
        <row r="28">
          <cell r="A28" t="str">
            <v>시스템테이블</v>
          </cell>
          <cell r="B28" t="str">
            <v>시스템테이블</v>
          </cell>
          <cell r="D28">
            <v>1</v>
          </cell>
          <cell r="E28" t="str">
            <v>EA</v>
          </cell>
          <cell r="G28">
            <v>272000</v>
          </cell>
        </row>
        <row r="29">
          <cell r="A29" t="str">
            <v>시스템 의자</v>
          </cell>
          <cell r="B29" t="str">
            <v>시스템 의자</v>
          </cell>
          <cell r="D29">
            <v>1</v>
          </cell>
          <cell r="E29" t="str">
            <v>EA</v>
          </cell>
          <cell r="G29">
            <v>222000</v>
          </cell>
        </row>
        <row r="30">
          <cell r="A30" t="str">
            <v>인터콤 주장치</v>
          </cell>
          <cell r="B30" t="str">
            <v>인터콤 주장치</v>
          </cell>
          <cell r="D30">
            <v>1</v>
          </cell>
          <cell r="E30" t="str">
            <v>EA</v>
          </cell>
          <cell r="G30">
            <v>300000</v>
          </cell>
        </row>
        <row r="31">
          <cell r="A31" t="str">
            <v>휴대용프로그래밍터미널Pentium II, 64M</v>
          </cell>
          <cell r="B31" t="str">
            <v>휴대용프로그래밍터미널</v>
          </cell>
          <cell r="C31" t="str">
            <v>Pentium II, 64M</v>
          </cell>
          <cell r="D31">
            <v>1</v>
          </cell>
          <cell r="E31" t="str">
            <v>EA</v>
          </cell>
          <cell r="G31">
            <v>4500000</v>
          </cell>
        </row>
        <row r="32">
          <cell r="A32" t="str">
            <v xml:space="preserve">휴대용프로그래밍터미널S/W </v>
          </cell>
          <cell r="B32" t="str">
            <v>휴대용프로그래밍터미널S/W</v>
          </cell>
          <cell r="C32" t="str">
            <v xml:space="preserve"> </v>
          </cell>
          <cell r="D32">
            <v>1</v>
          </cell>
          <cell r="E32" t="str">
            <v>EA</v>
          </cell>
          <cell r="G32">
            <v>15935000</v>
          </cell>
        </row>
        <row r="33">
          <cell r="A33" t="str">
            <v>그래픽판넬구동장치</v>
          </cell>
          <cell r="B33" t="str">
            <v>그래픽판넬구동장치</v>
          </cell>
          <cell r="D33">
            <v>1</v>
          </cell>
          <cell r="E33" t="str">
            <v>EA</v>
          </cell>
          <cell r="G33">
            <v>45157000</v>
          </cell>
        </row>
        <row r="34">
          <cell r="A34" t="str">
            <v>그래픽판넬5600*2550*700</v>
          </cell>
          <cell r="B34" t="str">
            <v>그래픽판넬</v>
          </cell>
          <cell r="C34" t="str">
            <v>5600*2550*700</v>
          </cell>
          <cell r="D34">
            <v>1</v>
          </cell>
          <cell r="E34" t="str">
            <v>EA</v>
          </cell>
          <cell r="G34">
            <v>48500000</v>
          </cell>
        </row>
        <row r="35">
          <cell r="A35" t="str">
            <v>무정전전원장치30kVA</v>
          </cell>
          <cell r="B35" t="str">
            <v>무정전전원장치</v>
          </cell>
          <cell r="C35" t="str">
            <v>30kVA</v>
          </cell>
          <cell r="D35">
            <v>1</v>
          </cell>
          <cell r="E35" t="str">
            <v>EA</v>
          </cell>
          <cell r="G35">
            <v>29450000</v>
          </cell>
        </row>
        <row r="36">
          <cell r="B36" t="str">
            <v>Bus Inerface</v>
          </cell>
          <cell r="D36">
            <v>1</v>
          </cell>
          <cell r="E36" t="str">
            <v>EA</v>
          </cell>
          <cell r="G36">
            <v>6349000</v>
          </cell>
        </row>
        <row r="37">
          <cell r="B37" t="str">
            <v>HUB</v>
          </cell>
          <cell r="C37" t="str">
            <v>8 Port</v>
          </cell>
          <cell r="D37">
            <v>1</v>
          </cell>
          <cell r="E37" t="str">
            <v>EA</v>
          </cell>
          <cell r="G37">
            <v>571500</v>
          </cell>
        </row>
        <row r="38">
          <cell r="B38" t="str">
            <v>Multi-Port</v>
          </cell>
          <cell r="C38" t="str">
            <v>8 Port</v>
          </cell>
          <cell r="D38">
            <v>1</v>
          </cell>
          <cell r="E38" t="str">
            <v>EA</v>
          </cell>
          <cell r="G38">
            <v>4200000</v>
          </cell>
        </row>
        <row r="39">
          <cell r="B39" t="str">
            <v xml:space="preserve">기타 인터페이스 </v>
          </cell>
          <cell r="D39">
            <v>1</v>
          </cell>
          <cell r="E39" t="str">
            <v>SET</v>
          </cell>
          <cell r="G39">
            <v>80000000</v>
          </cell>
        </row>
        <row r="40">
          <cell r="B40" t="str">
            <v>부속품 및 예비품</v>
          </cell>
          <cell r="D40">
            <v>1</v>
          </cell>
          <cell r="E40" t="str">
            <v>SET</v>
          </cell>
          <cell r="G40">
            <v>3629000</v>
          </cell>
        </row>
        <row r="41">
          <cell r="B41" t="str">
            <v>교육비</v>
          </cell>
          <cell r="D41">
            <v>1</v>
          </cell>
          <cell r="E41" t="str">
            <v>SET</v>
          </cell>
          <cell r="G41">
            <v>2200000</v>
          </cell>
        </row>
        <row r="42">
          <cell r="B42" t="str">
            <v>RTU-E01</v>
          </cell>
          <cell r="D42">
            <v>1</v>
          </cell>
          <cell r="E42" t="str">
            <v>SET</v>
          </cell>
          <cell r="G42">
            <v>24808000</v>
          </cell>
        </row>
        <row r="43">
          <cell r="B43" t="str">
            <v>RTU-E02</v>
          </cell>
          <cell r="D43">
            <v>1</v>
          </cell>
          <cell r="E43" t="str">
            <v>SET</v>
          </cell>
          <cell r="G43">
            <v>20316000</v>
          </cell>
        </row>
        <row r="44">
          <cell r="A44" t="str">
            <v>전류변환기TD-1A</v>
          </cell>
          <cell r="B44" t="str">
            <v>전류변환기</v>
          </cell>
          <cell r="C44" t="str">
            <v>TD-1A</v>
          </cell>
          <cell r="D44">
            <v>1</v>
          </cell>
          <cell r="E44" t="str">
            <v>EA</v>
          </cell>
          <cell r="G44">
            <v>42000</v>
          </cell>
        </row>
        <row r="45">
          <cell r="A45" t="str">
            <v>전압변환기TD-1V</v>
          </cell>
          <cell r="B45" t="str">
            <v>전압변환기</v>
          </cell>
          <cell r="C45" t="str">
            <v>TD-1V</v>
          </cell>
          <cell r="D45">
            <v>1</v>
          </cell>
          <cell r="E45" t="str">
            <v>EA</v>
          </cell>
          <cell r="G45">
            <v>42000</v>
          </cell>
        </row>
        <row r="46">
          <cell r="A46" t="str">
            <v>전력,전력량변환기TD-34WWH</v>
          </cell>
          <cell r="B46" t="str">
            <v>전력,전력량변환기</v>
          </cell>
          <cell r="C46" t="str">
            <v>TD-34WWH</v>
          </cell>
          <cell r="D46">
            <v>1</v>
          </cell>
          <cell r="E46" t="str">
            <v>EA</v>
          </cell>
          <cell r="G46">
            <v>286000</v>
          </cell>
        </row>
        <row r="47">
          <cell r="A47" t="str">
            <v>역률변환기TD-34PF</v>
          </cell>
          <cell r="B47" t="str">
            <v>역률변환기</v>
          </cell>
          <cell r="C47" t="str">
            <v>TD-34PF</v>
          </cell>
          <cell r="D47">
            <v>1</v>
          </cell>
          <cell r="E47" t="str">
            <v>EA</v>
          </cell>
          <cell r="G47">
            <v>120000</v>
          </cell>
        </row>
        <row r="48">
          <cell r="A48" t="str">
            <v>주파수변환기TD-F</v>
          </cell>
          <cell r="B48" t="str">
            <v>주파수변환기</v>
          </cell>
          <cell r="C48" t="str">
            <v>TD-F</v>
          </cell>
          <cell r="D48">
            <v>1</v>
          </cell>
          <cell r="E48" t="str">
            <v>EA</v>
          </cell>
          <cell r="G48">
            <v>96000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가"/>
      <sheetName val="예산가"/>
      <sheetName val="단가"/>
      <sheetName val="갑지"/>
      <sheetName val="Sheet2"/>
      <sheetName val="Sheet3"/>
      <sheetName val="단가대비"/>
      <sheetName val="단가산출"/>
      <sheetName val="전기일위목록"/>
      <sheetName val="단가조사"/>
      <sheetName val="내역서1999.8최종"/>
      <sheetName val="48단가"/>
      <sheetName val="단가산출목록표"/>
      <sheetName val="일위목록"/>
      <sheetName val="단가표 (2)"/>
      <sheetName val="front"/>
    </sheetNames>
    <sheetDataSet>
      <sheetData sheetId="0"/>
      <sheetData sheetId="1"/>
      <sheetData sheetId="2">
        <row r="1">
          <cell r="B1" t="str">
            <v>품       명</v>
          </cell>
          <cell r="C1" t="str">
            <v>규   격</v>
          </cell>
          <cell r="D1" t="str">
            <v>단위</v>
          </cell>
          <cell r="E1" t="str">
            <v>수량</v>
          </cell>
          <cell r="F1" t="str">
            <v>단 가</v>
          </cell>
          <cell r="G1" t="str">
            <v>금 액</v>
          </cell>
        </row>
        <row r="2">
          <cell r="A2" t="str">
            <v>검전 DRIVER 검전 DRIVER</v>
          </cell>
          <cell r="B2" t="str">
            <v>검전 DRIVER</v>
          </cell>
          <cell r="C2" t="str">
            <v>검전 DRIVER</v>
          </cell>
          <cell r="D2" t="str">
            <v>EA</v>
          </cell>
          <cell r="E2">
            <v>1</v>
          </cell>
          <cell r="F2">
            <v>18000</v>
          </cell>
          <cell r="G2">
            <v>18000</v>
          </cell>
        </row>
        <row r="3">
          <cell r="A3" t="str">
            <v>관통C.T(1150V용) 1000/5A 1.0C 40VA</v>
          </cell>
          <cell r="B3" t="str">
            <v>관통C.T(1150V용)</v>
          </cell>
          <cell r="C3" t="str">
            <v>1000/5A 1.0C 40VA</v>
          </cell>
          <cell r="D3" t="str">
            <v>EA</v>
          </cell>
          <cell r="E3">
            <v>1</v>
          </cell>
          <cell r="F3">
            <v>13000</v>
          </cell>
          <cell r="G3">
            <v>13000</v>
          </cell>
        </row>
        <row r="4">
          <cell r="A4" t="str">
            <v>관통C.T(1150V용) 2000/5A  1.0C  40VA</v>
          </cell>
          <cell r="B4" t="str">
            <v>관통C.T(1150V용)</v>
          </cell>
          <cell r="C4" t="str">
            <v>2000/5A  1.0C  40VA</v>
          </cell>
          <cell r="D4" t="str">
            <v>EA</v>
          </cell>
          <cell r="E4">
            <v>1</v>
          </cell>
          <cell r="F4">
            <v>25000</v>
          </cell>
          <cell r="G4">
            <v>25000</v>
          </cell>
        </row>
        <row r="5">
          <cell r="A5" t="str">
            <v>관통C.T(1150V용) 2500/5A  1.0C  40VA</v>
          </cell>
          <cell r="B5" t="str">
            <v>관통C.T(1150V용)</v>
          </cell>
          <cell r="C5" t="str">
            <v>2500/5A  1.0C  40VA</v>
          </cell>
          <cell r="D5" t="str">
            <v>EA</v>
          </cell>
          <cell r="E5">
            <v>1</v>
          </cell>
          <cell r="F5">
            <v>29000</v>
          </cell>
          <cell r="G5">
            <v>29000</v>
          </cell>
        </row>
        <row r="6">
          <cell r="A6" t="str">
            <v>관통C.T(1150V용) 300/5A  1.0C 15VA</v>
          </cell>
          <cell r="B6" t="str">
            <v>관통C.T(1150V용)</v>
          </cell>
          <cell r="C6" t="str">
            <v>300/5A  1.0C 15VA</v>
          </cell>
          <cell r="D6" t="str">
            <v>EA</v>
          </cell>
          <cell r="E6">
            <v>1</v>
          </cell>
          <cell r="F6">
            <v>8000</v>
          </cell>
          <cell r="G6">
            <v>8000</v>
          </cell>
        </row>
        <row r="7">
          <cell r="A7" t="str">
            <v>미믹보드 미믹보드</v>
          </cell>
          <cell r="B7" t="str">
            <v>미믹보드</v>
          </cell>
          <cell r="C7" t="str">
            <v>미믹보드</v>
          </cell>
          <cell r="D7" t="str">
            <v>면</v>
          </cell>
          <cell r="E7">
            <v>1</v>
          </cell>
          <cell r="F7">
            <v>90000</v>
          </cell>
          <cell r="G7">
            <v>90000</v>
          </cell>
        </row>
        <row r="8">
          <cell r="A8" t="str">
            <v>석면전선 2.0sq</v>
          </cell>
          <cell r="B8" t="str">
            <v>석면전선</v>
          </cell>
          <cell r="C8" t="str">
            <v>2.0sq</v>
          </cell>
          <cell r="D8" t="str">
            <v>m</v>
          </cell>
          <cell r="E8">
            <v>1</v>
          </cell>
          <cell r="F8">
            <v>2000</v>
          </cell>
          <cell r="G8">
            <v>2000</v>
          </cell>
        </row>
        <row r="9">
          <cell r="A9" t="str">
            <v>자재성 경비 (수배전반및MCC반 상부에 시공)</v>
          </cell>
          <cell r="B9" t="str">
            <v>자재성 경비</v>
          </cell>
          <cell r="C9" t="str">
            <v>(수배전반및MCC반 상부에 시공)</v>
          </cell>
          <cell r="D9" t="str">
            <v>식</v>
          </cell>
          <cell r="E9">
            <v>1</v>
          </cell>
          <cell r="F9">
            <v>177000</v>
          </cell>
          <cell r="G9">
            <v>177000</v>
          </cell>
        </row>
        <row r="10">
          <cell r="A10" t="str">
            <v>자재성 경비 현장작업비</v>
          </cell>
          <cell r="B10" t="str">
            <v>자재성 경비</v>
          </cell>
          <cell r="C10" t="str">
            <v>현장작업비</v>
          </cell>
          <cell r="D10" t="str">
            <v>M/D</v>
          </cell>
          <cell r="E10">
            <v>1</v>
          </cell>
          <cell r="F10">
            <v>180000</v>
          </cell>
          <cell r="G10">
            <v>180000</v>
          </cell>
        </row>
        <row r="11">
          <cell r="A11" t="str">
            <v>저압 C.T(환형) 100/5A  1.0C  15VA</v>
          </cell>
          <cell r="B11" t="str">
            <v>저압 C.T(환형)</v>
          </cell>
          <cell r="C11" t="str">
            <v>100/5A  1.0C  15VA</v>
          </cell>
          <cell r="D11" t="str">
            <v>EA</v>
          </cell>
          <cell r="E11">
            <v>1</v>
          </cell>
          <cell r="F11">
            <v>8000</v>
          </cell>
          <cell r="G11">
            <v>8000</v>
          </cell>
        </row>
        <row r="12">
          <cell r="A12" t="str">
            <v>지지 애자 (EPOXY) 24KV 210*95</v>
          </cell>
          <cell r="B12" t="str">
            <v>지지 애자 (EPOXY)</v>
          </cell>
          <cell r="C12" t="str">
            <v>24KV 210*95</v>
          </cell>
          <cell r="D12" t="str">
            <v>EA</v>
          </cell>
          <cell r="E12">
            <v>1</v>
          </cell>
          <cell r="F12">
            <v>3000</v>
          </cell>
          <cell r="G12">
            <v>3000</v>
          </cell>
        </row>
        <row r="13">
          <cell r="A13" t="str">
            <v>지지 애자 (EPOXY) 600V 40*40</v>
          </cell>
          <cell r="B13" t="str">
            <v>지지 애자 (EPOXY)</v>
          </cell>
          <cell r="C13" t="str">
            <v>600V 40*40</v>
          </cell>
          <cell r="D13" t="str">
            <v>EA</v>
          </cell>
          <cell r="E13">
            <v>1</v>
          </cell>
          <cell r="F13">
            <v>2000</v>
          </cell>
          <cell r="G13">
            <v>2000</v>
          </cell>
        </row>
        <row r="14">
          <cell r="A14" t="str">
            <v>지지 애자 (EPOXY) 7.2KV 80*75</v>
          </cell>
          <cell r="B14" t="str">
            <v>지지 애자 (EPOXY)</v>
          </cell>
          <cell r="C14" t="str">
            <v>7.2KV 80*75</v>
          </cell>
          <cell r="D14" t="str">
            <v>EA</v>
          </cell>
          <cell r="E14">
            <v>1</v>
          </cell>
          <cell r="F14">
            <v>2000</v>
          </cell>
          <cell r="G14">
            <v>2000</v>
          </cell>
        </row>
        <row r="15">
          <cell r="A15" t="str">
            <v>표시등 표시등</v>
          </cell>
          <cell r="B15" t="str">
            <v>표시등</v>
          </cell>
          <cell r="C15" t="str">
            <v>표시등</v>
          </cell>
          <cell r="D15" t="str">
            <v>EA</v>
          </cell>
          <cell r="E15">
            <v>1</v>
          </cell>
          <cell r="F15">
            <v>3000</v>
          </cell>
          <cell r="G15">
            <v>3000</v>
          </cell>
        </row>
        <row r="16">
          <cell r="A16" t="str">
            <v>ACB (W/OCR,OCGR) 4P 1000A (W/SHUTTER)</v>
          </cell>
          <cell r="B16" t="str">
            <v>ACB (W/OCR,OCGR)</v>
          </cell>
          <cell r="C16" t="str">
            <v>4P 1000A (W/SHUTTER)</v>
          </cell>
          <cell r="D16" t="str">
            <v>SET</v>
          </cell>
          <cell r="E16">
            <v>1</v>
          </cell>
          <cell r="F16">
            <v>1575000</v>
          </cell>
          <cell r="G16">
            <v>1575000</v>
          </cell>
        </row>
        <row r="17">
          <cell r="A17" t="str">
            <v>ACB (W/OCR,OCGR) 4P 2000A (W/SHUTTER)</v>
          </cell>
          <cell r="B17" t="str">
            <v>ACB (W/OCR,OCGR)</v>
          </cell>
          <cell r="C17" t="str">
            <v>4P 2000A (W/SHUTTER)</v>
          </cell>
          <cell r="D17" t="str">
            <v>SET</v>
          </cell>
          <cell r="E17">
            <v>1</v>
          </cell>
          <cell r="F17">
            <v>2224000</v>
          </cell>
          <cell r="G17">
            <v>2224000</v>
          </cell>
        </row>
        <row r="18">
          <cell r="A18" t="str">
            <v>ACB (W/OCR,OCGR) 4P 2500A (W/SHUTTER)</v>
          </cell>
          <cell r="B18" t="str">
            <v>ACB (W/OCR,OCGR)</v>
          </cell>
          <cell r="C18" t="str">
            <v>4P 2500A (W/SHUTTER)</v>
          </cell>
          <cell r="D18" t="str">
            <v>SET</v>
          </cell>
          <cell r="E18">
            <v>1</v>
          </cell>
          <cell r="F18">
            <v>2769000</v>
          </cell>
          <cell r="G18">
            <v>2769000</v>
          </cell>
        </row>
        <row r="19">
          <cell r="A19" t="str">
            <v>ACB (W/OCR,OCGR) 4P 3200A (W/SHUTTER)</v>
          </cell>
          <cell r="B19" t="str">
            <v>ACB (W/OCR,OCGR)</v>
          </cell>
          <cell r="C19" t="str">
            <v>4P 3200A (W/SHUTTER)</v>
          </cell>
          <cell r="D19" t="str">
            <v>SET</v>
          </cell>
          <cell r="E19">
            <v>1</v>
          </cell>
          <cell r="F19">
            <v>3489000</v>
          </cell>
          <cell r="G19">
            <v>3489000</v>
          </cell>
        </row>
        <row r="20">
          <cell r="A20" t="str">
            <v>ACB 4P 2000A (W/SHUTTER)</v>
          </cell>
          <cell r="B20" t="str">
            <v>ACB</v>
          </cell>
          <cell r="C20" t="str">
            <v>4P 2000A (W/SHUTTER)</v>
          </cell>
          <cell r="D20" t="str">
            <v>SET</v>
          </cell>
          <cell r="E20">
            <v>1</v>
          </cell>
          <cell r="F20">
            <v>2183000</v>
          </cell>
          <cell r="G20">
            <v>2183000</v>
          </cell>
        </row>
        <row r="21">
          <cell r="A21" t="str">
            <v>ACB 4P 2500A (W/KEY LOCK)</v>
          </cell>
          <cell r="B21" t="str">
            <v>ACB</v>
          </cell>
          <cell r="C21" t="str">
            <v>4P 2500A (W/KEY LOCK)</v>
          </cell>
          <cell r="D21" t="str">
            <v>SET</v>
          </cell>
          <cell r="E21">
            <v>1</v>
          </cell>
          <cell r="F21">
            <v>3056000</v>
          </cell>
          <cell r="G21">
            <v>3056000</v>
          </cell>
        </row>
        <row r="22">
          <cell r="A22" t="str">
            <v>ACB 4P 2500A (W/SHUTTER)</v>
          </cell>
          <cell r="B22" t="str">
            <v>ACB</v>
          </cell>
          <cell r="C22" t="str">
            <v>4P 2500A (W/SHUTTER)</v>
          </cell>
          <cell r="D22" t="str">
            <v>SET</v>
          </cell>
          <cell r="E22">
            <v>1</v>
          </cell>
          <cell r="F22">
            <v>2798000</v>
          </cell>
          <cell r="G22">
            <v>2798000</v>
          </cell>
        </row>
        <row r="23">
          <cell r="A23" t="str">
            <v>ACB LIFTER ACB LIFTER</v>
          </cell>
          <cell r="B23" t="str">
            <v>ACB LIFTER</v>
          </cell>
          <cell r="C23" t="str">
            <v>ACB LIFTER</v>
          </cell>
          <cell r="D23" t="str">
            <v>EA</v>
          </cell>
          <cell r="E23">
            <v>1</v>
          </cell>
          <cell r="F23">
            <v>784000</v>
          </cell>
          <cell r="G23">
            <v>784000</v>
          </cell>
        </row>
        <row r="24">
          <cell r="A24" t="str">
            <v>ACRYL &amp; PACKING 3t</v>
          </cell>
          <cell r="B24" t="str">
            <v>ACRYL &amp; PACKING</v>
          </cell>
          <cell r="C24" t="str">
            <v>3t</v>
          </cell>
          <cell r="D24" t="str">
            <v>EA</v>
          </cell>
          <cell r="E24">
            <v>1</v>
          </cell>
          <cell r="F24">
            <v>8000</v>
          </cell>
          <cell r="G24">
            <v>8000</v>
          </cell>
        </row>
        <row r="25">
          <cell r="A25" t="str">
            <v>AM 110mm 광각형</v>
          </cell>
          <cell r="B25" t="str">
            <v>AM</v>
          </cell>
          <cell r="C25" t="str">
            <v>110mm 광각형</v>
          </cell>
          <cell r="D25" t="str">
            <v>EA</v>
          </cell>
          <cell r="E25">
            <v>1</v>
          </cell>
          <cell r="F25">
            <v>14000</v>
          </cell>
          <cell r="G25">
            <v>14000</v>
          </cell>
        </row>
        <row r="26">
          <cell r="A26" t="str">
            <v>AM 110mm 광각형</v>
          </cell>
          <cell r="B26" t="str">
            <v>AM</v>
          </cell>
          <cell r="C26" t="str">
            <v>110mm 광각형</v>
          </cell>
          <cell r="D26" t="str">
            <v>EA</v>
          </cell>
          <cell r="E26">
            <v>1</v>
          </cell>
          <cell r="F26">
            <v>14000</v>
          </cell>
          <cell r="G26">
            <v>14000</v>
          </cell>
        </row>
        <row r="27">
          <cell r="A27" t="str">
            <v>AM 80mm 광각형</v>
          </cell>
          <cell r="B27" t="str">
            <v>AM</v>
          </cell>
          <cell r="C27" t="str">
            <v>80mm 광각형</v>
          </cell>
          <cell r="D27" t="str">
            <v>EA</v>
          </cell>
          <cell r="E27">
            <v>1</v>
          </cell>
          <cell r="F27">
            <v>14000</v>
          </cell>
          <cell r="G27">
            <v>14000</v>
          </cell>
        </row>
        <row r="28">
          <cell r="A28" t="str">
            <v>AM 80mm 광각형</v>
          </cell>
          <cell r="B28" t="str">
            <v>AM</v>
          </cell>
          <cell r="C28" t="str">
            <v>80mm 광각형</v>
          </cell>
          <cell r="D28" t="str">
            <v>EA</v>
          </cell>
          <cell r="E28">
            <v>1</v>
          </cell>
          <cell r="F28">
            <v>14000</v>
          </cell>
          <cell r="G28">
            <v>14000</v>
          </cell>
        </row>
        <row r="29">
          <cell r="A29" t="str">
            <v>AS 3P4W</v>
          </cell>
          <cell r="B29" t="str">
            <v>AS</v>
          </cell>
          <cell r="C29" t="str">
            <v>3P4W</v>
          </cell>
          <cell r="D29" t="str">
            <v>EA</v>
          </cell>
          <cell r="E29">
            <v>1</v>
          </cell>
          <cell r="F29">
            <v>6000</v>
          </cell>
          <cell r="G29">
            <v>6000</v>
          </cell>
        </row>
        <row r="30">
          <cell r="A30" t="str">
            <v>AS,VS AS,VS</v>
          </cell>
          <cell r="B30" t="str">
            <v>AS,VS</v>
          </cell>
          <cell r="C30" t="str">
            <v>AS,VS</v>
          </cell>
          <cell r="D30" t="str">
            <v>EA</v>
          </cell>
          <cell r="E30">
            <v>1</v>
          </cell>
          <cell r="F30">
            <v>6000</v>
          </cell>
          <cell r="G30">
            <v>6000</v>
          </cell>
        </row>
        <row r="31">
          <cell r="A31" t="str">
            <v>ASS'Y CHARGE ASS'Y CHARGE</v>
          </cell>
          <cell r="B31" t="str">
            <v>ASS'Y CHARGE</v>
          </cell>
          <cell r="C31" t="str">
            <v>ASS'Y CHARGE</v>
          </cell>
          <cell r="D31" t="str">
            <v>식</v>
          </cell>
          <cell r="E31">
            <v>1</v>
          </cell>
          <cell r="F31">
            <v>353000</v>
          </cell>
          <cell r="G31">
            <v>353000</v>
          </cell>
        </row>
        <row r="32">
          <cell r="A32" t="str">
            <v>ATS W/ACB*2 ACB 4P 1000A*2</v>
          </cell>
          <cell r="B32" t="str">
            <v>ATS W/ACB*2</v>
          </cell>
          <cell r="C32" t="str">
            <v>ACB 4P 1000A*2</v>
          </cell>
          <cell r="D32" t="str">
            <v>SET</v>
          </cell>
          <cell r="E32">
            <v>1</v>
          </cell>
          <cell r="F32">
            <v>8730000</v>
          </cell>
          <cell r="G32">
            <v>8730000</v>
          </cell>
        </row>
        <row r="33">
          <cell r="A33" t="str">
            <v>ATS W/ACB*2 ACB 4P 1250A*2</v>
          </cell>
          <cell r="B33" t="str">
            <v>ATS W/ACB*2</v>
          </cell>
          <cell r="C33" t="str">
            <v>ACB 4P 1250A*2</v>
          </cell>
          <cell r="D33" t="str">
            <v>SET</v>
          </cell>
          <cell r="E33">
            <v>1</v>
          </cell>
          <cell r="F33">
            <v>8846000</v>
          </cell>
          <cell r="G33">
            <v>8846000</v>
          </cell>
        </row>
        <row r="34">
          <cell r="A34" t="str">
            <v>ATS W/ACB*2 ACB 4P 2500A*2</v>
          </cell>
          <cell r="B34" t="str">
            <v>ATS W/ACB*2</v>
          </cell>
          <cell r="C34" t="str">
            <v>ACB 4P 2500A*2</v>
          </cell>
          <cell r="D34" t="str">
            <v>SET</v>
          </cell>
          <cell r="E34">
            <v>1</v>
          </cell>
          <cell r="F34">
            <v>12480000</v>
          </cell>
          <cell r="G34">
            <v>12480000</v>
          </cell>
        </row>
        <row r="35">
          <cell r="A35" t="str">
            <v>ATS W/ACB*2 ACB 4P 3200A*2</v>
          </cell>
          <cell r="B35" t="str">
            <v>ATS W/ACB*2</v>
          </cell>
          <cell r="C35" t="str">
            <v>ACB 4P 3200A*2</v>
          </cell>
          <cell r="D35" t="str">
            <v>SET</v>
          </cell>
          <cell r="E35">
            <v>1</v>
          </cell>
          <cell r="F35">
            <v>14601000</v>
          </cell>
          <cell r="G35">
            <v>14601000</v>
          </cell>
        </row>
        <row r="36">
          <cell r="A36" t="str">
            <v>ATS W/ACB*2 ACB 4P 800A*2</v>
          </cell>
          <cell r="B36" t="str">
            <v>ATS W/ACB*2</v>
          </cell>
          <cell r="C36" t="str">
            <v>ACB 4P 800A*2</v>
          </cell>
          <cell r="D36" t="str">
            <v>SET</v>
          </cell>
          <cell r="E36">
            <v>1</v>
          </cell>
          <cell r="F36">
            <v>8477000</v>
          </cell>
          <cell r="G36">
            <v>8477000</v>
          </cell>
        </row>
        <row r="37">
          <cell r="A37" t="str">
            <v>ATS(T형) 4P 100A</v>
          </cell>
          <cell r="B37" t="str">
            <v>ATS(T형)</v>
          </cell>
          <cell r="C37" t="str">
            <v>4P 100A</v>
          </cell>
          <cell r="D37" t="str">
            <v>EA</v>
          </cell>
          <cell r="E37">
            <v>1</v>
          </cell>
          <cell r="F37">
            <v>447000</v>
          </cell>
          <cell r="G37">
            <v>447000</v>
          </cell>
        </row>
        <row r="38">
          <cell r="A38" t="str">
            <v>AUX RELAY MG TYPE DC 2a2b</v>
          </cell>
          <cell r="B38" t="str">
            <v>AUX RELAY</v>
          </cell>
          <cell r="C38" t="str">
            <v>MG TYPE DC 2a2b</v>
          </cell>
          <cell r="D38" t="str">
            <v>EA</v>
          </cell>
          <cell r="E38">
            <v>1</v>
          </cell>
          <cell r="F38">
            <v>13000</v>
          </cell>
          <cell r="G38">
            <v>13000</v>
          </cell>
        </row>
        <row r="39">
          <cell r="A39" t="str">
            <v>AUX RELAY MG TYPE DC 4a4b</v>
          </cell>
          <cell r="B39" t="str">
            <v>AUX RELAY</v>
          </cell>
          <cell r="C39" t="str">
            <v>MG TYPE DC 4a4b</v>
          </cell>
          <cell r="D39" t="str">
            <v>EA</v>
          </cell>
          <cell r="E39">
            <v>1</v>
          </cell>
          <cell r="F39">
            <v>17000</v>
          </cell>
          <cell r="G39">
            <v>17000</v>
          </cell>
        </row>
        <row r="40">
          <cell r="A40" t="str">
            <v>AUX RELAY PLUG TYPE AC 2a2b</v>
          </cell>
          <cell r="B40" t="str">
            <v>AUX RELAY</v>
          </cell>
          <cell r="C40" t="str">
            <v>PLUG TYPE AC 2a2b</v>
          </cell>
          <cell r="D40" t="str">
            <v>EA</v>
          </cell>
          <cell r="E40">
            <v>1</v>
          </cell>
          <cell r="F40">
            <v>10000</v>
          </cell>
          <cell r="G40">
            <v>10000</v>
          </cell>
        </row>
        <row r="41">
          <cell r="A41" t="str">
            <v>AUX RELAY PLUG TYPE DC 2a2b</v>
          </cell>
          <cell r="B41" t="str">
            <v>AUX RELAY</v>
          </cell>
          <cell r="C41" t="str">
            <v>PLUG TYPE DC 2a2b</v>
          </cell>
          <cell r="D41" t="str">
            <v>EA</v>
          </cell>
          <cell r="E41">
            <v>1</v>
          </cell>
          <cell r="F41">
            <v>10000</v>
          </cell>
          <cell r="G41">
            <v>10000</v>
          </cell>
        </row>
        <row r="42">
          <cell r="A42" t="str">
            <v>BATTERY 12V100AH무보수밀폐형</v>
          </cell>
          <cell r="B42" t="str">
            <v>BATTERY</v>
          </cell>
          <cell r="C42" t="str">
            <v>12V100AH무보수밀폐형</v>
          </cell>
          <cell r="D42" t="str">
            <v>EA</v>
          </cell>
          <cell r="E42">
            <v>1</v>
          </cell>
          <cell r="F42">
            <v>77000</v>
          </cell>
          <cell r="G42">
            <v>77000</v>
          </cell>
        </row>
        <row r="43">
          <cell r="A43" t="str">
            <v>BATTERY 12V200AH무보수밀폐형</v>
          </cell>
          <cell r="B43" t="str">
            <v>BATTERY</v>
          </cell>
          <cell r="C43" t="str">
            <v>12V200AH무보수밀폐형</v>
          </cell>
          <cell r="D43" t="str">
            <v>EA</v>
          </cell>
          <cell r="E43">
            <v>1</v>
          </cell>
          <cell r="F43">
            <v>147000</v>
          </cell>
          <cell r="G43">
            <v>147000</v>
          </cell>
        </row>
        <row r="44">
          <cell r="A44" t="str">
            <v>BUS 지지대(수직) 3P BMC</v>
          </cell>
          <cell r="B44" t="str">
            <v>BUS 지지대(수직)</v>
          </cell>
          <cell r="C44" t="str">
            <v>3P BMC</v>
          </cell>
          <cell r="D44" t="str">
            <v>EA</v>
          </cell>
          <cell r="E44">
            <v>1</v>
          </cell>
          <cell r="F44">
            <v>16000</v>
          </cell>
          <cell r="G44">
            <v>16000</v>
          </cell>
        </row>
        <row r="45">
          <cell r="A45" t="str">
            <v>BUS BAR BUS BAR</v>
          </cell>
          <cell r="B45" t="str">
            <v>BUS BAR</v>
          </cell>
          <cell r="C45" t="str">
            <v>BUS BAR</v>
          </cell>
          <cell r="D45" t="str">
            <v>Kg</v>
          </cell>
          <cell r="E45">
            <v>1</v>
          </cell>
          <cell r="F45">
            <v>4000</v>
          </cell>
          <cell r="G45">
            <v>4000</v>
          </cell>
        </row>
        <row r="46">
          <cell r="A46" t="str">
            <v>BUS BAR(1000A) 10t*60mm</v>
          </cell>
          <cell r="B46" t="str">
            <v>BUS BAR(1000A)</v>
          </cell>
          <cell r="C46" t="str">
            <v>10t*60mm</v>
          </cell>
          <cell r="D46" t="str">
            <v>m</v>
          </cell>
          <cell r="E46">
            <v>1</v>
          </cell>
          <cell r="F46">
            <v>19000</v>
          </cell>
          <cell r="G46">
            <v>19000</v>
          </cell>
        </row>
        <row r="47">
          <cell r="A47" t="str">
            <v>BUS BAR(100A) 3t*20mm</v>
          </cell>
          <cell r="B47" t="str">
            <v>BUS BAR(100A)</v>
          </cell>
          <cell r="C47" t="str">
            <v>3t*20mm</v>
          </cell>
          <cell r="D47" t="str">
            <v>m</v>
          </cell>
          <cell r="E47">
            <v>1</v>
          </cell>
          <cell r="F47">
            <v>1000</v>
          </cell>
          <cell r="G47">
            <v>1000</v>
          </cell>
        </row>
        <row r="48">
          <cell r="A48" t="str">
            <v>BUS BAR(1200A) 10t*75mm</v>
          </cell>
          <cell r="B48" t="str">
            <v>BUS BAR(1200A)</v>
          </cell>
          <cell r="C48" t="str">
            <v>10t*75mm</v>
          </cell>
          <cell r="D48" t="str">
            <v>m</v>
          </cell>
          <cell r="E48">
            <v>1</v>
          </cell>
          <cell r="F48">
            <v>23000</v>
          </cell>
          <cell r="G48">
            <v>23000</v>
          </cell>
        </row>
        <row r="49">
          <cell r="A49" t="str">
            <v>BUS BAR(2000A) 10t*75mm*2</v>
          </cell>
          <cell r="B49" t="str">
            <v>BUS BAR(2000A)</v>
          </cell>
          <cell r="C49" t="str">
            <v>10t*75mm*2</v>
          </cell>
          <cell r="D49" t="str">
            <v>m</v>
          </cell>
          <cell r="E49">
            <v>1</v>
          </cell>
          <cell r="F49">
            <v>39000</v>
          </cell>
          <cell r="G49">
            <v>39000</v>
          </cell>
        </row>
        <row r="50">
          <cell r="A50" t="str">
            <v>BUS BAR(200A) 6t*20mm</v>
          </cell>
          <cell r="B50" t="str">
            <v>BUS BAR(200A)</v>
          </cell>
          <cell r="C50" t="str">
            <v>6t*20mm</v>
          </cell>
          <cell r="D50" t="str">
            <v>m</v>
          </cell>
          <cell r="E50">
            <v>1</v>
          </cell>
          <cell r="F50">
            <v>4000</v>
          </cell>
          <cell r="G50">
            <v>4000</v>
          </cell>
        </row>
        <row r="51">
          <cell r="A51" t="str">
            <v>BUS BAR(2500A) 10t*100mm*2</v>
          </cell>
          <cell r="B51" t="str">
            <v>BUS BAR(2500A)</v>
          </cell>
          <cell r="C51" t="str">
            <v>10t*100mm*2</v>
          </cell>
          <cell r="D51" t="str">
            <v>m</v>
          </cell>
          <cell r="E51">
            <v>1</v>
          </cell>
          <cell r="F51">
            <v>54000</v>
          </cell>
          <cell r="G51">
            <v>54000</v>
          </cell>
        </row>
        <row r="52">
          <cell r="A52" t="str">
            <v>BUS BAR(3000A) 10t*120mm*2</v>
          </cell>
          <cell r="B52" t="str">
            <v>BUS BAR(3000A)</v>
          </cell>
          <cell r="C52" t="str">
            <v>10t*120mm*2</v>
          </cell>
          <cell r="D52" t="str">
            <v>m</v>
          </cell>
          <cell r="E52">
            <v>1</v>
          </cell>
          <cell r="F52">
            <v>75000</v>
          </cell>
          <cell r="G52">
            <v>75000</v>
          </cell>
        </row>
        <row r="53">
          <cell r="A53" t="str">
            <v>BUS BAR(400A) 8t*25mm</v>
          </cell>
          <cell r="B53" t="str">
            <v>BUS BAR(400A)</v>
          </cell>
          <cell r="C53" t="str">
            <v>8t*25mm</v>
          </cell>
          <cell r="D53" t="str">
            <v>m</v>
          </cell>
          <cell r="E53">
            <v>1</v>
          </cell>
          <cell r="F53">
            <v>6000</v>
          </cell>
          <cell r="G53">
            <v>6000</v>
          </cell>
        </row>
        <row r="54">
          <cell r="A54" t="str">
            <v>BUS BAR(600A) 6t*50mm</v>
          </cell>
          <cell r="B54" t="str">
            <v>BUS BAR(600A)</v>
          </cell>
          <cell r="C54" t="str">
            <v>6t*50mm</v>
          </cell>
          <cell r="D54" t="str">
            <v>m</v>
          </cell>
          <cell r="E54">
            <v>1</v>
          </cell>
          <cell r="F54">
            <v>10000</v>
          </cell>
          <cell r="G54">
            <v>10000</v>
          </cell>
        </row>
        <row r="55">
          <cell r="A55" t="str">
            <v>BUS BAR(800A) 10t*50mm</v>
          </cell>
          <cell r="B55" t="str">
            <v>BUS BAR(800A)</v>
          </cell>
          <cell r="C55" t="str">
            <v>10t*50mm</v>
          </cell>
          <cell r="D55" t="str">
            <v>m</v>
          </cell>
          <cell r="E55">
            <v>1</v>
          </cell>
          <cell r="F55">
            <v>12000</v>
          </cell>
          <cell r="G55">
            <v>12000</v>
          </cell>
        </row>
        <row r="56">
          <cell r="A56" t="str">
            <v>BUZZER DC 110V/65mm</v>
          </cell>
          <cell r="B56" t="str">
            <v>BUZZER</v>
          </cell>
          <cell r="C56" t="str">
            <v>DC 110V/65mm</v>
          </cell>
          <cell r="D56" t="str">
            <v>EA</v>
          </cell>
          <cell r="E56">
            <v>1</v>
          </cell>
          <cell r="F56">
            <v>5000</v>
          </cell>
          <cell r="G56">
            <v>5000</v>
          </cell>
        </row>
        <row r="57">
          <cell r="A57" t="str">
            <v>CABLE GV 38sq</v>
          </cell>
          <cell r="B57" t="str">
            <v>CABLE</v>
          </cell>
          <cell r="C57" t="str">
            <v>GV 38sq</v>
          </cell>
          <cell r="D57" t="str">
            <v>m</v>
          </cell>
          <cell r="E57">
            <v>1</v>
          </cell>
          <cell r="F57">
            <v>1000</v>
          </cell>
          <cell r="G57">
            <v>1000</v>
          </cell>
        </row>
        <row r="58">
          <cell r="A58" t="str">
            <v>COATING AG (BUS BAR)</v>
          </cell>
          <cell r="B58" t="str">
            <v>COATING</v>
          </cell>
          <cell r="C58" t="str">
            <v>AG (BUS BAR)</v>
          </cell>
          <cell r="D58" t="str">
            <v>kg</v>
          </cell>
          <cell r="E58">
            <v>1</v>
          </cell>
          <cell r="F58">
            <v>1000</v>
          </cell>
          <cell r="G58">
            <v>1000</v>
          </cell>
        </row>
        <row r="59">
          <cell r="A59" t="str">
            <v>CONDENSER(380V) 3P 15KVA</v>
          </cell>
          <cell r="B59" t="str">
            <v>CONDENSER(380V)</v>
          </cell>
          <cell r="C59" t="str">
            <v>3P 15KVA</v>
          </cell>
          <cell r="D59" t="str">
            <v>EA</v>
          </cell>
          <cell r="E59">
            <v>1</v>
          </cell>
          <cell r="F59">
            <v>78000</v>
          </cell>
          <cell r="G59">
            <v>78000</v>
          </cell>
        </row>
        <row r="60">
          <cell r="A60" t="str">
            <v>CONDENSER(380V,440V) 3P 100UF</v>
          </cell>
          <cell r="B60" t="str">
            <v>CONDENSER(380V,440V)</v>
          </cell>
          <cell r="C60" t="str">
            <v>3P 100UF</v>
          </cell>
          <cell r="D60" t="str">
            <v>EA</v>
          </cell>
          <cell r="E60">
            <v>1</v>
          </cell>
          <cell r="F60">
            <v>33000</v>
          </cell>
          <cell r="G60">
            <v>33000</v>
          </cell>
        </row>
        <row r="61">
          <cell r="A61" t="str">
            <v>CONDENSER(380V,440V) 3P 10UF</v>
          </cell>
          <cell r="B61" t="str">
            <v>CONDENSER(380V,440V)</v>
          </cell>
          <cell r="C61" t="str">
            <v>3P 10UF</v>
          </cell>
          <cell r="D61" t="str">
            <v>EA</v>
          </cell>
          <cell r="E61">
            <v>1</v>
          </cell>
          <cell r="F61">
            <v>5000</v>
          </cell>
          <cell r="G61">
            <v>5000</v>
          </cell>
        </row>
        <row r="62">
          <cell r="A62" t="str">
            <v>CONDENSER(380V,440V) 3P 200UF</v>
          </cell>
          <cell r="B62" t="str">
            <v>CONDENSER(380V,440V)</v>
          </cell>
          <cell r="C62" t="str">
            <v>3P 200UF</v>
          </cell>
          <cell r="D62" t="str">
            <v>EA</v>
          </cell>
          <cell r="E62">
            <v>1</v>
          </cell>
          <cell r="F62">
            <v>80000</v>
          </cell>
          <cell r="G62">
            <v>80000</v>
          </cell>
        </row>
        <row r="63">
          <cell r="A63" t="str">
            <v>CONDENSER(380V,440V) 3P 20UF</v>
          </cell>
          <cell r="B63" t="str">
            <v>CONDENSER(380V,440V)</v>
          </cell>
          <cell r="C63" t="str">
            <v>3P 20UF</v>
          </cell>
          <cell r="D63" t="str">
            <v>EA</v>
          </cell>
          <cell r="E63">
            <v>1</v>
          </cell>
          <cell r="F63">
            <v>8000</v>
          </cell>
          <cell r="G63">
            <v>8000</v>
          </cell>
        </row>
        <row r="64">
          <cell r="A64" t="str">
            <v>CONDENSER(380V,440V) 3P 300UF</v>
          </cell>
          <cell r="B64" t="str">
            <v>CONDENSER(380V,440V)</v>
          </cell>
          <cell r="C64" t="str">
            <v>3P 300UF</v>
          </cell>
          <cell r="D64" t="str">
            <v>EA</v>
          </cell>
          <cell r="E64">
            <v>1</v>
          </cell>
          <cell r="F64">
            <v>96000</v>
          </cell>
          <cell r="G64">
            <v>96000</v>
          </cell>
        </row>
        <row r="65">
          <cell r="A65" t="str">
            <v>CONDENSER(380V,440V) 3P 400UF</v>
          </cell>
          <cell r="B65" t="str">
            <v>CONDENSER(380V,440V)</v>
          </cell>
          <cell r="C65" t="str">
            <v>3P 400UF</v>
          </cell>
          <cell r="D65" t="str">
            <v>EA</v>
          </cell>
          <cell r="E65">
            <v>1</v>
          </cell>
          <cell r="F65">
            <v>118000</v>
          </cell>
          <cell r="G65">
            <v>118000</v>
          </cell>
        </row>
        <row r="66">
          <cell r="A66" t="str">
            <v>CONDENSER(380V,440V) 3P 500UF</v>
          </cell>
          <cell r="B66" t="str">
            <v>CONDENSER(380V,440V)</v>
          </cell>
          <cell r="C66" t="str">
            <v>3P 500UF</v>
          </cell>
          <cell r="D66" t="str">
            <v>EA</v>
          </cell>
          <cell r="E66">
            <v>1</v>
          </cell>
          <cell r="F66">
            <v>160000</v>
          </cell>
          <cell r="G66">
            <v>160000</v>
          </cell>
        </row>
        <row r="67">
          <cell r="A67" t="str">
            <v>CONDENSER(380V,440V) 3P 50KVA(W/DC)</v>
          </cell>
          <cell r="B67" t="str">
            <v>CONDENSER(380V,440V)</v>
          </cell>
          <cell r="C67" t="str">
            <v>3P 50KVA(W/DC)</v>
          </cell>
          <cell r="D67" t="str">
            <v>EA</v>
          </cell>
          <cell r="E67">
            <v>1</v>
          </cell>
          <cell r="F67">
            <v>225000</v>
          </cell>
          <cell r="G67">
            <v>225000</v>
          </cell>
        </row>
        <row r="68">
          <cell r="A68" t="str">
            <v>CONDENSER(380V,440V) 3P 50UF</v>
          </cell>
          <cell r="B68" t="str">
            <v>CONDENSER(380V,440V)</v>
          </cell>
          <cell r="C68" t="str">
            <v>3P 50UF</v>
          </cell>
          <cell r="D68" t="str">
            <v>EA</v>
          </cell>
          <cell r="E68">
            <v>1</v>
          </cell>
          <cell r="F68">
            <v>17000</v>
          </cell>
          <cell r="G68">
            <v>17000</v>
          </cell>
        </row>
        <row r="69">
          <cell r="A69" t="str">
            <v>CONDENSER(380V,440V) 3P 60KVA(W/DC)</v>
          </cell>
          <cell r="B69" t="str">
            <v>CONDENSER(380V,440V)</v>
          </cell>
          <cell r="C69" t="str">
            <v>3P 60KVA(W/DC)</v>
          </cell>
          <cell r="D69" t="str">
            <v>EA</v>
          </cell>
          <cell r="E69">
            <v>1</v>
          </cell>
          <cell r="F69">
            <v>300000</v>
          </cell>
          <cell r="G69">
            <v>300000</v>
          </cell>
        </row>
        <row r="70">
          <cell r="A70" t="str">
            <v>CONDENSER(380V,440V) 3P 65KVA(W/DC)</v>
          </cell>
          <cell r="B70" t="str">
            <v>CONDENSER(380V,440V)</v>
          </cell>
          <cell r="C70" t="str">
            <v>3P 65KVA(W/DC)</v>
          </cell>
          <cell r="D70" t="str">
            <v>EA</v>
          </cell>
          <cell r="E70">
            <v>1</v>
          </cell>
          <cell r="F70">
            <v>316000</v>
          </cell>
          <cell r="G70">
            <v>316000</v>
          </cell>
        </row>
        <row r="71">
          <cell r="A71" t="str">
            <v>CONDENSER(380V,440V) 3P 750UF</v>
          </cell>
          <cell r="B71" t="str">
            <v>CONDENSER(380V,440V)</v>
          </cell>
          <cell r="C71" t="str">
            <v>3P 750UF</v>
          </cell>
          <cell r="D71" t="str">
            <v>EA</v>
          </cell>
          <cell r="E71">
            <v>1</v>
          </cell>
          <cell r="F71">
            <v>230000</v>
          </cell>
          <cell r="G71">
            <v>230000</v>
          </cell>
        </row>
        <row r="72">
          <cell r="A72" t="str">
            <v>CONDENSER(380V,440V) 3P 75KVA(W/DC)</v>
          </cell>
          <cell r="B72" t="str">
            <v>CONDENSER(380V,440V)</v>
          </cell>
          <cell r="C72" t="str">
            <v>3P 75KVA(W/DC)</v>
          </cell>
          <cell r="D72" t="str">
            <v>EA</v>
          </cell>
          <cell r="E72">
            <v>1</v>
          </cell>
          <cell r="F72">
            <v>390000</v>
          </cell>
          <cell r="G72">
            <v>390000</v>
          </cell>
        </row>
        <row r="73">
          <cell r="A73" t="str">
            <v>CONDENSER(380V,440V) 3P 75UF</v>
          </cell>
          <cell r="B73" t="str">
            <v>CONDENSER(380V,440V)</v>
          </cell>
          <cell r="C73" t="str">
            <v>3P 75UF</v>
          </cell>
          <cell r="D73" t="str">
            <v>EA</v>
          </cell>
          <cell r="E73">
            <v>1</v>
          </cell>
          <cell r="F73">
            <v>25000</v>
          </cell>
          <cell r="G73">
            <v>25000</v>
          </cell>
        </row>
        <row r="74">
          <cell r="A74" t="str">
            <v>CONTROL CABLE CONTROL CABLE</v>
          </cell>
          <cell r="B74" t="str">
            <v>CONTROL CABLE</v>
          </cell>
          <cell r="C74" t="str">
            <v>CONTROL CABLE</v>
          </cell>
          <cell r="D74" t="str">
            <v>SET</v>
          </cell>
          <cell r="E74">
            <v>1</v>
          </cell>
          <cell r="F74">
            <v>29000</v>
          </cell>
          <cell r="G74">
            <v>29000</v>
          </cell>
        </row>
        <row r="75">
          <cell r="A75" t="str">
            <v>CONTROL SWITCH CONTROL SWITCH</v>
          </cell>
          <cell r="B75" t="str">
            <v>CONTROL SWITCH</v>
          </cell>
          <cell r="C75" t="str">
            <v>CONTROL SWITCH</v>
          </cell>
          <cell r="D75" t="str">
            <v>EA</v>
          </cell>
          <cell r="E75">
            <v>1</v>
          </cell>
          <cell r="F75">
            <v>5000</v>
          </cell>
          <cell r="G75">
            <v>5000</v>
          </cell>
        </row>
        <row r="76">
          <cell r="A76" t="str">
            <v>CS PULL TURN TYPE</v>
          </cell>
          <cell r="B76" t="str">
            <v>CS</v>
          </cell>
          <cell r="C76" t="str">
            <v>PULL TURN TYPE</v>
          </cell>
          <cell r="D76" t="str">
            <v>EA</v>
          </cell>
          <cell r="E76">
            <v>1</v>
          </cell>
          <cell r="F76">
            <v>6000</v>
          </cell>
          <cell r="G76">
            <v>6000</v>
          </cell>
        </row>
        <row r="77">
          <cell r="A77" t="str">
            <v>CT(25.8KV) 100/5A 1.0CL 40VA, 40IN</v>
          </cell>
          <cell r="B77" t="str">
            <v>CT(25.8KV)</v>
          </cell>
          <cell r="C77" t="str">
            <v>100/5A 1.0CL 40VA, 40IN</v>
          </cell>
          <cell r="D77" t="str">
            <v>EA</v>
          </cell>
          <cell r="E77">
            <v>1</v>
          </cell>
          <cell r="F77">
            <v>120000</v>
          </cell>
          <cell r="G77">
            <v>120000</v>
          </cell>
        </row>
        <row r="78">
          <cell r="A78" t="str">
            <v>CT(25.8KV) 30/5A 1.0CL 40VA, 75IN</v>
          </cell>
          <cell r="B78" t="str">
            <v>CT(25.8KV)</v>
          </cell>
          <cell r="C78" t="str">
            <v>30/5A 1.0CL 40VA, 75IN</v>
          </cell>
          <cell r="D78" t="str">
            <v>EA</v>
          </cell>
          <cell r="E78">
            <v>1</v>
          </cell>
          <cell r="F78">
            <v>147000</v>
          </cell>
          <cell r="G78">
            <v>147000</v>
          </cell>
        </row>
        <row r="79">
          <cell r="A79" t="str">
            <v>CT(25.8KV) 40/5A 1.0CL 40VA, 75IN</v>
          </cell>
          <cell r="B79" t="str">
            <v>CT(25.8KV)</v>
          </cell>
          <cell r="C79" t="str">
            <v>40/5A 1.0CL 40VA, 75IN</v>
          </cell>
          <cell r="D79" t="str">
            <v>EA</v>
          </cell>
          <cell r="E79">
            <v>1</v>
          </cell>
          <cell r="F79">
            <v>147000</v>
          </cell>
          <cell r="G79">
            <v>147000</v>
          </cell>
        </row>
        <row r="80">
          <cell r="A80" t="str">
            <v>CT(25.8KV) 50/5A 1.0CL 40VA, 75IN</v>
          </cell>
          <cell r="B80" t="str">
            <v>CT(25.8KV)</v>
          </cell>
          <cell r="C80" t="str">
            <v>50/5A 1.0CL 40VA, 75IN</v>
          </cell>
          <cell r="D80" t="str">
            <v>EA</v>
          </cell>
          <cell r="E80">
            <v>1</v>
          </cell>
          <cell r="F80">
            <v>147000</v>
          </cell>
          <cell r="G80">
            <v>147000</v>
          </cell>
        </row>
        <row r="81">
          <cell r="A81" t="str">
            <v>CUBICLE(옥내용) 1000*2550*2000</v>
          </cell>
          <cell r="B81" t="str">
            <v>CUBICLE(옥내용)</v>
          </cell>
          <cell r="C81" t="str">
            <v>1000*2550*2000</v>
          </cell>
          <cell r="D81" t="str">
            <v>면</v>
          </cell>
          <cell r="E81">
            <v>1</v>
          </cell>
          <cell r="F81">
            <v>713000</v>
          </cell>
          <cell r="G81">
            <v>713000</v>
          </cell>
        </row>
        <row r="82">
          <cell r="A82" t="str">
            <v>CUBICLE(옥내용) 1100*2550*2000</v>
          </cell>
          <cell r="B82" t="str">
            <v>CUBICLE(옥내용)</v>
          </cell>
          <cell r="C82" t="str">
            <v>1100*2550*2000</v>
          </cell>
          <cell r="D82" t="str">
            <v>면</v>
          </cell>
          <cell r="E82">
            <v>1</v>
          </cell>
          <cell r="F82">
            <v>800000</v>
          </cell>
          <cell r="G82">
            <v>800000</v>
          </cell>
        </row>
        <row r="83">
          <cell r="A83" t="str">
            <v>CUBICLE(옥내용) 1200*2550*2500</v>
          </cell>
          <cell r="B83" t="str">
            <v>CUBICLE(옥내용)</v>
          </cell>
          <cell r="C83" t="str">
            <v>1200*2550*2500</v>
          </cell>
          <cell r="D83" t="str">
            <v>면</v>
          </cell>
          <cell r="E83">
            <v>1</v>
          </cell>
          <cell r="F83">
            <v>823000</v>
          </cell>
          <cell r="G83">
            <v>823000</v>
          </cell>
        </row>
        <row r="84">
          <cell r="A84" t="str">
            <v>CUBICLE(옥내용) 1300*2550*2500</v>
          </cell>
          <cell r="B84" t="str">
            <v>CUBICLE(옥내용)</v>
          </cell>
          <cell r="C84" t="str">
            <v>1300*2550*2500</v>
          </cell>
          <cell r="D84" t="str">
            <v>면</v>
          </cell>
          <cell r="E84">
            <v>1</v>
          </cell>
          <cell r="F84">
            <v>823000</v>
          </cell>
          <cell r="G84">
            <v>823000</v>
          </cell>
        </row>
        <row r="85">
          <cell r="A85" t="str">
            <v>CUBICLE(옥내용) 1400*2550*2500</v>
          </cell>
          <cell r="B85" t="str">
            <v>CUBICLE(옥내용)</v>
          </cell>
          <cell r="C85" t="str">
            <v>1400*2550*2500</v>
          </cell>
          <cell r="D85" t="str">
            <v>면</v>
          </cell>
          <cell r="E85">
            <v>1</v>
          </cell>
          <cell r="F85">
            <v>833000</v>
          </cell>
          <cell r="G85">
            <v>833000</v>
          </cell>
        </row>
        <row r="86">
          <cell r="A86" t="str">
            <v>CUBICLE(옥내용) 1700*2550*2000</v>
          </cell>
          <cell r="B86" t="str">
            <v>CUBICLE(옥내용)</v>
          </cell>
          <cell r="C86" t="str">
            <v>1700*2550*2000</v>
          </cell>
          <cell r="D86" t="str">
            <v>면</v>
          </cell>
          <cell r="E86">
            <v>1</v>
          </cell>
          <cell r="F86">
            <v>962000</v>
          </cell>
          <cell r="G86">
            <v>962000</v>
          </cell>
        </row>
        <row r="87">
          <cell r="A87" t="str">
            <v>CUBICLE(옥내용) 2500*2550*2500</v>
          </cell>
          <cell r="B87" t="str">
            <v>CUBICLE(옥내용)</v>
          </cell>
          <cell r="C87" t="str">
            <v>2500*2550*2500</v>
          </cell>
          <cell r="D87" t="str">
            <v>면</v>
          </cell>
          <cell r="E87">
            <v>1</v>
          </cell>
          <cell r="F87">
            <v>1019000</v>
          </cell>
          <cell r="G87">
            <v>1019000</v>
          </cell>
        </row>
        <row r="88">
          <cell r="A88" t="str">
            <v>CUBICLE(옥내용) 2600*2550*2500</v>
          </cell>
          <cell r="B88" t="str">
            <v>CUBICLE(옥내용)</v>
          </cell>
          <cell r="C88" t="str">
            <v>2600*2550*2500</v>
          </cell>
          <cell r="D88" t="str">
            <v>면</v>
          </cell>
          <cell r="E88">
            <v>1</v>
          </cell>
          <cell r="F88">
            <v>1119000</v>
          </cell>
          <cell r="G88">
            <v>1119000</v>
          </cell>
        </row>
        <row r="89">
          <cell r="A89" t="str">
            <v>CUBICLE(옥내용) 800*2550*2000</v>
          </cell>
          <cell r="B89" t="str">
            <v>CUBICLE(옥내용)</v>
          </cell>
          <cell r="C89" t="str">
            <v>800*2550*2000</v>
          </cell>
          <cell r="D89" t="str">
            <v>면</v>
          </cell>
          <cell r="E89">
            <v>1</v>
          </cell>
          <cell r="F89">
            <v>686000</v>
          </cell>
          <cell r="G89">
            <v>686000</v>
          </cell>
        </row>
        <row r="90">
          <cell r="A90" t="str">
            <v>CUBICLE(옥내용) 900*2550*2000</v>
          </cell>
          <cell r="B90" t="str">
            <v>CUBICLE(옥내용)</v>
          </cell>
          <cell r="C90" t="str">
            <v>900*2550*2000</v>
          </cell>
          <cell r="D90" t="str">
            <v>면</v>
          </cell>
          <cell r="E90">
            <v>1</v>
          </cell>
          <cell r="F90">
            <v>700000</v>
          </cell>
          <cell r="G90">
            <v>700000</v>
          </cell>
        </row>
        <row r="91">
          <cell r="A91" t="str">
            <v>CUBICLE(옥내용) 900*2550*2500</v>
          </cell>
          <cell r="B91" t="str">
            <v>CUBICLE(옥내용)</v>
          </cell>
          <cell r="C91" t="str">
            <v>900*2550*2500</v>
          </cell>
          <cell r="D91" t="str">
            <v>면</v>
          </cell>
          <cell r="E91">
            <v>1</v>
          </cell>
          <cell r="F91">
            <v>700000</v>
          </cell>
          <cell r="G91">
            <v>700000</v>
          </cell>
        </row>
        <row r="92">
          <cell r="A92" t="str">
            <v>CUBICLE(MCC용) 600*2350*600</v>
          </cell>
          <cell r="B92" t="str">
            <v>CUBICLE(MCC용)</v>
          </cell>
          <cell r="C92" t="str">
            <v>600*2350*600</v>
          </cell>
          <cell r="D92" t="str">
            <v>면</v>
          </cell>
          <cell r="E92">
            <v>1</v>
          </cell>
          <cell r="F92">
            <v>245000</v>
          </cell>
          <cell r="G92">
            <v>245000</v>
          </cell>
        </row>
        <row r="93">
          <cell r="A93" t="str">
            <v>DAIGONAL CUTTING PLIER DAIGONAL CUTTING PLIER</v>
          </cell>
          <cell r="B93" t="str">
            <v>DAIGONAL CUTTING PLIER</v>
          </cell>
          <cell r="C93" t="str">
            <v>DAIGONAL CUTTING PLIER</v>
          </cell>
          <cell r="D93" t="str">
            <v>EA</v>
          </cell>
          <cell r="E93">
            <v>1</v>
          </cell>
          <cell r="F93">
            <v>76000</v>
          </cell>
          <cell r="G93">
            <v>76000</v>
          </cell>
        </row>
        <row r="94">
          <cell r="A94" t="str">
            <v>DC AMP. METER DC AMP. METER</v>
          </cell>
          <cell r="B94" t="str">
            <v>DC AMP. METER</v>
          </cell>
          <cell r="C94" t="str">
            <v>DC AMP. METER</v>
          </cell>
          <cell r="D94" t="str">
            <v>EA</v>
          </cell>
          <cell r="E94">
            <v>1</v>
          </cell>
          <cell r="F94">
            <v>78000</v>
          </cell>
          <cell r="G94">
            <v>78000</v>
          </cell>
        </row>
        <row r="95">
          <cell r="A95" t="str">
            <v>DC VOL. METER DC VOL. METER</v>
          </cell>
          <cell r="B95" t="str">
            <v>DC VOL. METER</v>
          </cell>
          <cell r="C95" t="str">
            <v>DC VOL. METER</v>
          </cell>
          <cell r="D95" t="str">
            <v>EA</v>
          </cell>
          <cell r="E95">
            <v>1</v>
          </cell>
          <cell r="F95">
            <v>78000</v>
          </cell>
          <cell r="G95">
            <v>78000</v>
          </cell>
        </row>
        <row r="96">
          <cell r="A96" t="str">
            <v>DC-AM 110mm 광각형(DC)</v>
          </cell>
          <cell r="B96" t="str">
            <v>DC-AM</v>
          </cell>
          <cell r="C96" t="str">
            <v>110mm 광각형(DC)</v>
          </cell>
          <cell r="D96" t="str">
            <v>EA</v>
          </cell>
          <cell r="E96">
            <v>1</v>
          </cell>
          <cell r="F96">
            <v>78000</v>
          </cell>
          <cell r="G96">
            <v>78000</v>
          </cell>
        </row>
        <row r="97">
          <cell r="A97" t="str">
            <v>DC-AM 110mm광각(충.방전용)</v>
          </cell>
          <cell r="B97" t="str">
            <v>DC-AM</v>
          </cell>
          <cell r="C97" t="str">
            <v>110mm광각(충.방전용)</v>
          </cell>
          <cell r="D97" t="str">
            <v>EA</v>
          </cell>
          <cell r="E97">
            <v>1</v>
          </cell>
          <cell r="F97">
            <v>78000</v>
          </cell>
          <cell r="G97">
            <v>78000</v>
          </cell>
        </row>
        <row r="98">
          <cell r="A98" t="str">
            <v>DC-VM 110mm 광각형(DC)</v>
          </cell>
          <cell r="B98" t="str">
            <v>DC-VM</v>
          </cell>
          <cell r="C98" t="str">
            <v>110mm 광각형(DC)</v>
          </cell>
          <cell r="D98" t="str">
            <v>EA</v>
          </cell>
          <cell r="E98">
            <v>1</v>
          </cell>
          <cell r="F98">
            <v>78000</v>
          </cell>
          <cell r="G98">
            <v>78000</v>
          </cell>
        </row>
        <row r="99">
          <cell r="A99" t="str">
            <v>DOOR HANDLE 大  W/KEY</v>
          </cell>
          <cell r="B99" t="str">
            <v>DOOR HANDLE</v>
          </cell>
          <cell r="C99" t="str">
            <v>大  W/KEY</v>
          </cell>
          <cell r="D99" t="str">
            <v>EA</v>
          </cell>
          <cell r="E99">
            <v>1</v>
          </cell>
          <cell r="F99">
            <v>4000</v>
          </cell>
          <cell r="G99">
            <v>4000</v>
          </cell>
        </row>
        <row r="100">
          <cell r="A100" t="str">
            <v>DOOR HANDLE 中  W/KEY</v>
          </cell>
          <cell r="B100" t="str">
            <v>DOOR HANDLE</v>
          </cell>
          <cell r="C100" t="str">
            <v>中  W/KEY</v>
          </cell>
          <cell r="D100" t="str">
            <v>EA</v>
          </cell>
          <cell r="E100">
            <v>1</v>
          </cell>
          <cell r="F100">
            <v>3000</v>
          </cell>
          <cell r="G100">
            <v>3000</v>
          </cell>
        </row>
        <row r="101">
          <cell r="A101" t="str">
            <v>DS HOOK 봉 24KV급</v>
          </cell>
          <cell r="B101" t="str">
            <v>DS HOOK 봉</v>
          </cell>
          <cell r="C101" t="str">
            <v>24KV급</v>
          </cell>
          <cell r="D101" t="str">
            <v>EA</v>
          </cell>
          <cell r="E101">
            <v>1</v>
          </cell>
          <cell r="F101">
            <v>19000</v>
          </cell>
          <cell r="G101">
            <v>19000</v>
          </cell>
        </row>
        <row r="102">
          <cell r="A102" t="str">
            <v>DUCT(W/COVER)-분체도장 W:1800*H:200*2.3T</v>
          </cell>
          <cell r="B102" t="str">
            <v>DUCT(W/COVER)-분체도장</v>
          </cell>
          <cell r="C102" t="str">
            <v>W:1800*H:200*2.3T</v>
          </cell>
          <cell r="D102" t="str">
            <v>M</v>
          </cell>
          <cell r="E102">
            <v>1</v>
          </cell>
          <cell r="F102">
            <v>50000</v>
          </cell>
          <cell r="G102">
            <v>50000</v>
          </cell>
        </row>
        <row r="103">
          <cell r="A103" t="str">
            <v>DUCT(W/COVER)-분체도장 W:600*H:200*2.3T</v>
          </cell>
          <cell r="B103" t="str">
            <v>DUCT(W/COVER)-분체도장</v>
          </cell>
          <cell r="C103" t="str">
            <v>W:600*H:200*2.3T</v>
          </cell>
          <cell r="D103" t="str">
            <v>M</v>
          </cell>
          <cell r="E103">
            <v>1</v>
          </cell>
          <cell r="F103">
            <v>25000</v>
          </cell>
          <cell r="G103">
            <v>25000</v>
          </cell>
        </row>
        <row r="104">
          <cell r="A104" t="str">
            <v>DZ FUSE 3A W/HOLDER</v>
          </cell>
          <cell r="B104" t="str">
            <v>DZ FUSE</v>
          </cell>
          <cell r="C104" t="str">
            <v>3A W/HOLDER</v>
          </cell>
          <cell r="D104" t="str">
            <v>EA</v>
          </cell>
          <cell r="E104">
            <v>1</v>
          </cell>
          <cell r="F104">
            <v>1000</v>
          </cell>
          <cell r="G104">
            <v>1000</v>
          </cell>
        </row>
        <row r="105">
          <cell r="A105" t="str">
            <v>EARTH BUS BAR 3t*25mm</v>
          </cell>
          <cell r="B105" t="str">
            <v>EARTH BUS BAR</v>
          </cell>
          <cell r="C105" t="str">
            <v>3t*25mm</v>
          </cell>
          <cell r="D105" t="str">
            <v>m</v>
          </cell>
          <cell r="E105">
            <v>1</v>
          </cell>
          <cell r="F105">
            <v>2000</v>
          </cell>
          <cell r="G105">
            <v>2000</v>
          </cell>
        </row>
        <row r="106">
          <cell r="A106" t="str">
            <v>EARTH BUS BAR 3t*30mm</v>
          </cell>
          <cell r="B106" t="str">
            <v>EARTH BUS BAR</v>
          </cell>
          <cell r="C106" t="str">
            <v>3t*30mm</v>
          </cell>
          <cell r="D106" t="str">
            <v>m</v>
          </cell>
          <cell r="E106">
            <v>1</v>
          </cell>
          <cell r="F106">
            <v>2000</v>
          </cell>
          <cell r="G106">
            <v>2000</v>
          </cell>
        </row>
        <row r="107">
          <cell r="A107" t="str">
            <v>ELD 10회로</v>
          </cell>
          <cell r="B107" t="str">
            <v>ELD</v>
          </cell>
          <cell r="C107" t="str">
            <v>10회로</v>
          </cell>
          <cell r="D107" t="str">
            <v>EA</v>
          </cell>
          <cell r="E107">
            <v>1</v>
          </cell>
          <cell r="F107">
            <v>132000</v>
          </cell>
          <cell r="G107">
            <v>132000</v>
          </cell>
        </row>
        <row r="108">
          <cell r="A108" t="str">
            <v>ELD 5회로</v>
          </cell>
          <cell r="B108" t="str">
            <v>ELD</v>
          </cell>
          <cell r="C108" t="str">
            <v>5회로</v>
          </cell>
          <cell r="D108" t="str">
            <v>EA</v>
          </cell>
          <cell r="E108">
            <v>1</v>
          </cell>
          <cell r="F108">
            <v>118000</v>
          </cell>
          <cell r="G108">
            <v>118000</v>
          </cell>
        </row>
        <row r="109">
          <cell r="A109" t="str">
            <v>EOCR SEZ TYPE</v>
          </cell>
          <cell r="B109" t="str">
            <v>EOCR</v>
          </cell>
          <cell r="C109" t="str">
            <v>SEZ TYPE</v>
          </cell>
          <cell r="D109" t="str">
            <v>EA</v>
          </cell>
          <cell r="E109">
            <v>1</v>
          </cell>
          <cell r="F109">
            <v>69000</v>
          </cell>
          <cell r="G109">
            <v>69000</v>
          </cell>
        </row>
        <row r="110">
          <cell r="A110" t="str">
            <v>FAN 300*300mm</v>
          </cell>
          <cell r="B110" t="str">
            <v>FAN</v>
          </cell>
          <cell r="C110" t="str">
            <v>300*300mm</v>
          </cell>
          <cell r="D110" t="str">
            <v>EA</v>
          </cell>
          <cell r="E110">
            <v>1</v>
          </cell>
          <cell r="F110">
            <v>24000</v>
          </cell>
          <cell r="G110">
            <v>24000</v>
          </cell>
        </row>
        <row r="111">
          <cell r="A111" t="str">
            <v>FL 램프 10W</v>
          </cell>
          <cell r="B111" t="str">
            <v>FL 램프</v>
          </cell>
          <cell r="C111" t="str">
            <v>10W</v>
          </cell>
          <cell r="D111" t="str">
            <v>EA</v>
          </cell>
          <cell r="E111">
            <v>1</v>
          </cell>
          <cell r="F111">
            <v>10000</v>
          </cell>
          <cell r="G111">
            <v>10000</v>
          </cell>
        </row>
        <row r="112">
          <cell r="A112" t="str">
            <v>FL DC 110V 10W</v>
          </cell>
          <cell r="B112" t="str">
            <v>FL</v>
          </cell>
          <cell r="C112" t="str">
            <v>DC 110V 10W</v>
          </cell>
          <cell r="D112" t="str">
            <v>EA</v>
          </cell>
          <cell r="E112">
            <v>1</v>
          </cell>
          <cell r="F112">
            <v>10000</v>
          </cell>
          <cell r="G112">
            <v>10000</v>
          </cell>
        </row>
        <row r="113">
          <cell r="A113" t="str">
            <v>FLEXIBLE BUS BAR 1000A L=400mm</v>
          </cell>
          <cell r="B113" t="str">
            <v>FLEXIBLE BUS BAR</v>
          </cell>
          <cell r="C113" t="str">
            <v>1000A L=400mm</v>
          </cell>
          <cell r="D113" t="str">
            <v>EA</v>
          </cell>
          <cell r="E113">
            <v>1</v>
          </cell>
          <cell r="F113">
            <v>23000</v>
          </cell>
          <cell r="G113">
            <v>23000</v>
          </cell>
        </row>
        <row r="114">
          <cell r="A114" t="str">
            <v>FLEXIBLE BUS BAR 2000A L=400mm</v>
          </cell>
          <cell r="B114" t="str">
            <v>FLEXIBLE BUS BAR</v>
          </cell>
          <cell r="C114" t="str">
            <v>2000A L=400mm</v>
          </cell>
          <cell r="D114" t="str">
            <v>EA</v>
          </cell>
          <cell r="E114">
            <v>1</v>
          </cell>
          <cell r="F114">
            <v>57000</v>
          </cell>
          <cell r="G114">
            <v>57000</v>
          </cell>
        </row>
        <row r="115">
          <cell r="A115" t="str">
            <v>FLEXIBLE BUS BAR 2500A L=400mm</v>
          </cell>
          <cell r="B115" t="str">
            <v>FLEXIBLE BUS BAR</v>
          </cell>
          <cell r="C115" t="str">
            <v>2500A L=400mm</v>
          </cell>
          <cell r="D115" t="str">
            <v>EA</v>
          </cell>
          <cell r="E115">
            <v>1</v>
          </cell>
          <cell r="F115">
            <v>70000</v>
          </cell>
          <cell r="G115">
            <v>70000</v>
          </cell>
        </row>
        <row r="116">
          <cell r="A116" t="str">
            <v>FLEXIBLE BUS BAR 3000A L=400mm</v>
          </cell>
          <cell r="B116" t="str">
            <v>FLEXIBLE BUS BAR</v>
          </cell>
          <cell r="C116" t="str">
            <v>3000A L=400mm</v>
          </cell>
          <cell r="D116" t="str">
            <v>EA</v>
          </cell>
          <cell r="E116">
            <v>1</v>
          </cell>
          <cell r="F116">
            <v>80000</v>
          </cell>
          <cell r="G116">
            <v>80000</v>
          </cell>
        </row>
        <row r="117">
          <cell r="A117" t="str">
            <v>FM 110mm 광각형</v>
          </cell>
          <cell r="B117" t="str">
            <v>FM</v>
          </cell>
          <cell r="C117" t="str">
            <v>110mm 광각형</v>
          </cell>
          <cell r="D117" t="str">
            <v>EA</v>
          </cell>
          <cell r="E117">
            <v>1</v>
          </cell>
          <cell r="F117">
            <v>14000</v>
          </cell>
          <cell r="G117">
            <v>14000</v>
          </cell>
        </row>
        <row r="118">
          <cell r="A118" t="str">
            <v>HEAT SHRINKABLE TUBE 24KV 6T*50MM</v>
          </cell>
          <cell r="B118" t="str">
            <v>HEAT SHRINKABLE TUBE</v>
          </cell>
          <cell r="C118" t="str">
            <v>24KV 6T*50MM</v>
          </cell>
          <cell r="D118" t="str">
            <v>m</v>
          </cell>
          <cell r="E118">
            <v>1</v>
          </cell>
          <cell r="F118">
            <v>4000</v>
          </cell>
          <cell r="G118">
            <v>4000</v>
          </cell>
        </row>
        <row r="119">
          <cell r="A119" t="str">
            <v>HOOK METER DIGITAL</v>
          </cell>
          <cell r="B119" t="str">
            <v>HOOK METER</v>
          </cell>
          <cell r="C119" t="str">
            <v>DIGITAL</v>
          </cell>
          <cell r="D119" t="str">
            <v>EA</v>
          </cell>
          <cell r="E119">
            <v>1</v>
          </cell>
          <cell r="F119">
            <v>52000</v>
          </cell>
          <cell r="G119">
            <v>52000</v>
          </cell>
        </row>
        <row r="120">
          <cell r="A120" t="str">
            <v>I BOLT 5/8"</v>
          </cell>
          <cell r="B120" t="str">
            <v>I BOLT</v>
          </cell>
          <cell r="C120" t="str">
            <v>5/8"</v>
          </cell>
          <cell r="D120" t="str">
            <v>EA</v>
          </cell>
          <cell r="E120">
            <v>1</v>
          </cell>
          <cell r="F120">
            <v>1000</v>
          </cell>
          <cell r="G120">
            <v>1000</v>
          </cell>
        </row>
        <row r="121">
          <cell r="A121" t="str">
            <v>KWHM (3P4W) 110V 5(2.5)A매입</v>
          </cell>
          <cell r="B121" t="str">
            <v>KWHM (3P4W)</v>
          </cell>
          <cell r="C121" t="str">
            <v>110V 5(2.5)A매입</v>
          </cell>
          <cell r="D121" t="str">
            <v>EA</v>
          </cell>
          <cell r="E121">
            <v>1</v>
          </cell>
          <cell r="F121">
            <v>56000</v>
          </cell>
          <cell r="G121">
            <v>56000</v>
          </cell>
        </row>
        <row r="122">
          <cell r="A122" t="str">
            <v>KWHM (3P4W) 220/380V 5(2.5)A매입</v>
          </cell>
          <cell r="B122" t="str">
            <v>KWHM (3P4W)</v>
          </cell>
          <cell r="C122" t="str">
            <v>220/380V 5(2.5)A매입</v>
          </cell>
          <cell r="D122" t="str">
            <v>EA</v>
          </cell>
          <cell r="E122">
            <v>1</v>
          </cell>
          <cell r="F122">
            <v>115000</v>
          </cell>
          <cell r="G122">
            <v>115000</v>
          </cell>
        </row>
        <row r="123">
          <cell r="A123" t="str">
            <v>KWM 3P4W,WIDE ANGLE</v>
          </cell>
          <cell r="B123" t="str">
            <v>KWM</v>
          </cell>
          <cell r="C123" t="str">
            <v>3P4W,WIDE ANGLE</v>
          </cell>
          <cell r="D123" t="str">
            <v>EA</v>
          </cell>
          <cell r="E123">
            <v>1</v>
          </cell>
          <cell r="F123">
            <v>34000</v>
          </cell>
          <cell r="G123">
            <v>34000</v>
          </cell>
        </row>
        <row r="124">
          <cell r="A124" t="str">
            <v>LA 18KV 2.5KA</v>
          </cell>
          <cell r="B124" t="str">
            <v>LA</v>
          </cell>
          <cell r="C124" t="str">
            <v>18KV 2.5KA</v>
          </cell>
          <cell r="D124" t="str">
            <v>SET</v>
          </cell>
          <cell r="E124">
            <v>1</v>
          </cell>
          <cell r="F124">
            <v>72000</v>
          </cell>
          <cell r="G124">
            <v>72000</v>
          </cell>
        </row>
        <row r="125">
          <cell r="A125" t="str">
            <v>LBS 24KV 630A / 자동</v>
          </cell>
          <cell r="B125" t="str">
            <v>LBS</v>
          </cell>
          <cell r="C125" t="str">
            <v>24KV 630A / 자동</v>
          </cell>
          <cell r="D125" t="str">
            <v>EA</v>
          </cell>
          <cell r="E125">
            <v>1</v>
          </cell>
          <cell r="F125">
            <v>2068000</v>
          </cell>
          <cell r="G125">
            <v>2068000</v>
          </cell>
        </row>
        <row r="126">
          <cell r="A126" t="str">
            <v>LBS FUSE 160A</v>
          </cell>
          <cell r="B126" t="str">
            <v>LBS FUSE</v>
          </cell>
          <cell r="C126" t="str">
            <v>160A</v>
          </cell>
          <cell r="D126" t="str">
            <v>조</v>
          </cell>
          <cell r="E126">
            <v>1</v>
          </cell>
          <cell r="F126">
            <v>210000</v>
          </cell>
          <cell r="G126">
            <v>210000</v>
          </cell>
        </row>
        <row r="127">
          <cell r="A127" t="str">
            <v>LBS FUSE 200A</v>
          </cell>
          <cell r="B127" t="str">
            <v>LBS FUSE</v>
          </cell>
          <cell r="C127" t="str">
            <v>200A</v>
          </cell>
          <cell r="D127" t="str">
            <v>조</v>
          </cell>
          <cell r="E127">
            <v>1</v>
          </cell>
          <cell r="F127">
            <v>239000</v>
          </cell>
          <cell r="G127">
            <v>239000</v>
          </cell>
        </row>
        <row r="128">
          <cell r="A128" t="str">
            <v>LONG NOSE PLIER LONG NOSE PLIER</v>
          </cell>
          <cell r="B128" t="str">
            <v>LONG NOSE PLIER</v>
          </cell>
          <cell r="C128" t="str">
            <v>LONG NOSE PLIER</v>
          </cell>
          <cell r="D128" t="str">
            <v>EA</v>
          </cell>
          <cell r="E128">
            <v>1</v>
          </cell>
          <cell r="F128">
            <v>16000</v>
          </cell>
          <cell r="G128">
            <v>16000</v>
          </cell>
        </row>
        <row r="129">
          <cell r="A129" t="str">
            <v>MCCB "H" 4P 400AF</v>
          </cell>
          <cell r="B129" t="str">
            <v>MCCB</v>
          </cell>
          <cell r="C129" t="str">
            <v>"H" 4P 400AF</v>
          </cell>
          <cell r="D129" t="str">
            <v>EA</v>
          </cell>
          <cell r="E129">
            <v>1</v>
          </cell>
          <cell r="F129">
            <v>191000</v>
          </cell>
          <cell r="G129">
            <v>191000</v>
          </cell>
        </row>
        <row r="130">
          <cell r="A130" t="str">
            <v>MCCB "L" 2P 100AF</v>
          </cell>
          <cell r="B130" t="str">
            <v>MCCB</v>
          </cell>
          <cell r="C130" t="str">
            <v>"L" 2P 100AF</v>
          </cell>
          <cell r="D130" t="str">
            <v>EA</v>
          </cell>
          <cell r="E130">
            <v>1</v>
          </cell>
          <cell r="F130">
            <v>31000</v>
          </cell>
          <cell r="G130">
            <v>31000</v>
          </cell>
        </row>
        <row r="131">
          <cell r="A131" t="str">
            <v>MCCB "L" 3P 100AF</v>
          </cell>
          <cell r="B131" t="str">
            <v>MCCB</v>
          </cell>
          <cell r="C131" t="str">
            <v>"L" 3P 100AF</v>
          </cell>
          <cell r="D131" t="str">
            <v>EA</v>
          </cell>
          <cell r="E131">
            <v>1</v>
          </cell>
          <cell r="F131">
            <v>41000</v>
          </cell>
          <cell r="G131">
            <v>41000</v>
          </cell>
        </row>
        <row r="132">
          <cell r="A132" t="str">
            <v>MCCB "L" 3P 225AF</v>
          </cell>
          <cell r="B132" t="str">
            <v>MCCB</v>
          </cell>
          <cell r="C132" t="str">
            <v>"L" 3P 225AF</v>
          </cell>
          <cell r="D132" t="str">
            <v>EA</v>
          </cell>
          <cell r="E132">
            <v>1</v>
          </cell>
          <cell r="F132">
            <v>110000</v>
          </cell>
          <cell r="G132">
            <v>110000</v>
          </cell>
        </row>
        <row r="133">
          <cell r="A133" t="str">
            <v>MCCB "L" 4P 100AF</v>
          </cell>
          <cell r="B133" t="str">
            <v>MCCB</v>
          </cell>
          <cell r="C133" t="str">
            <v>"L" 4P 100AF</v>
          </cell>
          <cell r="D133" t="str">
            <v>EA</v>
          </cell>
          <cell r="E133">
            <v>1</v>
          </cell>
          <cell r="F133">
            <v>43000</v>
          </cell>
          <cell r="G133">
            <v>43000</v>
          </cell>
        </row>
        <row r="134">
          <cell r="A134" t="str">
            <v>MCCB "L" 4P 225AF</v>
          </cell>
          <cell r="B134" t="str">
            <v>MCCB</v>
          </cell>
          <cell r="C134" t="str">
            <v>"L" 4P 225AF</v>
          </cell>
          <cell r="D134" t="str">
            <v>EA</v>
          </cell>
          <cell r="E134">
            <v>1</v>
          </cell>
          <cell r="F134">
            <v>127000</v>
          </cell>
          <cell r="G134">
            <v>127000</v>
          </cell>
        </row>
        <row r="135">
          <cell r="A135" t="str">
            <v>MCCB "L" 4P 50AF</v>
          </cell>
          <cell r="B135" t="str">
            <v>MCCB</v>
          </cell>
          <cell r="C135" t="str">
            <v>"L" 4P 50AF</v>
          </cell>
          <cell r="D135" t="str">
            <v>EA</v>
          </cell>
          <cell r="E135">
            <v>1</v>
          </cell>
          <cell r="F135">
            <v>67000</v>
          </cell>
          <cell r="G135">
            <v>67000</v>
          </cell>
        </row>
        <row r="136">
          <cell r="A136" t="str">
            <v>MCCB "S" 2P 100AF</v>
          </cell>
          <cell r="B136" t="str">
            <v>MCCB</v>
          </cell>
          <cell r="C136" t="str">
            <v>"S" 2P 100AF</v>
          </cell>
          <cell r="D136" t="str">
            <v>EA</v>
          </cell>
          <cell r="E136">
            <v>1</v>
          </cell>
          <cell r="F136">
            <v>66000</v>
          </cell>
          <cell r="G136">
            <v>66000</v>
          </cell>
        </row>
        <row r="137">
          <cell r="A137" t="str">
            <v>MCCB "S" 2P 225AF</v>
          </cell>
          <cell r="B137" t="str">
            <v>MCCB</v>
          </cell>
          <cell r="C137" t="str">
            <v>"S" 2P 225AF</v>
          </cell>
          <cell r="D137" t="str">
            <v>EA</v>
          </cell>
          <cell r="E137">
            <v>1</v>
          </cell>
          <cell r="F137">
            <v>69000</v>
          </cell>
          <cell r="G137">
            <v>69000</v>
          </cell>
        </row>
        <row r="138">
          <cell r="A138" t="str">
            <v>MCCB "S" 2P 50AF</v>
          </cell>
          <cell r="B138" t="str">
            <v>MCCB</v>
          </cell>
          <cell r="C138" t="str">
            <v>"S" 2P 50AF</v>
          </cell>
          <cell r="D138" t="str">
            <v>EA</v>
          </cell>
          <cell r="E138">
            <v>1</v>
          </cell>
          <cell r="F138">
            <v>14000</v>
          </cell>
          <cell r="G138">
            <v>14000</v>
          </cell>
        </row>
        <row r="139">
          <cell r="A139" t="str">
            <v>MCCB "S" 3P 100AF</v>
          </cell>
          <cell r="B139" t="str">
            <v>MCCB</v>
          </cell>
          <cell r="C139" t="str">
            <v>"S" 3P 100AF</v>
          </cell>
          <cell r="D139" t="str">
            <v>EA</v>
          </cell>
          <cell r="E139">
            <v>1</v>
          </cell>
          <cell r="F139">
            <v>34000</v>
          </cell>
          <cell r="G139">
            <v>34000</v>
          </cell>
        </row>
        <row r="140">
          <cell r="A140" t="str">
            <v>MCCB "S" 3P 225AF</v>
          </cell>
          <cell r="B140" t="str">
            <v>MCCB</v>
          </cell>
          <cell r="C140" t="str">
            <v>"S" 3P 225AF</v>
          </cell>
          <cell r="D140" t="str">
            <v>EA</v>
          </cell>
          <cell r="E140">
            <v>1</v>
          </cell>
          <cell r="F140">
            <v>81000</v>
          </cell>
          <cell r="G140">
            <v>81000</v>
          </cell>
        </row>
        <row r="141">
          <cell r="A141" t="str">
            <v>MCCB "S" 3P 400AF</v>
          </cell>
          <cell r="B141" t="str">
            <v>MCCB</v>
          </cell>
          <cell r="C141" t="str">
            <v>"S" 3P 400AF</v>
          </cell>
          <cell r="D141" t="str">
            <v>EA</v>
          </cell>
          <cell r="E141">
            <v>1</v>
          </cell>
          <cell r="F141">
            <v>142000</v>
          </cell>
          <cell r="G141">
            <v>142000</v>
          </cell>
        </row>
        <row r="142">
          <cell r="A142" t="str">
            <v>MCCB "S" 3P 50AF</v>
          </cell>
          <cell r="B142" t="str">
            <v>MCCB</v>
          </cell>
          <cell r="C142" t="str">
            <v>"S" 3P 50AF</v>
          </cell>
          <cell r="D142" t="str">
            <v>EA</v>
          </cell>
          <cell r="E142">
            <v>1</v>
          </cell>
          <cell r="F142">
            <v>20000</v>
          </cell>
          <cell r="G142">
            <v>20000</v>
          </cell>
        </row>
        <row r="143">
          <cell r="A143" t="str">
            <v>MCCB "S" 3P 600AF</v>
          </cell>
          <cell r="B143" t="str">
            <v>MCCB</v>
          </cell>
          <cell r="C143" t="str">
            <v>"S" 3P 600AF</v>
          </cell>
          <cell r="D143" t="str">
            <v>EA</v>
          </cell>
          <cell r="E143">
            <v>1</v>
          </cell>
          <cell r="F143">
            <v>332000</v>
          </cell>
          <cell r="G143">
            <v>332000</v>
          </cell>
        </row>
        <row r="144">
          <cell r="A144" t="str">
            <v>MCCB "S" 4P 100AF</v>
          </cell>
          <cell r="B144" t="str">
            <v>MCCB</v>
          </cell>
          <cell r="C144" t="str">
            <v>"S" 4P 100AF</v>
          </cell>
          <cell r="D144" t="str">
            <v>EA</v>
          </cell>
          <cell r="E144">
            <v>1</v>
          </cell>
          <cell r="F144">
            <v>43000</v>
          </cell>
          <cell r="G144">
            <v>43000</v>
          </cell>
        </row>
        <row r="145">
          <cell r="A145" t="str">
            <v>MCCB "S" 4P 225AF</v>
          </cell>
          <cell r="B145" t="str">
            <v>MCCB</v>
          </cell>
          <cell r="C145" t="str">
            <v>"S" 4P 225AF</v>
          </cell>
          <cell r="D145" t="str">
            <v>EA</v>
          </cell>
          <cell r="E145">
            <v>1</v>
          </cell>
          <cell r="F145">
            <v>94000</v>
          </cell>
          <cell r="G145">
            <v>94000</v>
          </cell>
        </row>
        <row r="146">
          <cell r="A146" t="str">
            <v>MCCB "S" 4P 400AF</v>
          </cell>
          <cell r="B146" t="str">
            <v>MCCB</v>
          </cell>
          <cell r="C146" t="str">
            <v>"S" 4P 400AF</v>
          </cell>
          <cell r="D146" t="str">
            <v>EA</v>
          </cell>
          <cell r="E146">
            <v>1</v>
          </cell>
          <cell r="F146">
            <v>145000</v>
          </cell>
          <cell r="G146">
            <v>145000</v>
          </cell>
        </row>
        <row r="147">
          <cell r="A147" t="str">
            <v>MCCB "S" 4P 50AF</v>
          </cell>
          <cell r="B147" t="str">
            <v>MCCB</v>
          </cell>
          <cell r="C147" t="str">
            <v>"S" 4P 50AF</v>
          </cell>
          <cell r="D147" t="str">
            <v>EA</v>
          </cell>
          <cell r="E147">
            <v>1</v>
          </cell>
          <cell r="F147">
            <v>25000</v>
          </cell>
          <cell r="G147">
            <v>25000</v>
          </cell>
        </row>
        <row r="148">
          <cell r="A148" t="str">
            <v>MCCB "S" 4P 600AF</v>
          </cell>
          <cell r="B148" t="str">
            <v>MCCB</v>
          </cell>
          <cell r="C148" t="str">
            <v>"S" 4P 600AF</v>
          </cell>
          <cell r="D148" t="str">
            <v>EA</v>
          </cell>
          <cell r="E148">
            <v>1</v>
          </cell>
          <cell r="F148">
            <v>382000</v>
          </cell>
          <cell r="G148">
            <v>382000</v>
          </cell>
        </row>
        <row r="149">
          <cell r="A149" t="str">
            <v>MCCB BF 2P 50AF</v>
          </cell>
          <cell r="B149" t="str">
            <v>MCCB</v>
          </cell>
          <cell r="C149" t="str">
            <v>BF 2P 50AF</v>
          </cell>
          <cell r="D149" t="str">
            <v>EA</v>
          </cell>
          <cell r="E149">
            <v>1</v>
          </cell>
          <cell r="F149">
            <v>3000</v>
          </cell>
          <cell r="G149">
            <v>3000</v>
          </cell>
        </row>
        <row r="150">
          <cell r="A150" t="str">
            <v>MCCB OP HANDEL 225AF</v>
          </cell>
          <cell r="B150" t="str">
            <v>MCCB OP HANDEL</v>
          </cell>
          <cell r="C150" t="str">
            <v>225AF</v>
          </cell>
          <cell r="D150" t="str">
            <v>EA</v>
          </cell>
          <cell r="E150">
            <v>1</v>
          </cell>
          <cell r="F150">
            <v>5000</v>
          </cell>
          <cell r="G150">
            <v>5000</v>
          </cell>
        </row>
        <row r="151">
          <cell r="A151" t="str">
            <v>MCCB OP HANDEL 30-100AF</v>
          </cell>
          <cell r="B151" t="str">
            <v>MCCB OP HANDEL</v>
          </cell>
          <cell r="C151" t="str">
            <v>30-100AF</v>
          </cell>
          <cell r="D151" t="str">
            <v>EA</v>
          </cell>
          <cell r="E151">
            <v>1</v>
          </cell>
          <cell r="F151">
            <v>5000</v>
          </cell>
          <cell r="G151">
            <v>5000</v>
          </cell>
        </row>
        <row r="152">
          <cell r="A152" t="str">
            <v>MEGGER 1000V</v>
          </cell>
          <cell r="B152" t="str">
            <v>MEGGER</v>
          </cell>
          <cell r="C152" t="str">
            <v>1000V</v>
          </cell>
          <cell r="D152" t="str">
            <v>EA</v>
          </cell>
          <cell r="E152">
            <v>1</v>
          </cell>
          <cell r="F152">
            <v>42000</v>
          </cell>
          <cell r="G152">
            <v>42000</v>
          </cell>
        </row>
        <row r="153">
          <cell r="A153" t="str">
            <v>MG C'tt GMC-100</v>
          </cell>
          <cell r="B153" t="str">
            <v>MG C'tt</v>
          </cell>
          <cell r="C153" t="str">
            <v>GMC-100</v>
          </cell>
          <cell r="D153" t="str">
            <v>EA</v>
          </cell>
          <cell r="E153">
            <v>1</v>
          </cell>
          <cell r="F153">
            <v>47000</v>
          </cell>
          <cell r="G153">
            <v>47000</v>
          </cell>
        </row>
        <row r="154">
          <cell r="A154" t="str">
            <v>MG C'tt GMC-125</v>
          </cell>
          <cell r="B154" t="str">
            <v>MG C'tt</v>
          </cell>
          <cell r="C154" t="str">
            <v>GMC-125</v>
          </cell>
          <cell r="D154" t="str">
            <v>EA</v>
          </cell>
          <cell r="E154">
            <v>1</v>
          </cell>
          <cell r="F154">
            <v>55000</v>
          </cell>
          <cell r="G154">
            <v>55000</v>
          </cell>
        </row>
        <row r="155">
          <cell r="A155" t="str">
            <v>MG C'tt GMC-22</v>
          </cell>
          <cell r="B155" t="str">
            <v>MG C'tt</v>
          </cell>
          <cell r="C155" t="str">
            <v>GMC-22</v>
          </cell>
          <cell r="D155" t="str">
            <v>EA</v>
          </cell>
          <cell r="E155">
            <v>1</v>
          </cell>
          <cell r="F155">
            <v>9000</v>
          </cell>
          <cell r="G155">
            <v>9000</v>
          </cell>
        </row>
        <row r="156">
          <cell r="A156" t="str">
            <v>MG C'tt GMC-220</v>
          </cell>
          <cell r="B156" t="str">
            <v>MG C'tt</v>
          </cell>
          <cell r="C156" t="str">
            <v>GMC-220</v>
          </cell>
          <cell r="D156" t="str">
            <v>EA</v>
          </cell>
          <cell r="E156">
            <v>1</v>
          </cell>
          <cell r="F156">
            <v>117000</v>
          </cell>
          <cell r="G156">
            <v>117000</v>
          </cell>
        </row>
        <row r="157">
          <cell r="A157" t="str">
            <v>MG C'tt GMC-32</v>
          </cell>
          <cell r="B157" t="str">
            <v>MG C'tt</v>
          </cell>
          <cell r="C157" t="str">
            <v>GMC-32</v>
          </cell>
          <cell r="D157" t="str">
            <v>EA</v>
          </cell>
          <cell r="E157">
            <v>1</v>
          </cell>
          <cell r="F157">
            <v>16000</v>
          </cell>
          <cell r="G157">
            <v>16000</v>
          </cell>
        </row>
        <row r="158">
          <cell r="A158" t="str">
            <v>MG C'tt GMC-40</v>
          </cell>
          <cell r="B158" t="str">
            <v>MG C'tt</v>
          </cell>
          <cell r="C158" t="str">
            <v>GMC-40</v>
          </cell>
          <cell r="D158" t="str">
            <v>EA</v>
          </cell>
          <cell r="E158">
            <v>1</v>
          </cell>
          <cell r="F158">
            <v>19000</v>
          </cell>
          <cell r="G158">
            <v>19000</v>
          </cell>
        </row>
        <row r="159">
          <cell r="A159" t="str">
            <v>MG C'tt GMC-50</v>
          </cell>
          <cell r="B159" t="str">
            <v>MG C'tt</v>
          </cell>
          <cell r="C159" t="str">
            <v>GMC-50</v>
          </cell>
          <cell r="D159" t="str">
            <v>EA</v>
          </cell>
          <cell r="E159">
            <v>1</v>
          </cell>
          <cell r="F159">
            <v>23000</v>
          </cell>
          <cell r="G159">
            <v>23000</v>
          </cell>
        </row>
        <row r="160">
          <cell r="A160" t="str">
            <v>MG C'tt GMC-65</v>
          </cell>
          <cell r="B160" t="str">
            <v>MG C'tt</v>
          </cell>
          <cell r="C160" t="str">
            <v>GMC-65</v>
          </cell>
          <cell r="D160" t="str">
            <v>EA</v>
          </cell>
          <cell r="E160">
            <v>1</v>
          </cell>
          <cell r="F160">
            <v>30000</v>
          </cell>
          <cell r="G160">
            <v>30000</v>
          </cell>
        </row>
        <row r="161">
          <cell r="A161" t="str">
            <v>MG C'tt GMC-85</v>
          </cell>
          <cell r="B161" t="str">
            <v>MG C'tt</v>
          </cell>
          <cell r="C161" t="str">
            <v>GMC-85</v>
          </cell>
          <cell r="D161" t="str">
            <v>EA</v>
          </cell>
          <cell r="E161">
            <v>1</v>
          </cell>
          <cell r="F161">
            <v>38000</v>
          </cell>
          <cell r="G161">
            <v>38000</v>
          </cell>
        </row>
        <row r="162">
          <cell r="A162" t="str">
            <v>MICRO SWITCH 250V 10A</v>
          </cell>
          <cell r="B162" t="str">
            <v>MICRO SWITCH</v>
          </cell>
          <cell r="C162" t="str">
            <v>250V 10A</v>
          </cell>
          <cell r="D162" t="str">
            <v>EA</v>
          </cell>
          <cell r="E162">
            <v>1</v>
          </cell>
          <cell r="F162">
            <v>1000</v>
          </cell>
          <cell r="G162">
            <v>1000</v>
          </cell>
        </row>
        <row r="163">
          <cell r="A163" t="str">
            <v>MOF(MOLD TYPE) 22.9KV 5/5~150/5A</v>
          </cell>
          <cell r="B163" t="str">
            <v>MOF(MOLD TYPE)</v>
          </cell>
          <cell r="C163" t="str">
            <v>22.9KV 5/5~150/5A</v>
          </cell>
          <cell r="D163" t="str">
            <v>SET</v>
          </cell>
          <cell r="E163">
            <v>1</v>
          </cell>
          <cell r="F163">
            <v>1646000</v>
          </cell>
          <cell r="G163">
            <v>1646000</v>
          </cell>
        </row>
        <row r="164">
          <cell r="A164" t="str">
            <v>MULTI TESTER MULTI TESTER</v>
          </cell>
          <cell r="B164" t="str">
            <v>MULTI TESTER</v>
          </cell>
          <cell r="C164" t="str">
            <v>MULTI TESTER</v>
          </cell>
          <cell r="D164" t="str">
            <v>EA</v>
          </cell>
          <cell r="E164">
            <v>1</v>
          </cell>
          <cell r="F164">
            <v>88000</v>
          </cell>
          <cell r="G164">
            <v>88000</v>
          </cell>
        </row>
        <row r="165">
          <cell r="A165" t="str">
            <v>N.P 1.5t*15*50</v>
          </cell>
          <cell r="B165" t="str">
            <v>N.P</v>
          </cell>
          <cell r="C165" t="str">
            <v>1.5t*15*50</v>
          </cell>
          <cell r="D165" t="str">
            <v>EA</v>
          </cell>
          <cell r="E165">
            <v>1</v>
          </cell>
          <cell r="F165">
            <v>1000</v>
          </cell>
          <cell r="G165">
            <v>1000</v>
          </cell>
        </row>
        <row r="166">
          <cell r="A166" t="str">
            <v>N.P 25(30)mm</v>
          </cell>
          <cell r="B166" t="str">
            <v>N.P</v>
          </cell>
          <cell r="C166" t="str">
            <v>25(30)mm</v>
          </cell>
          <cell r="D166" t="str">
            <v>EA</v>
          </cell>
          <cell r="E166">
            <v>1</v>
          </cell>
          <cell r="F166">
            <v>1000</v>
          </cell>
          <cell r="G166">
            <v>1000</v>
          </cell>
        </row>
        <row r="167">
          <cell r="A167" t="str">
            <v>N.P 2t*16*60</v>
          </cell>
          <cell r="B167" t="str">
            <v>N.P</v>
          </cell>
          <cell r="C167" t="str">
            <v>2t*16*60</v>
          </cell>
          <cell r="D167" t="str">
            <v>EA</v>
          </cell>
          <cell r="E167">
            <v>1</v>
          </cell>
          <cell r="F167">
            <v>1000</v>
          </cell>
          <cell r="G167">
            <v>1000</v>
          </cell>
        </row>
        <row r="168">
          <cell r="A168" t="str">
            <v>N.P 5t*63*315</v>
          </cell>
          <cell r="B168" t="str">
            <v>N.P</v>
          </cell>
          <cell r="C168" t="str">
            <v>5t*63*315</v>
          </cell>
          <cell r="D168" t="str">
            <v>EA</v>
          </cell>
          <cell r="E168">
            <v>1</v>
          </cell>
          <cell r="F168">
            <v>2000</v>
          </cell>
          <cell r="G168">
            <v>2000</v>
          </cell>
        </row>
        <row r="169">
          <cell r="A169" t="str">
            <v>OCGR D/T</v>
          </cell>
          <cell r="B169" t="str">
            <v>OCGR</v>
          </cell>
          <cell r="C169" t="str">
            <v>D/T</v>
          </cell>
          <cell r="D169" t="str">
            <v>EA</v>
          </cell>
          <cell r="E169">
            <v>1</v>
          </cell>
          <cell r="F169">
            <v>63000</v>
          </cell>
          <cell r="G169">
            <v>63000</v>
          </cell>
        </row>
        <row r="170">
          <cell r="A170" t="str">
            <v>OCR D/T</v>
          </cell>
          <cell r="B170" t="str">
            <v>OCR</v>
          </cell>
          <cell r="C170" t="str">
            <v>D/T</v>
          </cell>
          <cell r="D170" t="str">
            <v>EA</v>
          </cell>
          <cell r="E170">
            <v>1</v>
          </cell>
          <cell r="F170">
            <v>63000</v>
          </cell>
          <cell r="G170">
            <v>63000</v>
          </cell>
        </row>
        <row r="171">
          <cell r="A171" t="str">
            <v>OCR+OCGR 3P DIGITAL</v>
          </cell>
          <cell r="B171" t="str">
            <v>OCR+OCGR</v>
          </cell>
          <cell r="C171" t="str">
            <v>3P DIGITAL</v>
          </cell>
          <cell r="D171" t="str">
            <v>EA</v>
          </cell>
          <cell r="E171">
            <v>1</v>
          </cell>
          <cell r="F171">
            <v>500000</v>
          </cell>
          <cell r="G171">
            <v>500000</v>
          </cell>
        </row>
        <row r="172">
          <cell r="A172" t="str">
            <v>OTHER MATERIALS OTHER MATERIALS</v>
          </cell>
          <cell r="B172" t="str">
            <v>OTHER MATERIALS</v>
          </cell>
          <cell r="C172" t="str">
            <v>OTHER MATERIALS</v>
          </cell>
          <cell r="D172" t="str">
            <v>식</v>
          </cell>
          <cell r="E172">
            <v>1</v>
          </cell>
          <cell r="F172">
            <v>29000</v>
          </cell>
          <cell r="G172">
            <v>29000</v>
          </cell>
        </row>
        <row r="173">
          <cell r="A173" t="str">
            <v>P.F(한류형) 25.8KV 200AF(1A)</v>
          </cell>
          <cell r="B173" t="str">
            <v>P.F(한류형)</v>
          </cell>
          <cell r="C173" t="str">
            <v>25.8KV 200AF(1A)</v>
          </cell>
          <cell r="D173" t="str">
            <v>SET</v>
          </cell>
          <cell r="E173">
            <v>1</v>
          </cell>
          <cell r="F173">
            <v>608000</v>
          </cell>
          <cell r="G173">
            <v>608000</v>
          </cell>
        </row>
        <row r="174">
          <cell r="A174" t="str">
            <v>PBL(LED) 25(30)mm</v>
          </cell>
          <cell r="B174" t="str">
            <v>PBL(LED)</v>
          </cell>
          <cell r="C174" t="str">
            <v>25(30)mm</v>
          </cell>
          <cell r="D174" t="str">
            <v>EA</v>
          </cell>
          <cell r="E174">
            <v>1</v>
          </cell>
          <cell r="F174">
            <v>4000</v>
          </cell>
          <cell r="G174">
            <v>4000</v>
          </cell>
        </row>
        <row r="175">
          <cell r="A175" t="str">
            <v>PBS 30mm</v>
          </cell>
          <cell r="B175" t="str">
            <v>PBS</v>
          </cell>
          <cell r="C175" t="str">
            <v>30mm</v>
          </cell>
          <cell r="D175" t="str">
            <v>EA</v>
          </cell>
          <cell r="E175">
            <v>1</v>
          </cell>
          <cell r="F175">
            <v>2000</v>
          </cell>
          <cell r="G175">
            <v>2000</v>
          </cell>
        </row>
        <row r="176">
          <cell r="A176" t="str">
            <v>P-COVER STEEL 1.6T</v>
          </cell>
          <cell r="B176" t="str">
            <v>P-COVER</v>
          </cell>
          <cell r="C176" t="str">
            <v>STEEL 1.6T</v>
          </cell>
          <cell r="D176" t="str">
            <v>EA</v>
          </cell>
          <cell r="E176">
            <v>1</v>
          </cell>
          <cell r="F176">
            <v>14000</v>
          </cell>
          <cell r="G176">
            <v>14000</v>
          </cell>
        </row>
        <row r="177">
          <cell r="A177" t="str">
            <v>P-COVER(특고반) STEEL 1.6T</v>
          </cell>
          <cell r="B177" t="str">
            <v>P-COVER(특고반)</v>
          </cell>
          <cell r="C177" t="str">
            <v>STEEL 1.6T</v>
          </cell>
          <cell r="D177" t="str">
            <v>EA</v>
          </cell>
          <cell r="E177">
            <v>1</v>
          </cell>
          <cell r="F177">
            <v>14000</v>
          </cell>
          <cell r="G177">
            <v>14000</v>
          </cell>
        </row>
        <row r="178">
          <cell r="A178" t="str">
            <v>PF FUSE 1A</v>
          </cell>
          <cell r="B178" t="str">
            <v>PF FUSE</v>
          </cell>
          <cell r="C178" t="str">
            <v>1A</v>
          </cell>
          <cell r="D178" t="str">
            <v>조</v>
          </cell>
          <cell r="E178">
            <v>1</v>
          </cell>
          <cell r="F178">
            <v>574000</v>
          </cell>
          <cell r="G178">
            <v>574000</v>
          </cell>
        </row>
        <row r="179">
          <cell r="A179" t="str">
            <v>PFM 3P4W불평형</v>
          </cell>
          <cell r="B179" t="str">
            <v>PFM</v>
          </cell>
          <cell r="C179" t="str">
            <v>3P4W불평형</v>
          </cell>
          <cell r="D179" t="str">
            <v>EA</v>
          </cell>
          <cell r="E179">
            <v>1</v>
          </cell>
          <cell r="F179">
            <v>71000</v>
          </cell>
          <cell r="G179">
            <v>71000</v>
          </cell>
        </row>
        <row r="180">
          <cell r="A180" t="str">
            <v>PIN CONNECTOR 12P</v>
          </cell>
          <cell r="B180" t="str">
            <v>PIN CONNECTOR</v>
          </cell>
          <cell r="C180" t="str">
            <v>12P</v>
          </cell>
          <cell r="D180" t="str">
            <v>EA</v>
          </cell>
          <cell r="E180">
            <v>1</v>
          </cell>
          <cell r="F180">
            <v>1000</v>
          </cell>
          <cell r="G180">
            <v>1000</v>
          </cell>
        </row>
        <row r="181">
          <cell r="A181" t="str">
            <v>PL(LED) AC220(110)V/25(30)mm</v>
          </cell>
          <cell r="B181" t="str">
            <v>PL(LED)</v>
          </cell>
          <cell r="C181" t="str">
            <v>AC220(110)V/25(30)mm</v>
          </cell>
          <cell r="D181" t="str">
            <v>EA</v>
          </cell>
          <cell r="E181">
            <v>1</v>
          </cell>
          <cell r="F181">
            <v>3000</v>
          </cell>
          <cell r="G181">
            <v>3000</v>
          </cell>
        </row>
        <row r="182">
          <cell r="A182" t="str">
            <v>PL(LED) DC220(110)V/25(30)mm</v>
          </cell>
          <cell r="B182" t="str">
            <v>PL(LED)</v>
          </cell>
          <cell r="C182" t="str">
            <v>DC220(110)V/25(30)mm</v>
          </cell>
          <cell r="D182" t="str">
            <v>EA</v>
          </cell>
          <cell r="E182">
            <v>1</v>
          </cell>
          <cell r="F182">
            <v>3000</v>
          </cell>
          <cell r="G182">
            <v>3000</v>
          </cell>
        </row>
        <row r="183">
          <cell r="A183" t="str">
            <v>PL(square) 1CCT  AC220(110)V</v>
          </cell>
          <cell r="B183" t="str">
            <v>PL(square)</v>
          </cell>
          <cell r="C183" t="str">
            <v>1CCT  AC220(110)V</v>
          </cell>
          <cell r="D183" t="str">
            <v>EA</v>
          </cell>
          <cell r="E183">
            <v>1</v>
          </cell>
          <cell r="F183">
            <v>4000</v>
          </cell>
          <cell r="G183">
            <v>4000</v>
          </cell>
        </row>
        <row r="184">
          <cell r="A184" t="str">
            <v>PL(square) 1CCT DC110V</v>
          </cell>
          <cell r="B184" t="str">
            <v>PL(square)</v>
          </cell>
          <cell r="C184" t="str">
            <v>1CCT DC110V</v>
          </cell>
          <cell r="D184" t="str">
            <v>EA</v>
          </cell>
          <cell r="E184">
            <v>1</v>
          </cell>
          <cell r="F184">
            <v>4000</v>
          </cell>
          <cell r="G184">
            <v>4000</v>
          </cell>
        </row>
        <row r="185">
          <cell r="A185" t="str">
            <v>POR D/T</v>
          </cell>
          <cell r="B185" t="str">
            <v>POR</v>
          </cell>
          <cell r="C185" t="str">
            <v>POR D/T</v>
          </cell>
          <cell r="D185" t="str">
            <v>EA</v>
          </cell>
          <cell r="E185">
            <v>1</v>
          </cell>
          <cell r="F185">
            <v>64000</v>
          </cell>
          <cell r="G185">
            <v>64000</v>
          </cell>
        </row>
        <row r="186">
          <cell r="A186" t="str">
            <v>POWER CABLE POWER CABLE</v>
          </cell>
          <cell r="B186" t="str">
            <v>POWER CABLE</v>
          </cell>
          <cell r="C186" t="str">
            <v>POWER CABLE</v>
          </cell>
          <cell r="D186" t="str">
            <v>SET</v>
          </cell>
          <cell r="E186">
            <v>1</v>
          </cell>
          <cell r="F186">
            <v>29000</v>
          </cell>
          <cell r="G186">
            <v>29000</v>
          </cell>
        </row>
        <row r="187">
          <cell r="A187" t="str">
            <v>PT          380(440) /110V 1.0CL 50VA</v>
          </cell>
          <cell r="B187" t="str">
            <v>PT          380(440)</v>
          </cell>
          <cell r="C187" t="str">
            <v>/110V 1.0CL 50VA</v>
          </cell>
          <cell r="D187" t="str">
            <v>EA</v>
          </cell>
          <cell r="E187">
            <v>1</v>
          </cell>
          <cell r="F187">
            <v>20000</v>
          </cell>
          <cell r="G187">
            <v>20000</v>
          </cell>
        </row>
        <row r="188">
          <cell r="A188" t="str">
            <v>PT(EPOXY MOLD) 13.2KV/110V 200VA</v>
          </cell>
          <cell r="B188" t="str">
            <v>PT(EPOXY MOLD)</v>
          </cell>
          <cell r="C188" t="str">
            <v>13.2KV/110V 200VA</v>
          </cell>
          <cell r="D188" t="str">
            <v>EA</v>
          </cell>
          <cell r="E188">
            <v>1</v>
          </cell>
          <cell r="F188">
            <v>268000</v>
          </cell>
          <cell r="G188">
            <v>268000</v>
          </cell>
        </row>
        <row r="189">
          <cell r="A189" t="str">
            <v>PVC DUCT 25*55*2000</v>
          </cell>
          <cell r="B189" t="str">
            <v>PVC DUCT</v>
          </cell>
          <cell r="C189" t="str">
            <v>25*55*2000</v>
          </cell>
          <cell r="D189" t="str">
            <v>EA</v>
          </cell>
          <cell r="E189">
            <v>1</v>
          </cell>
          <cell r="F189">
            <v>2000</v>
          </cell>
          <cell r="G189">
            <v>2000</v>
          </cell>
        </row>
        <row r="190">
          <cell r="A190" t="str">
            <v>REACTOR 380V 95KW</v>
          </cell>
          <cell r="B190" t="str">
            <v>REACTOR</v>
          </cell>
          <cell r="C190" t="str">
            <v>380V 95KW</v>
          </cell>
          <cell r="D190" t="str">
            <v>EA</v>
          </cell>
          <cell r="E190">
            <v>1</v>
          </cell>
          <cell r="F190">
            <v>950000</v>
          </cell>
          <cell r="G190">
            <v>950000</v>
          </cell>
        </row>
        <row r="191">
          <cell r="A191" t="str">
            <v>RECTIFIER(W/TR) 3P 100A(AUTO)</v>
          </cell>
          <cell r="B191" t="str">
            <v>RECTIFIER(W/TR)</v>
          </cell>
          <cell r="C191" t="str">
            <v>3P 100A(AUTO)</v>
          </cell>
          <cell r="D191" t="str">
            <v>SET</v>
          </cell>
          <cell r="E191">
            <v>1</v>
          </cell>
          <cell r="F191">
            <v>3626000</v>
          </cell>
          <cell r="G191">
            <v>3626000</v>
          </cell>
        </row>
        <row r="192">
          <cell r="A192" t="str">
            <v>RECTIFIER(W/TR) 3P 200A(AUTO)</v>
          </cell>
          <cell r="B192" t="str">
            <v>RECTIFIER(W/TR)</v>
          </cell>
          <cell r="C192" t="str">
            <v>3P 200A(AUTO)</v>
          </cell>
          <cell r="D192" t="str">
            <v>SET</v>
          </cell>
          <cell r="E192">
            <v>1</v>
          </cell>
          <cell r="F192">
            <v>2646000</v>
          </cell>
          <cell r="G192">
            <v>2646000</v>
          </cell>
        </row>
        <row r="193">
          <cell r="A193" t="str">
            <v>S/SW 1a+1b/25(30)mm</v>
          </cell>
          <cell r="B193" t="str">
            <v>S/SW</v>
          </cell>
          <cell r="C193" t="str">
            <v>1a+1b/25(30)mm</v>
          </cell>
          <cell r="D193" t="str">
            <v>EA</v>
          </cell>
          <cell r="E193">
            <v>1</v>
          </cell>
          <cell r="F193">
            <v>2000</v>
          </cell>
          <cell r="G193">
            <v>2000</v>
          </cell>
        </row>
        <row r="194">
          <cell r="A194" t="str">
            <v>SERISE REACTOR 3.6KVA</v>
          </cell>
          <cell r="B194" t="str">
            <v>SERISE REACTOR</v>
          </cell>
          <cell r="C194" t="str">
            <v>3.6KVA</v>
          </cell>
          <cell r="D194" t="str">
            <v>EA</v>
          </cell>
          <cell r="E194">
            <v>1</v>
          </cell>
          <cell r="F194">
            <v>280000</v>
          </cell>
          <cell r="G194">
            <v>280000</v>
          </cell>
        </row>
        <row r="195">
          <cell r="A195" t="str">
            <v>SERISE REACTOR 3KVA</v>
          </cell>
          <cell r="B195" t="str">
            <v>SERISE REACTOR</v>
          </cell>
          <cell r="C195" t="str">
            <v>3KVA</v>
          </cell>
          <cell r="D195" t="str">
            <v>EA</v>
          </cell>
          <cell r="E195">
            <v>1</v>
          </cell>
          <cell r="F195">
            <v>260000</v>
          </cell>
          <cell r="G195">
            <v>260000</v>
          </cell>
        </row>
        <row r="196">
          <cell r="A196" t="str">
            <v>SERISE REACTOR 4.5KVA</v>
          </cell>
          <cell r="B196" t="str">
            <v>SERISE REACTOR</v>
          </cell>
          <cell r="C196" t="str">
            <v>4.5KVA</v>
          </cell>
          <cell r="D196" t="str">
            <v>EA</v>
          </cell>
          <cell r="E196">
            <v>1</v>
          </cell>
          <cell r="F196">
            <v>350000</v>
          </cell>
          <cell r="G196">
            <v>350000</v>
          </cell>
        </row>
        <row r="197">
          <cell r="A197" t="str">
            <v>SET DRIVER SET DRIVER</v>
          </cell>
          <cell r="B197" t="str">
            <v>SET DRIVER</v>
          </cell>
          <cell r="C197" t="str">
            <v>SET DRIVER</v>
          </cell>
          <cell r="D197" t="str">
            <v>SET</v>
          </cell>
          <cell r="E197">
            <v>1</v>
          </cell>
          <cell r="F197">
            <v>16000</v>
          </cell>
          <cell r="G197">
            <v>16000</v>
          </cell>
        </row>
        <row r="198">
          <cell r="A198" t="str">
            <v>SIDE CUTTING PLIER SIDE CUTTING PLIER</v>
          </cell>
          <cell r="B198" t="str">
            <v>SIDE CUTTING PLIER</v>
          </cell>
          <cell r="C198" t="str">
            <v>SIDE CUTTING PLIER</v>
          </cell>
          <cell r="D198" t="str">
            <v>EA</v>
          </cell>
          <cell r="E198">
            <v>1</v>
          </cell>
          <cell r="F198">
            <v>15000</v>
          </cell>
          <cell r="G198">
            <v>15000</v>
          </cell>
        </row>
        <row r="199">
          <cell r="A199" t="str">
            <v>SPACE HEATER 220V 200W</v>
          </cell>
          <cell r="B199" t="str">
            <v>SPACE HEATER</v>
          </cell>
          <cell r="C199" t="str">
            <v>220V 200W</v>
          </cell>
          <cell r="D199" t="str">
            <v>EA</v>
          </cell>
          <cell r="E199">
            <v>1</v>
          </cell>
          <cell r="F199">
            <v>13000</v>
          </cell>
          <cell r="G199">
            <v>13000</v>
          </cell>
        </row>
        <row r="200">
          <cell r="A200" t="str">
            <v>STAB CONNECTOR 3P 100A</v>
          </cell>
          <cell r="B200" t="str">
            <v>STAB CONNECTOR</v>
          </cell>
          <cell r="C200" t="str">
            <v>3P 100A</v>
          </cell>
          <cell r="D200" t="str">
            <v>EA</v>
          </cell>
          <cell r="E200">
            <v>1</v>
          </cell>
          <cell r="F200">
            <v>11000</v>
          </cell>
          <cell r="G200">
            <v>11000</v>
          </cell>
        </row>
        <row r="201">
          <cell r="A201" t="str">
            <v>SURGE ABSORBER 18KV 5KA</v>
          </cell>
          <cell r="B201" t="str">
            <v>SURGE ABSORBER</v>
          </cell>
          <cell r="C201" t="str">
            <v>18KV 5KA</v>
          </cell>
          <cell r="D201" t="str">
            <v>SET</v>
          </cell>
          <cell r="E201">
            <v>1</v>
          </cell>
          <cell r="F201">
            <v>69000</v>
          </cell>
          <cell r="G201">
            <v>69000</v>
          </cell>
        </row>
        <row r="202">
          <cell r="A202" t="str">
            <v>TB(SUS) 20P20A</v>
          </cell>
          <cell r="B202" t="str">
            <v>TB(SUS)</v>
          </cell>
          <cell r="C202" t="str">
            <v>20P20A</v>
          </cell>
          <cell r="D202" t="str">
            <v>EA</v>
          </cell>
          <cell r="E202">
            <v>1</v>
          </cell>
          <cell r="F202">
            <v>1000</v>
          </cell>
          <cell r="G202">
            <v>1000</v>
          </cell>
        </row>
        <row r="203">
          <cell r="A203" t="str">
            <v>TB(SUS) 4P100A</v>
          </cell>
          <cell r="B203" t="str">
            <v>TB(SUS)</v>
          </cell>
          <cell r="C203" t="str">
            <v>4P100A</v>
          </cell>
          <cell r="D203" t="str">
            <v>EA</v>
          </cell>
          <cell r="E203">
            <v>1</v>
          </cell>
          <cell r="F203">
            <v>2000</v>
          </cell>
          <cell r="G203">
            <v>2000</v>
          </cell>
        </row>
        <row r="204">
          <cell r="A204" t="str">
            <v>TB(SUS) 4P200A</v>
          </cell>
          <cell r="B204" t="str">
            <v>TB(SUS)</v>
          </cell>
          <cell r="C204" t="str">
            <v>4P200A</v>
          </cell>
          <cell r="D204" t="str">
            <v>EA</v>
          </cell>
          <cell r="E204">
            <v>1</v>
          </cell>
          <cell r="F204">
            <v>4000</v>
          </cell>
          <cell r="G204">
            <v>4000</v>
          </cell>
        </row>
        <row r="205">
          <cell r="A205" t="str">
            <v>TEST T.B(MOF용) 전압,전류점검부</v>
          </cell>
          <cell r="B205" t="str">
            <v>TEST T.B(MOF용)</v>
          </cell>
          <cell r="C205" t="str">
            <v>전압,전류점검부</v>
          </cell>
          <cell r="D205" t="str">
            <v>EA</v>
          </cell>
          <cell r="E205">
            <v>1</v>
          </cell>
          <cell r="F205">
            <v>69000</v>
          </cell>
          <cell r="G205">
            <v>69000</v>
          </cell>
        </row>
        <row r="206">
          <cell r="A206" t="str">
            <v>THERMO-STAT 섭씨1-120도</v>
          </cell>
          <cell r="B206" t="str">
            <v>THERMO-STAT</v>
          </cell>
          <cell r="C206" t="str">
            <v>섭씨1-120도</v>
          </cell>
          <cell r="D206" t="str">
            <v>EA</v>
          </cell>
          <cell r="E206">
            <v>1</v>
          </cell>
          <cell r="F206">
            <v>5000</v>
          </cell>
          <cell r="G206">
            <v>5000</v>
          </cell>
        </row>
        <row r="207">
          <cell r="A207" t="str">
            <v>THERMO-TAPE THERMO-TAPE</v>
          </cell>
          <cell r="B207" t="str">
            <v>THERMO-TAPE</v>
          </cell>
          <cell r="C207" t="str">
            <v>THERMO-TAPE</v>
          </cell>
          <cell r="D207" t="str">
            <v>BOX</v>
          </cell>
          <cell r="E207">
            <v>1</v>
          </cell>
          <cell r="F207">
            <v>49000</v>
          </cell>
          <cell r="G207">
            <v>49000</v>
          </cell>
        </row>
        <row r="208">
          <cell r="A208" t="str">
            <v>TIMER AC220V(W/SOCKET)</v>
          </cell>
          <cell r="B208" t="str">
            <v>TIMER</v>
          </cell>
          <cell r="C208" t="str">
            <v>AC220V(W/SOCKET)</v>
          </cell>
          <cell r="D208" t="str">
            <v>EA</v>
          </cell>
          <cell r="E208">
            <v>1</v>
          </cell>
          <cell r="F208">
            <v>16000</v>
          </cell>
          <cell r="G208">
            <v>16000</v>
          </cell>
        </row>
        <row r="209">
          <cell r="A209" t="str">
            <v>TTM 3P4W</v>
          </cell>
          <cell r="B209" t="str">
            <v>TTM</v>
          </cell>
          <cell r="C209" t="str">
            <v>3P4W</v>
          </cell>
          <cell r="D209" t="str">
            <v>EA</v>
          </cell>
          <cell r="E209">
            <v>1</v>
          </cell>
          <cell r="F209">
            <v>6000</v>
          </cell>
          <cell r="G209">
            <v>6000</v>
          </cell>
        </row>
        <row r="210">
          <cell r="A210" t="str">
            <v>UVR D/T</v>
          </cell>
          <cell r="B210" t="str">
            <v>UVR</v>
          </cell>
          <cell r="C210" t="str">
            <v>UVR D/T</v>
          </cell>
          <cell r="D210" t="str">
            <v>EA</v>
          </cell>
          <cell r="E210">
            <v>1</v>
          </cell>
          <cell r="F210">
            <v>64000</v>
          </cell>
          <cell r="G210">
            <v>64000</v>
          </cell>
        </row>
        <row r="211">
          <cell r="A211" t="str">
            <v>V.D 22.9KV용</v>
          </cell>
          <cell r="B211" t="str">
            <v>V.D</v>
          </cell>
          <cell r="C211" t="str">
            <v>22.9KV용</v>
          </cell>
          <cell r="D211" t="str">
            <v>조</v>
          </cell>
          <cell r="E211">
            <v>1</v>
          </cell>
          <cell r="F211">
            <v>353000</v>
          </cell>
          <cell r="G211">
            <v>353000</v>
          </cell>
        </row>
        <row r="212">
          <cell r="A212" t="str">
            <v>VCB LIFTER VCB LIFTER</v>
          </cell>
          <cell r="B212" t="str">
            <v>VCB LIFTER</v>
          </cell>
          <cell r="C212" t="str">
            <v>VCB LIFTER</v>
          </cell>
          <cell r="D212" t="str">
            <v>SET</v>
          </cell>
          <cell r="E212">
            <v>1</v>
          </cell>
          <cell r="F212">
            <v>784000</v>
          </cell>
          <cell r="G212">
            <v>784000</v>
          </cell>
        </row>
        <row r="213">
          <cell r="A213" t="str">
            <v>VCB(F2급 W/SHUTTER) 24KV 630A 12.5KA</v>
          </cell>
          <cell r="B213" t="str">
            <v>VCB(F2급 W/SHUTTER)</v>
          </cell>
          <cell r="C213" t="str">
            <v>24KV 630A 12.5KA</v>
          </cell>
          <cell r="D213" t="str">
            <v>EA</v>
          </cell>
          <cell r="E213">
            <v>1</v>
          </cell>
          <cell r="F213">
            <v>3602000</v>
          </cell>
          <cell r="G213">
            <v>3602000</v>
          </cell>
        </row>
        <row r="214">
          <cell r="A214" t="str">
            <v>VM 110mm 광각형</v>
          </cell>
          <cell r="B214" t="str">
            <v>VM</v>
          </cell>
          <cell r="C214" t="str">
            <v>110mm 광각형</v>
          </cell>
          <cell r="D214" t="str">
            <v>EA</v>
          </cell>
          <cell r="E214">
            <v>1</v>
          </cell>
          <cell r="F214">
            <v>14000</v>
          </cell>
          <cell r="G214">
            <v>14000</v>
          </cell>
        </row>
        <row r="215">
          <cell r="A215" t="str">
            <v>VM 80mm 광각형</v>
          </cell>
          <cell r="B215" t="str">
            <v>VM</v>
          </cell>
          <cell r="C215" t="str">
            <v>80mm 광각형</v>
          </cell>
          <cell r="D215" t="str">
            <v>EA</v>
          </cell>
          <cell r="E215">
            <v>1</v>
          </cell>
          <cell r="F215">
            <v>14000</v>
          </cell>
          <cell r="G215">
            <v>14000</v>
          </cell>
        </row>
        <row r="216">
          <cell r="A216" t="str">
            <v>VS 3P4W</v>
          </cell>
          <cell r="B216" t="str">
            <v>VS</v>
          </cell>
          <cell r="C216" t="str">
            <v>3P4W</v>
          </cell>
          <cell r="D216" t="str">
            <v>EA</v>
          </cell>
          <cell r="E216">
            <v>1</v>
          </cell>
          <cell r="F216">
            <v>5000</v>
          </cell>
          <cell r="G216">
            <v>5000</v>
          </cell>
        </row>
        <row r="217">
          <cell r="A217" t="str">
            <v>ZCT 600V(환형) 100MM</v>
          </cell>
          <cell r="B217" t="str">
            <v>ZCT 600V(환형)</v>
          </cell>
          <cell r="C217" t="str">
            <v>100MM</v>
          </cell>
          <cell r="D217" t="str">
            <v>EA</v>
          </cell>
          <cell r="E217">
            <v>1</v>
          </cell>
          <cell r="F217">
            <v>11000</v>
          </cell>
          <cell r="G217">
            <v>11000</v>
          </cell>
        </row>
        <row r="218">
          <cell r="A218" t="str">
            <v>ZCT 600V(환형) 50MM</v>
          </cell>
          <cell r="B218" t="str">
            <v>ZCT 600V(환형)</v>
          </cell>
          <cell r="C218" t="str">
            <v>50MM</v>
          </cell>
          <cell r="D218" t="str">
            <v>EA</v>
          </cell>
          <cell r="E218">
            <v>1</v>
          </cell>
          <cell r="F218">
            <v>6000</v>
          </cell>
          <cell r="G218">
            <v>6000</v>
          </cell>
        </row>
        <row r="219">
          <cell r="A219" t="str">
            <v>ZCT 600V(환형) 65MM</v>
          </cell>
          <cell r="B219" t="str">
            <v>ZCT 600V(환형)</v>
          </cell>
          <cell r="C219" t="str">
            <v>65MM</v>
          </cell>
          <cell r="D219" t="str">
            <v>EA</v>
          </cell>
          <cell r="E219">
            <v>1</v>
          </cell>
          <cell r="F219">
            <v>7000</v>
          </cell>
          <cell r="G219">
            <v>7000</v>
          </cell>
        </row>
        <row r="220">
          <cell r="A220" t="str">
            <v>ZCT 600V(환형) 80MM</v>
          </cell>
          <cell r="B220" t="str">
            <v>ZCT 600V(환형)</v>
          </cell>
          <cell r="C220" t="str">
            <v>80MM</v>
          </cell>
          <cell r="D220" t="str">
            <v>EA</v>
          </cell>
          <cell r="E220">
            <v>1</v>
          </cell>
          <cell r="F220">
            <v>8000</v>
          </cell>
          <cell r="G220">
            <v>8000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PE-MUL"/>
      <sheetName val="단가조사"/>
      <sheetName val="일위대가(출입)"/>
      <sheetName val="삼원"/>
      <sheetName val="그린"/>
      <sheetName val="한창-을"/>
      <sheetName val="내역"/>
      <sheetName val="품셈"/>
      <sheetName val="단가"/>
      <sheetName val="수량산출"/>
      <sheetName val="노임단가"/>
      <sheetName val="단가일람"/>
      <sheetName val="단위량당중기"/>
      <sheetName val="이토변실(A3-LINE)"/>
      <sheetName val="data"/>
      <sheetName val="DATA1"/>
      <sheetName val="CABLE SIZE-1"/>
      <sheetName val="일위대가목차"/>
      <sheetName val="건축내역"/>
      <sheetName val="단가조사서"/>
      <sheetName val="도급내역"/>
      <sheetName val="단가산출"/>
      <sheetName val="토목"/>
      <sheetName val="Macro1"/>
      <sheetName val="일용노임단가"/>
      <sheetName val="고분전시관"/>
      <sheetName val="설비"/>
      <sheetName val="내역서2안"/>
      <sheetName val="단가(기자재)"/>
      <sheetName val="일위"/>
      <sheetName val="일집"/>
      <sheetName val="1.설계기준 "/>
      <sheetName val="48단가"/>
      <sheetName val="49단가"/>
      <sheetName val="단가(1)"/>
      <sheetName val="대,유,램"/>
      <sheetName val="투찰추정"/>
      <sheetName val="변압기 및 발전기 용량"/>
      <sheetName val="단위수량"/>
      <sheetName val="Mc1"/>
      <sheetName val="쌍송교"/>
      <sheetName val="(암정)관급"/>
      <sheetName val="Sheet1"/>
      <sheetName val="단  가  대  비  표"/>
      <sheetName val="일  위  대  가  목  록"/>
      <sheetName val="목차"/>
      <sheetName val="노임"/>
      <sheetName val="기본자료"/>
      <sheetName val="물가대비표"/>
      <sheetName val="요율"/>
      <sheetName val="7단가"/>
      <sheetName val="데이타"/>
      <sheetName val="토적단위"/>
      <sheetName val="소방"/>
      <sheetName val="자재단가"/>
      <sheetName val="인건비(VOICE)"/>
      <sheetName val="실행예산서"/>
      <sheetName val="FCR양식(1)"/>
      <sheetName val="단위목록"/>
      <sheetName val="평균터파기고(1-2,ASP)"/>
      <sheetName val="참조자료"/>
      <sheetName val="맨홀수량산출"/>
      <sheetName val="조견표"/>
      <sheetName val="일위대가"/>
      <sheetName val="Data&amp;Result"/>
      <sheetName val="백암비스타내역"/>
      <sheetName val="노무비"/>
      <sheetName val="ABUT수량-A1"/>
      <sheetName val="토사(PE)"/>
      <sheetName val="DATE"/>
      <sheetName val="단면가정"/>
      <sheetName val="수목표준대가"/>
      <sheetName val="단가대비표"/>
      <sheetName val="설계명세서"/>
      <sheetName val="공통단가"/>
      <sheetName val="운반비"/>
      <sheetName val="일위대가표"/>
      <sheetName val="수지예산"/>
      <sheetName val="웅진교-S2"/>
      <sheetName val="기계경비(시간당)"/>
      <sheetName val="램머"/>
      <sheetName val="사각1,특1호"/>
      <sheetName val="공종목록표"/>
      <sheetName val="교대(A1-A2)"/>
      <sheetName val="일위대가(4층원격)"/>
      <sheetName val="철거산출근거"/>
      <sheetName val="CON'C"/>
      <sheetName val="청주(철골발주의뢰서)"/>
      <sheetName val="단가산출서"/>
      <sheetName val="sheet1 _2_"/>
      <sheetName val="교각1"/>
      <sheetName val="DATA 입력부"/>
      <sheetName val="음성방향"/>
      <sheetName val="22단가(철거)"/>
      <sheetName val="22단가"/>
      <sheetName val="2공구산출내역"/>
      <sheetName val="9811"/>
      <sheetName val="참조-(1)"/>
      <sheetName val="단가비교표"/>
      <sheetName val="일(보일러)"/>
      <sheetName val="투찰금액"/>
      <sheetName val="본체"/>
      <sheetName val="코드표"/>
      <sheetName val="자료"/>
      <sheetName val="취합표"/>
      <sheetName val="물량산출"/>
      <sheetName val="45,46"/>
      <sheetName val="일위대가(가설)"/>
      <sheetName val="산근목록"/>
      <sheetName val="중기목록"/>
      <sheetName val="호표목록"/>
      <sheetName val="조경일람"/>
      <sheetName val="2000,9월 일위"/>
      <sheetName val="#REF"/>
      <sheetName val="토적표"/>
      <sheetName val="내역서(기성청구)"/>
      <sheetName val="내역서"/>
      <sheetName val="현장관리비"/>
      <sheetName val="입찰안"/>
      <sheetName val="수량집계표(舊)"/>
      <sheetName val="참조 (2)"/>
      <sheetName val="화재 탐지 설비"/>
      <sheetName val="의왕내역"/>
      <sheetName val="단가 "/>
      <sheetName val="일위총괄표"/>
      <sheetName val="판"/>
      <sheetName val="96노임기준"/>
      <sheetName val="소비자가"/>
      <sheetName val="70%"/>
      <sheetName val="교대(A1)"/>
      <sheetName val="일위목록"/>
      <sheetName val="NOMUBI"/>
      <sheetName val="EQ-R1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1안"/>
      <sheetName val="2안"/>
      <sheetName val="3안"/>
      <sheetName val="일위대가목록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토목"/>
      <sheetName val="일위목록"/>
      <sheetName val="팽성내역-도급"/>
      <sheetName val="sw1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"/>
      <sheetName val="0000000000000000000000000"/>
      <sheetName val="표지"/>
      <sheetName val="총괄표"/>
      <sheetName val="내역서 "/>
      <sheetName val="전기품내역"/>
      <sheetName val="SUPPORT"/>
      <sheetName val="PAINT"/>
      <sheetName val="방화도료"/>
      <sheetName val="방화도료산출근거"/>
      <sheetName val="정부노임단가"/>
      <sheetName val="상세내역총괄"/>
      <sheetName val="설비별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IO수량"/>
      <sheetName val="공사설계금액산출근거"/>
      <sheetName val="노무비근거"/>
      <sheetName val="기자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1">
          <cell r="B11">
            <v>53130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데이타"/>
      <sheetName val="YES"/>
      <sheetName val="기자재비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선 및 전선관"/>
      <sheetName val="총괄표(1)"/>
      <sheetName val="용산1(해보)"/>
      <sheetName val="일위대가"/>
      <sheetName val="당사"/>
      <sheetName val="Macro"/>
      <sheetName val="단가산출"/>
      <sheetName val="기계경비(시간당)"/>
      <sheetName val="램머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2F 회의실견적(5_14 일대)"/>
      <sheetName val="재집"/>
      <sheetName val="직재"/>
      <sheetName val="전차선로 물량표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전기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산출근거"/>
      <sheetName val="산출집계"/>
      <sheetName val="원가계산서"/>
      <sheetName val="단가조사 "/>
      <sheetName val="일위대가서"/>
      <sheetName val="한전외선공사비"/>
      <sheetName val="가로등부표"/>
      <sheetName val="노무비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제직재"/>
      <sheetName val="실행내역"/>
      <sheetName val="직노"/>
      <sheetName val="6PILE  (돌출)"/>
      <sheetName val="N賃率_職"/>
      <sheetName val="J直材4"/>
      <sheetName val="건축내역"/>
      <sheetName val="C-직노1"/>
      <sheetName val="D-경비1"/>
      <sheetName val="일위대가목록"/>
      <sheetName val="일위대가"/>
      <sheetName val="중기사용료"/>
      <sheetName val="대,유,램"/>
      <sheetName val="일위대가 집계표"/>
      <sheetName val="70%"/>
      <sheetName val="전선 및 전선관"/>
      <sheetName val="ilch"/>
      <sheetName val="국별인원"/>
      <sheetName val="1안"/>
      <sheetName val="내역서1999.8최종"/>
      <sheetName val="정부노임단가"/>
      <sheetName val="명세서"/>
      <sheetName val="2공구산출내역"/>
      <sheetName val="용산1(해보)"/>
      <sheetName val="동원인원"/>
      <sheetName val="인건비(VOICE)"/>
      <sheetName val="일위대가표(유단가)"/>
      <sheetName val="I一般比"/>
      <sheetName val="터파기및재료"/>
      <sheetName val="Sheet1"/>
      <sheetName val="일위대가(4층원격)"/>
      <sheetName val="설계내역서"/>
      <sheetName val="정산"/>
      <sheetName val="일위목록"/>
      <sheetName val="단가산출목록표"/>
      <sheetName val="쌍송교"/>
      <sheetName val="노임단가표"/>
      <sheetName val="자재단가표"/>
      <sheetName val="DATE"/>
      <sheetName val="표지1"/>
      <sheetName val="별첨-기계경비 산출목록"/>
      <sheetName val="입찰안"/>
      <sheetName val="패널"/>
      <sheetName val="1000 DB구축 부표"/>
      <sheetName val="전기"/>
      <sheetName val="제-노임"/>
      <sheetName val="설직재-1"/>
      <sheetName val="1차 내역서"/>
      <sheetName val="단가산출"/>
      <sheetName val="수지예산"/>
      <sheetName val="10.공통-노임단가"/>
      <sheetName val="SAMPLE"/>
      <sheetName val="대목"/>
      <sheetName val="옥외 전력간선공사"/>
      <sheetName val="단가조사"/>
      <sheetName val="기자재비"/>
      <sheetName val="2-1. 경관조명 내역총괄표"/>
      <sheetName val="설계명세서"/>
      <sheetName val="유림골조"/>
      <sheetName val="건물"/>
      <sheetName val="GISDB_단가산출목록"/>
      <sheetName val="GISDB_단가산출표"/>
      <sheetName val="노임"/>
      <sheetName val="중기사용료산출근거"/>
      <sheetName val="단가 및 재료비"/>
      <sheetName val="Sheet3"/>
      <sheetName val="집계표"/>
      <sheetName val="시설물기초"/>
      <sheetName val="설계서식"/>
      <sheetName val="DATA"/>
      <sheetName val="데이타"/>
      <sheetName val="CAUDIT"/>
      <sheetName val="조명시설"/>
      <sheetName val="단가산출목록"/>
      <sheetName val="실적공사비단가"/>
      <sheetName val="대가"/>
      <sheetName val="내역서"/>
      <sheetName val="AV시스템"/>
      <sheetName val="CATV"/>
      <sheetName val="전기외주내역"/>
      <sheetName val="수량산출"/>
      <sheetName val="가로등내역서"/>
      <sheetName val="시설장비부하계산서"/>
      <sheetName val="원가계산서"/>
      <sheetName val="갑지"/>
      <sheetName val="#REF"/>
      <sheetName val="9509"/>
      <sheetName val="노임이"/>
      <sheetName val="소방"/>
      <sheetName val="골조시행"/>
      <sheetName val="기준FACTOR"/>
      <sheetName val="추가대화"/>
      <sheetName val="제경집계"/>
      <sheetName val="위치조서"/>
      <sheetName val="산출목록표"/>
      <sheetName val="20관리비율"/>
      <sheetName val="참조자료"/>
      <sheetName val="원가_(2)"/>
      <sheetName val="6PILE__(돌출)"/>
      <sheetName val="일위대가_집계표"/>
      <sheetName val="전선_및_전선관"/>
      <sheetName val="1000_DB구축_부표"/>
      <sheetName val="내역서2안"/>
      <sheetName val="CT "/>
      <sheetName val="기본일위"/>
      <sheetName val="견적서"/>
      <sheetName val="인건비"/>
      <sheetName val="단가 "/>
      <sheetName val="일위대가 (PM)"/>
      <sheetName val="공정량산출내역서 "/>
      <sheetName val="5흙막이"/>
      <sheetName val="재료"/>
      <sheetName val="설치자재"/>
      <sheetName val="일위대가표(교체)"/>
      <sheetName val="2000시행총괄"/>
      <sheetName val="산출"/>
      <sheetName val="노임단가"/>
      <sheetName val="자재단가"/>
      <sheetName val="증감대비"/>
      <sheetName val="8.PILE  (돌출)"/>
      <sheetName val="공종단가"/>
      <sheetName val="일용노임단가2001상"/>
      <sheetName val="단"/>
      <sheetName val="자료"/>
      <sheetName val="을"/>
      <sheetName val="물량산출(지점)"/>
      <sheetName val="구리토평1전기"/>
      <sheetName val="대"/>
      <sheetName val="일위대가(출입)"/>
      <sheetName val="금액내역서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9811"/>
      <sheetName val="단가산출서"/>
      <sheetName val="공사비"/>
      <sheetName val="도로정위치부표"/>
      <sheetName val="도로조사부표"/>
      <sheetName val="WORK"/>
      <sheetName val="DWG-CAB-I"/>
      <sheetName val="예정공정표 (2)"/>
      <sheetName val="경율산정.XLS"/>
      <sheetName val="내역"/>
      <sheetName val="전국현황"/>
      <sheetName val="일위(PN)"/>
      <sheetName val="3련 BOX"/>
      <sheetName val="이토변실(A3-LINE)"/>
      <sheetName val="Sheet13"/>
      <sheetName val="Sheet14"/>
      <sheetName val="기초자료입력"/>
      <sheetName val="2분기평가"/>
      <sheetName val="노무비"/>
      <sheetName val="96작생능"/>
      <sheetName val="환율"/>
      <sheetName val="도급FORM"/>
      <sheetName val="램머"/>
      <sheetName val="기계경비(시간당)"/>
      <sheetName val="2-3.공사비내역서"/>
      <sheetName val="4-2. 기계경비산출"/>
      <sheetName val="7.노무비 근거"/>
      <sheetName val="3-2.일위대가"/>
      <sheetName val="전력"/>
      <sheetName val="특수선일위대가"/>
      <sheetName val="Sheet4"/>
      <sheetName val="단가기준"/>
      <sheetName val="현장경비"/>
      <sheetName val="공문"/>
      <sheetName val="횡 연장"/>
      <sheetName val="날개벽"/>
      <sheetName val="암거단위"/>
      <sheetName val="Customer Databas"/>
      <sheetName val="INPUT"/>
      <sheetName val="전체"/>
      <sheetName val="일위대가(가설)"/>
      <sheetName val="현장관리비"/>
      <sheetName val="프랜트면허"/>
      <sheetName val="TOTAL"/>
      <sheetName val="식재인부"/>
      <sheetName val="2000년1차"/>
      <sheetName val="식재일위대가"/>
      <sheetName val="ABUT수량-A1"/>
      <sheetName val="단가조사서"/>
      <sheetName val="ELECTRIC"/>
      <sheetName val="차액보증"/>
      <sheetName val="TRE TABLE"/>
      <sheetName val="중기목록표"/>
      <sheetName val="PANEL가격"/>
      <sheetName val="도급예산내역서총괄표"/>
      <sheetName val="설계산출기초"/>
      <sheetName val="갑지(추정)"/>
      <sheetName val="2.냉난방설비공사"/>
      <sheetName val="7.자동제어공사"/>
      <sheetName val="동수"/>
      <sheetName val="실행철강하도"/>
      <sheetName val="급수 (LPM)"/>
      <sheetName val="CTEMCOST"/>
      <sheetName val="전차선로 물량표"/>
      <sheetName val="한강운반비"/>
      <sheetName val="자재"/>
      <sheetName val="파일의이용"/>
      <sheetName val="일위"/>
      <sheetName val="COST"/>
      <sheetName val="Mc1"/>
      <sheetName val="인원계획-미화"/>
      <sheetName val="익산"/>
      <sheetName val="총체보활공정표"/>
      <sheetName val="A1"/>
      <sheetName val="회사정보"/>
      <sheetName val="단가산출서_토목"/>
      <sheetName val="덤프"/>
      <sheetName val="석재다짐"/>
      <sheetName val="소운반"/>
      <sheetName val="아스콘"/>
      <sheetName val="장비"/>
      <sheetName val="부하계산서"/>
      <sheetName val="기계경비총괄표"/>
      <sheetName val="일위대가_현장"/>
      <sheetName val="HW"/>
      <sheetName val="범용도입(1차)"/>
      <sheetName val="SW"/>
      <sheetName val="BEND LOSS"/>
      <sheetName val="기성2"/>
      <sheetName val="수량산출2"/>
      <sheetName val="단가대비"/>
      <sheetName val="일위_파일"/>
      <sheetName val="중기일위대가"/>
      <sheetName val="산출기초"/>
      <sheetName val="데리네이타현황"/>
      <sheetName val="단가(1)"/>
      <sheetName val="철거산출근거"/>
      <sheetName val="wall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건축일위"/>
      <sheetName val="그라우팅일위"/>
      <sheetName val="시중노임(공사)"/>
      <sheetName val="설비(제출)"/>
      <sheetName val="공사비예산서_토목분_"/>
      <sheetName val="토목주소"/>
      <sheetName val="생산량"/>
      <sheetName val="판매가격(정리)"/>
      <sheetName val="주문"/>
      <sheetName val="실행내역서"/>
      <sheetName val="내역전기"/>
      <sheetName val="적현로"/>
      <sheetName val="기본사항"/>
      <sheetName val="Sheet5"/>
      <sheetName val="기본입력"/>
      <sheetName val="EXPENSE"/>
      <sheetName val="예산내역"/>
      <sheetName val="총괄수지표"/>
      <sheetName val="설계내역2"/>
      <sheetName val="3집"/>
      <sheetName val="직종별노임단가표"/>
      <sheetName val="제2호단위수량"/>
      <sheetName val="출력은 금물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적용기준표(98년상반기)"/>
      <sheetName val="5-1.설계명세서"/>
      <sheetName val="공사계획서"/>
      <sheetName val="산근"/>
      <sheetName val="깨기"/>
      <sheetName val="노임단가(전기·통신)"/>
      <sheetName val="설계"/>
      <sheetName val="정산내역서"/>
      <sheetName val="COVER"/>
      <sheetName val="6. 직접경비"/>
      <sheetName val="설계서"/>
      <sheetName val="총 원가계산"/>
      <sheetName val="물량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공사내역"/>
      <sheetName val="일용직내역"/>
      <sheetName val="길어깨(현황)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물량내역"/>
      <sheetName val=" 갑  지 "/>
      <sheetName val="돈암사업"/>
      <sheetName val="OPGW기별"/>
      <sheetName val="수목표준대가"/>
      <sheetName val="표지"/>
      <sheetName val="설비원가"/>
      <sheetName val="단위단가"/>
      <sheetName val="BS"/>
      <sheetName val="원가계산서 "/>
      <sheetName val="Sheet2"/>
      <sheetName val="도로단위당"/>
      <sheetName val="대가목록"/>
      <sheetName val="포장절단"/>
      <sheetName val="배관내역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환경기계공정표 (3)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품셈표"/>
      <sheetName val="을지"/>
      <sheetName val="품셈총괄"/>
      <sheetName val="기본DATA Sheet"/>
      <sheetName val="수량총괄"/>
      <sheetName val="값"/>
      <sheetName val="가시설"/>
      <sheetName val="비탈면보호공수량산출"/>
      <sheetName val="공량산출서"/>
      <sheetName val="b_balju_cho"/>
      <sheetName val="변경내역"/>
      <sheetName val="자재단가표_관로"/>
      <sheetName val="요율"/>
      <sheetName val="물가대비표"/>
      <sheetName val="cp-e1"/>
      <sheetName val="공예율"/>
      <sheetName val="기준표"/>
      <sheetName val="현황"/>
      <sheetName val="프린터현황"/>
      <sheetName val="품셈적용 자료"/>
      <sheetName val="#3E1_GCR"/>
      <sheetName val="설계예산서"/>
      <sheetName val="시중노임"/>
      <sheetName val="도근좌표"/>
      <sheetName val="가도공"/>
      <sheetName val="산출내역서"/>
      <sheetName val="시설물"/>
      <sheetName val="유지관리"/>
      <sheetName val="산출내역서 (2)"/>
      <sheetName val="공정량산출내역서_"/>
      <sheetName val="단가_"/>
      <sheetName val="일위대가_(PM)"/>
      <sheetName val="예정공정표_(2)"/>
      <sheetName val="8_PILE__(돌출)"/>
      <sheetName val="b_balju-단가단가단가"/>
      <sheetName val="3.하중계산"/>
      <sheetName val="관급"/>
      <sheetName val="7.수지"/>
      <sheetName val="여과지동"/>
      <sheetName val="기초자료"/>
      <sheetName val="기초일위"/>
      <sheetName val="시설일위"/>
      <sheetName val="조명일위"/>
      <sheetName val="예가표"/>
      <sheetName val="산출집계표"/>
      <sheetName val="원재료출고수량"/>
      <sheetName val="ITEM"/>
      <sheetName val="납부서"/>
      <sheetName val="맨홀수량산출(1.0×1.0×1.0)"/>
      <sheetName val="단가및재료비"/>
      <sheetName val="물량master"/>
      <sheetName val="S&amp;R"/>
      <sheetName val="data spec"/>
      <sheetName val="하수급견적대비"/>
      <sheetName val="노임변동률"/>
      <sheetName val="단가비교표"/>
      <sheetName val="표  지"/>
      <sheetName val="단위중량"/>
      <sheetName val="-동력(한전)"/>
      <sheetName val="-전등전열(한전)"/>
      <sheetName val="IEC60364-52(허용전류)"/>
      <sheetName val="토목"/>
      <sheetName val="가시설단위수량"/>
      <sheetName val="단위수량"/>
      <sheetName val="적격점수&lt;300억미만&gt;"/>
      <sheetName val="전기변내역"/>
      <sheetName val="기초단가"/>
      <sheetName val="5사남"/>
      <sheetName val="투찰추정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1"/>
      <sheetName val="부대내역"/>
      <sheetName val="갑지1"/>
      <sheetName val="연부97-1"/>
      <sheetName val="당사"/>
      <sheetName val="A"/>
      <sheetName val="내역서(시설)"/>
      <sheetName val="건축집계"/>
      <sheetName val="자재표"/>
      <sheetName val="6공구(당초)"/>
      <sheetName val="대내"/>
      <sheetName val="시장성초안camera"/>
      <sheetName val="금융비용"/>
      <sheetName val="경비2내역"/>
      <sheetName val="EQT-ESTN"/>
      <sheetName val="XL4Poppy"/>
      <sheetName val="DHEQSUPT"/>
      <sheetName val="Macro1"/>
      <sheetName val="점검총괄"/>
      <sheetName val="설계조건"/>
      <sheetName val="대운산출"/>
      <sheetName val="설계표지"/>
      <sheetName val="BOX복구단위수량"/>
      <sheetName val="관급자재대"/>
      <sheetName val="단가리스트(영상감시시스템)"/>
      <sheetName val="대공종"/>
      <sheetName val="98지급계획"/>
      <sheetName val="QandAJunior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실행"/>
      <sheetName val="소형맨홀"/>
      <sheetName val=" 견적서"/>
      <sheetName val="물가자료"/>
      <sheetName val="교각1"/>
      <sheetName val="토목검측서"/>
      <sheetName val="화전내"/>
      <sheetName val="실행갑지"/>
      <sheetName val="친환경주택"/>
      <sheetName val="일용노임단가"/>
      <sheetName val="SG"/>
      <sheetName val="1062-x방향 "/>
      <sheetName val="일위대가목차"/>
      <sheetName val="단가산출2"/>
      <sheetName val="단가산출1"/>
      <sheetName val="공정집계_국별"/>
      <sheetName val="맨홀_공사비"/>
      <sheetName val="역간(덕_동)"/>
      <sheetName val="역간(의-덕)"/>
      <sheetName val="도체종-상수표"/>
      <sheetName val="부대공"/>
      <sheetName val="토공"/>
      <sheetName val="포장공"/>
      <sheetName val="3.건축(현장안)"/>
      <sheetName val="목차"/>
      <sheetName val="간지"/>
      <sheetName val="일위목록표"/>
      <sheetName val="일위대가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기본단가표"/>
      <sheetName val="3.내역서"/>
      <sheetName val="현장조사"/>
      <sheetName val="토적"/>
      <sheetName val="토량1-1"/>
      <sheetName val="S1"/>
      <sheetName val="금액"/>
      <sheetName val="판매시설"/>
      <sheetName val="3지구단위"/>
      <sheetName val="전기BOX내역서"/>
      <sheetName val="000000"/>
      <sheetName val="문학간접"/>
      <sheetName val="설계예시"/>
      <sheetName val="식음료"/>
      <sheetName val="단가조정표"/>
      <sheetName val="B"/>
      <sheetName val="bm"/>
      <sheetName val="ABOVEISO(IBL)"/>
      <sheetName val="동원인원산출"/>
      <sheetName val="사업성분석"/>
      <sheetName val="단계대비표"/>
      <sheetName val="단위목록"/>
      <sheetName val="시험비"/>
      <sheetName val="구역화물"/>
      <sheetName val="9GNG운반"/>
      <sheetName val="Macro상수"/>
      <sheetName val="가계부"/>
      <sheetName val="제품목록"/>
      <sheetName val="매입매출관리"/>
      <sheetName val="가격조사서"/>
      <sheetName val="수량집계"/>
      <sheetName val="공구"/>
      <sheetName val="1.설계기준"/>
      <sheetName val="웅진교-S2"/>
      <sheetName val="단관데이터"/>
      <sheetName val="이형관데이터"/>
      <sheetName val="96노임기준"/>
      <sheetName val="본댐설계"/>
      <sheetName val="참고자료"/>
      <sheetName val="C.배수관공"/>
      <sheetName val="TOTAL_BOQ"/>
      <sheetName val="개산공사비"/>
      <sheetName val="3.설계예산내역서(예산서)"/>
      <sheetName val="2.예정공정표"/>
      <sheetName val="Sheet1 (2)"/>
      <sheetName val="동력_산출근거"/>
      <sheetName val="메서,변+증"/>
      <sheetName val="맨홀조서"/>
      <sheetName val="1.설계조건"/>
      <sheetName val="날개벽수량표"/>
      <sheetName val="을부담운반비"/>
      <sheetName val="운반비산출"/>
      <sheetName val="설계산출표지"/>
      <sheetName val="토공수량산출"/>
      <sheetName val="토적계산서"/>
      <sheetName val="anaysis_sheet"/>
      <sheetName val="1000_ɄB구축_부표"/>
      <sheetName val="★도급내역"/>
      <sheetName val="설명서 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건축원가"/>
      <sheetName val="공통가설"/>
      <sheetName val="2호맨홀공제수량"/>
      <sheetName val="냉천부속동"/>
      <sheetName val="총투입계"/>
      <sheetName val="단가산출표"/>
      <sheetName val="지수적용공사비내역서"/>
      <sheetName val="예산총괄표"/>
      <sheetName val="단면가정"/>
      <sheetName val="원가계산"/>
      <sheetName val="공사비_NDE"/>
      <sheetName val="재료집계표3"/>
      <sheetName val="8.설치품셈"/>
      <sheetName val="기별명세"/>
      <sheetName val="기계단가"/>
      <sheetName val="7.5.3 BOX-A"/>
      <sheetName val="수량집계표"/>
      <sheetName val="공종별수량집계"/>
      <sheetName val="CON'C"/>
      <sheetName val="협조전"/>
      <sheetName val="추진배경(LEZ)"/>
      <sheetName val="전국_노후경유차"/>
      <sheetName val="D-3109"/>
      <sheetName val="도로경계블럭연장조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인사자료총집계"/>
      <sheetName val="명일작업계획 (3)"/>
      <sheetName val="설비2차"/>
      <sheetName val="부하(성남)"/>
      <sheetName val="배수통관(좌)"/>
      <sheetName val="공사예산하조서(O.K)"/>
      <sheetName val="합천내역"/>
      <sheetName val="세부내역"/>
      <sheetName val="부대입찰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부총"/>
      <sheetName val="통로box전기"/>
      <sheetName val="일목_장비"/>
      <sheetName val="산출근거"/>
      <sheetName val="EJ"/>
      <sheetName val="부대토공"/>
      <sheetName val="차선위치조서"/>
      <sheetName val="DB"/>
      <sheetName val="할증 "/>
      <sheetName val="PSCbeam설계"/>
      <sheetName val="부진점(10.09)"/>
      <sheetName val="설비"/>
      <sheetName val="자  재"/>
      <sheetName val="건축외주"/>
      <sheetName val="소포내역 (2)"/>
      <sheetName val="98수문일위"/>
      <sheetName val="영창26"/>
      <sheetName val="통장출금액"/>
      <sheetName val="토사(PE)"/>
      <sheetName val="건축공사 집계표"/>
      <sheetName val="골조"/>
      <sheetName val="품셈TABLE"/>
      <sheetName val="경산"/>
      <sheetName val="평가데이터"/>
      <sheetName val="내   역"/>
      <sheetName val="수목데이타 "/>
      <sheetName val="File_관급"/>
      <sheetName val="공정집계"/>
      <sheetName val="ELEC"/>
      <sheetName val="하부철근수량"/>
      <sheetName val="3.공통공사대비"/>
      <sheetName val="경일건물산출근거"/>
      <sheetName val="BOQ"/>
      <sheetName val="전체내역 (2)"/>
      <sheetName val="단가산출내역(노임부분수정)"/>
      <sheetName val="입력"/>
      <sheetName val="도급내역서"/>
      <sheetName val="02"/>
      <sheetName val="측구터파기공수량집계"/>
      <sheetName val="구조물터파기수량집계"/>
      <sheetName val="기계경비 손료 및 운전경비 산_x0005__x0000_Ԁ"/>
      <sheetName val="기계경비 손료 및 운전경비 산者ㅗ찀"/>
      <sheetName val="공종별내역서"/>
      <sheetName val="맨홀-오수"/>
      <sheetName val="설계기준"/>
      <sheetName val="대로근거"/>
      <sheetName val="단가일람"/>
      <sheetName val="조경일람"/>
      <sheetName val="경안수량"/>
      <sheetName val="간접"/>
      <sheetName val="안전시설내역서"/>
      <sheetName val="0226"/>
      <sheetName val="교통대책내역"/>
      <sheetName val="남대문빌딩"/>
      <sheetName val="정렬"/>
      <sheetName val="물량산출근거"/>
      <sheetName val="3.실투입(운반)"/>
      <sheetName val="제잡비 산출내역(실적공사비)"/>
      <sheetName val="총괄집계표"/>
      <sheetName val="구분자"/>
      <sheetName val="단면 (2)"/>
      <sheetName val="제출내역 (3)"/>
      <sheetName val="공개"/>
      <sheetName val="품의"/>
      <sheetName val="현경"/>
      <sheetName val="☜사⊥발☞"/>
      <sheetName val="하총"/>
      <sheetName val="하사"/>
      <sheetName val="하내"/>
      <sheetName val="토견"/>
      <sheetName val="구조물"/>
      <sheetName val="구자"/>
      <sheetName val="구견"/>
      <sheetName val="☜발⊥검☞"/>
      <sheetName val="입찰"/>
      <sheetName val="4차원가계산서"/>
      <sheetName val="Sheet6"/>
      <sheetName val="투찰"/>
      <sheetName val="공사비산출내역"/>
      <sheetName val="백호우계수"/>
      <sheetName val="관리,공감"/>
      <sheetName val="저"/>
      <sheetName val="BID"/>
      <sheetName val="자재(원원+원대)"/>
      <sheetName val="장비가동"/>
      <sheetName val="지급자재"/>
      <sheetName val="MYUN(MAC)"/>
      <sheetName val="장비당단가 (1)"/>
      <sheetName val="실행분석표"/>
      <sheetName val="업체견적(거푸집)"/>
      <sheetName val="기준_국가명"/>
      <sheetName val="동부건설.강릉,테헤란로,강남빌딩"/>
      <sheetName val="사업부배부A"/>
      <sheetName val="현장"/>
      <sheetName val="FAB별"/>
      <sheetName val="도장비"/>
      <sheetName val="잡철물"/>
      <sheetName val="견적대비표"/>
      <sheetName val="분석DATA(년도별)"/>
      <sheetName val="회로내역(승인)"/>
      <sheetName val="6동"/>
      <sheetName val="문서원본대장"/>
      <sheetName val="유형자산리드-5700"/>
      <sheetName val="낙찰표"/>
      <sheetName val="기준2004기존"/>
      <sheetName val="평가집계"/>
      <sheetName val="물가시세"/>
      <sheetName val="원가 (아파트)"/>
      <sheetName val="시방서"/>
      <sheetName val="대비2"/>
      <sheetName val="영업.일1"/>
      <sheetName val="10월 (2)"/>
      <sheetName val="종합-임현"/>
      <sheetName val="품목"/>
      <sheetName val="도기류"/>
      <sheetName val="documentation"/>
      <sheetName val="원가계산서(남측)"/>
      <sheetName val="gaeyo"/>
      <sheetName val="분석"/>
      <sheetName val="광혁기성"/>
      <sheetName val="2-1__경관조명_내역총괄표1"/>
      <sheetName val="경율산정_XLS1"/>
      <sheetName val="횡_연장1"/>
      <sheetName val="Customer_Databas1"/>
      <sheetName val="2_대외공문1"/>
      <sheetName val="TRE_TABLE1"/>
      <sheetName val="2_냉난방설비공사1"/>
      <sheetName val="7_자동제어공사1"/>
      <sheetName val="3련_BOX1"/>
      <sheetName val="급수_(LPM)1"/>
      <sheetName val="7_수지"/>
      <sheetName val="총_원가계산1"/>
      <sheetName val="data_spec"/>
      <sheetName val="출력은_금물"/>
      <sheetName val="_갑__지_"/>
      <sheetName val="실행내역_"/>
      <sheetName val="기본DATA_Sheet"/>
      <sheetName val="할증_"/>
      <sheetName val="Sheet1_(2)"/>
      <sheetName val="부진점(10_09)"/>
      <sheetName val="자__재"/>
      <sheetName val="5-1_설계명세서"/>
      <sheetName val="장비당단가_(1)"/>
      <sheetName val="3_건축(현장안)"/>
      <sheetName val="원가계산서_"/>
      <sheetName val="품셈적용_자료"/>
      <sheetName val="산출내역서_(2)"/>
      <sheetName val="회관내역_(2)"/>
      <sheetName val="공동내역_(2)"/>
      <sheetName val="쉼터내역_(2)"/>
      <sheetName val="배수공_시멘트_및_골재량_산출"/>
      <sheetName val="DATA_입력란"/>
      <sheetName val="1__설계조건_2_단면가정_3__하중계산"/>
      <sheetName val="3_하중계산"/>
      <sheetName val="환경기계공정표_(3)"/>
      <sheetName val="표__지"/>
      <sheetName val="공사예산하조서(O_K)"/>
      <sheetName val="keyword"/>
      <sheetName val="일위대가(당초)"/>
      <sheetName val="입찰내역 발주처 양식"/>
      <sheetName val="일반전기C"/>
      <sheetName val="일위대가(뷔페)"/>
      <sheetName val="소각장스케줄"/>
      <sheetName val="Buy vs. Lease Car"/>
      <sheetName val="ESTI."/>
      <sheetName val="DI-ESTI"/>
      <sheetName val="본실행경비"/>
      <sheetName val="연습"/>
      <sheetName val="토목내역서 (도급단가)"/>
      <sheetName val="기계경비"/>
      <sheetName val="6.환경대가"/>
      <sheetName val="건축도급단가"/>
      <sheetName val="실행단가"/>
      <sheetName val="Format"/>
      <sheetName val="을-ATYPE"/>
      <sheetName val="CAPVC"/>
      <sheetName val="원가_(2)3"/>
      <sheetName val="6PILE__(돌출)3"/>
      <sheetName val="전선_및_전선관3"/>
      <sheetName val="일위대가_집계표3"/>
      <sheetName val="옥외_전력간선공사2"/>
      <sheetName val="1차_내역서2"/>
      <sheetName val="별첨-기계경비_산출목록2"/>
      <sheetName val="1000_DB구축_부표3"/>
      <sheetName val="10_공통-노임단가2"/>
      <sheetName val="단가_및_재료비2"/>
      <sheetName val="내역서1999_8최종2"/>
      <sheetName val="CT_2"/>
      <sheetName val="Customer_Databas2"/>
      <sheetName val="공정량산출내역서_2"/>
      <sheetName val="단가_2"/>
      <sheetName val="일위대가_(PM)2"/>
      <sheetName val="예정공정표_(2)2"/>
      <sheetName val="8_PILE__(돌출)2"/>
      <sheetName val="2-1__경관조명_내역총괄표2"/>
      <sheetName val="경율산정_XLS2"/>
      <sheetName val="횡_연장2"/>
      <sheetName val="2_냉난방설비공사2"/>
      <sheetName val="7_자동제어공사2"/>
      <sheetName val="급수_(LPM)2"/>
      <sheetName val="총_원가계산2"/>
      <sheetName val="2_대외공문2"/>
      <sheetName val="TRE_TABLE2"/>
      <sheetName val="3련_BOX2"/>
      <sheetName val="7_수지1"/>
      <sheetName val="data_spec1"/>
      <sheetName val="전차선로_물량표1"/>
      <sheetName val="2-3_공사비내역서1"/>
      <sheetName val="4-2__기계경비산출1"/>
      <sheetName val="7_노무비_근거1"/>
      <sheetName val="3-2_일위대가1"/>
      <sheetName val="출력은_금물1"/>
      <sheetName val="_갑__지_1"/>
      <sheetName val="6__직접경비1"/>
      <sheetName val="BEND_LOSS1"/>
      <sheetName val="맨홀수량산출(1_0×1_0×1_0)1"/>
      <sheetName val="실행내역_1"/>
      <sheetName val="부진점(10_09)1"/>
      <sheetName val="_견적서1"/>
      <sheetName val="자__재1"/>
      <sheetName val="기본DATA_Sheet1"/>
      <sheetName val="5-1_설계명세서1"/>
      <sheetName val="3_건축(현장안)1"/>
      <sheetName val="원가계산서_1"/>
      <sheetName val="품셈적용_자료1"/>
      <sheetName val="산출내역서_(2)1"/>
      <sheetName val="회관내역_(2)1"/>
      <sheetName val="공동내역_(2)1"/>
      <sheetName val="쉼터내역_(2)1"/>
      <sheetName val="배수공_시멘트_및_골재량_산출1"/>
      <sheetName val="3_하중계산1"/>
      <sheetName val="환경기계공정표_(3)1"/>
      <sheetName val="DATA_입력란1"/>
      <sheetName val="1__설계조건_2_단면가정_3__하중계산1"/>
      <sheetName val="표__지1"/>
      <sheetName val="할증_1"/>
      <sheetName val="Sheet1_(2)1"/>
      <sheetName val="3_설계예산내역서(예산서)"/>
      <sheetName val="2_예정공정표"/>
      <sheetName val="1062-x방향_1"/>
      <sheetName val="내___역"/>
      <sheetName val="수목데이타_"/>
      <sheetName val="설명서_"/>
      <sheetName val="1_설계조건"/>
      <sheetName val="3_공통공사대비"/>
      <sheetName val="장비당단가_(1)1"/>
      <sheetName val="영업_일1"/>
      <sheetName val="10월_(2)"/>
      <sheetName val="____"/>
      <sheetName val="기계경비손료_및_운전경비_산출"/>
      <sheetName val="기계경비_손료_및_운전경비_산출기준"/>
      <sheetName val="___"/>
      <sheetName val="1_2_예정공정표"/>
      <sheetName val="1__공사비총괄"/>
      <sheetName val="예산내역서_총괄"/>
      <sheetName val="2__공사원가계산서"/>
      <sheetName val="3__설치공사내역서"/>
      <sheetName val="4__공종별내역서"/>
      <sheetName val="공사예산하조서(O_K)1"/>
      <sheetName val="3_실투입(운반)"/>
      <sheetName val="입찰내역_발주처_양식"/>
      <sheetName val="남양시작동010313100%"/>
      <sheetName val="용산3(영광)"/>
      <sheetName val="2f 회의실견적(5_14 일대)"/>
      <sheetName val="7 단가조사"/>
      <sheetName val="각입중량산출서"/>
      <sheetName val="넉시~922"/>
      <sheetName val="대수산분기~LG918"/>
      <sheetName val="색달~중문"/>
      <sheetName val="중문~삼일"/>
      <sheetName val="신서귀~고근산"/>
      <sheetName val="미악분기~913"/>
      <sheetName val="일위산출근거"/>
      <sheetName val="배수공"/>
      <sheetName val="Tool"/>
      <sheetName val="기성내역1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>
        <row r="5">
          <cell r="I5">
            <v>0</v>
          </cell>
        </row>
      </sheetData>
      <sheetData sheetId="528">
        <row r="5">
          <cell r="I5">
            <v>0</v>
          </cell>
        </row>
      </sheetData>
      <sheetData sheetId="529" refreshError="1"/>
      <sheetData sheetId="530" refreshError="1"/>
      <sheetData sheetId="531" refreshError="1"/>
      <sheetData sheetId="532">
        <row r="5">
          <cell r="I5">
            <v>0</v>
          </cell>
        </row>
      </sheetData>
      <sheetData sheetId="533">
        <row r="5">
          <cell r="I5">
            <v>0</v>
          </cell>
        </row>
      </sheetData>
      <sheetData sheetId="534">
        <row r="5">
          <cell r="I5">
            <v>0</v>
          </cell>
        </row>
      </sheetData>
      <sheetData sheetId="535" refreshError="1"/>
      <sheetData sheetId="536">
        <row r="5">
          <cell r="I5" t="str">
            <v>단가</v>
          </cell>
        </row>
      </sheetData>
      <sheetData sheetId="537">
        <row r="5">
          <cell r="I5" t="str">
            <v>단가</v>
          </cell>
        </row>
      </sheetData>
      <sheetData sheetId="538">
        <row r="7">
          <cell r="I7">
            <v>0</v>
          </cell>
        </row>
      </sheetData>
      <sheetData sheetId="539">
        <row r="7">
          <cell r="I7">
            <v>0</v>
          </cell>
        </row>
      </sheetData>
      <sheetData sheetId="540">
        <row r="7">
          <cell r="I7"/>
        </row>
      </sheetData>
      <sheetData sheetId="541">
        <row r="7">
          <cell r="I7"/>
        </row>
      </sheetData>
      <sheetData sheetId="542">
        <row r="7">
          <cell r="I7"/>
        </row>
      </sheetData>
      <sheetData sheetId="543">
        <row r="7">
          <cell r="I7"/>
        </row>
      </sheetData>
      <sheetData sheetId="544">
        <row r="7">
          <cell r="I7">
            <v>0</v>
          </cell>
        </row>
      </sheetData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>
        <row r="5">
          <cell r="I5" t="str">
            <v>서버</v>
          </cell>
        </row>
      </sheetData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>
        <row r="5">
          <cell r="I5">
            <v>1</v>
          </cell>
        </row>
      </sheetData>
      <sheetData sheetId="686"/>
      <sheetData sheetId="687"/>
      <sheetData sheetId="688"/>
      <sheetData sheetId="689"/>
      <sheetData sheetId="690"/>
      <sheetData sheetId="691"/>
      <sheetData sheetId="692"/>
      <sheetData sheetId="693">
        <row r="5">
          <cell r="I5">
            <v>1</v>
          </cell>
        </row>
      </sheetData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>
        <row r="5">
          <cell r="I5">
            <v>1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J直材4"/>
    </sheetNames>
    <sheetDataSet>
      <sheetData sheetId="0"/>
      <sheetData sheetId="1" refreshError="1"/>
      <sheetData sheetId="2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직재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전선 및 전선관"/>
      <sheetName val="N賃率-職"/>
      <sheetName val="쌍송교"/>
      <sheetName val="단가산출"/>
      <sheetName val="단가"/>
      <sheetName val="분당전기"/>
      <sheetName val="전차선로 물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      "/>
      <sheetName val="공량산출서"/>
      <sheetName val="조서집계표"/>
    </sheetNames>
    <sheetDataSet>
      <sheetData sheetId="0"/>
      <sheetData sheetId="1"/>
      <sheetData sheetId="2"/>
      <sheetData sheetId="3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단가조사"/>
      <sheetName val="중앙선내역서"/>
      <sheetName val="Sheet1"/>
      <sheetName val="전선 및 전선관"/>
      <sheetName val="Y-WORK"/>
      <sheetName val="일위(설)"/>
      <sheetName val="일위대가(가설)"/>
      <sheetName val="노임단가"/>
      <sheetName val="cable-data"/>
      <sheetName val="경산"/>
      <sheetName val="내역서"/>
      <sheetName val="차액보증"/>
      <sheetName val="관급"/>
      <sheetName val="공통가설"/>
      <sheetName val="설계서을"/>
      <sheetName val="단가산출"/>
      <sheetName val="수량산출"/>
      <sheetName val="일위목록"/>
      <sheetName val="갑지(요약)"/>
      <sheetName val="패널"/>
      <sheetName val="내역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투찰"/>
      <sheetName val="일위대가목록"/>
      <sheetName val="설직재-1"/>
      <sheetName val="2공구산출내역"/>
      <sheetName val="원가계산서"/>
      <sheetName val="일위대가목차"/>
      <sheetName val="견적사양비교표"/>
      <sheetName val="단가조서"/>
      <sheetName val="일위대가"/>
      <sheetName val="별표"/>
      <sheetName val="인건-측정"/>
      <sheetName val="공사예산하조서(O.K)"/>
      <sheetName val="한일양산"/>
      <sheetName val="기술조건"/>
      <sheetName val="밸브설치"/>
      <sheetName val="A LINE"/>
      <sheetName val="일위대가표"/>
      <sheetName val="갑지(추정)"/>
      <sheetName val="INPUT"/>
      <sheetName val="Macro(차단기)"/>
      <sheetName val="가로등내역서"/>
      <sheetName val="AS포장복구 "/>
      <sheetName val="노임 단가"/>
      <sheetName val="원가"/>
      <sheetName val="BID"/>
      <sheetName val="분전반"/>
      <sheetName val="SLAB"/>
      <sheetName val="변압기 및 발전기 용량"/>
      <sheetName val="건축내역"/>
      <sheetName val="공사비대비표B(토공)"/>
      <sheetName val="공량산출서"/>
      <sheetName val="전기일위목록"/>
      <sheetName val="요율"/>
      <sheetName val="6호기"/>
      <sheetName val="1안"/>
      <sheetName val="70%"/>
      <sheetName val="N賃率-職"/>
      <sheetName val="부대공"/>
      <sheetName val="포장공"/>
      <sheetName val="토공"/>
      <sheetName val="5.단가대비표"/>
      <sheetName val="7단가"/>
      <sheetName val="단가(1)"/>
      <sheetName val="단가"/>
      <sheetName val="쌍송교"/>
      <sheetName val="맨홀수량산출"/>
      <sheetName val="NOMUBI"/>
      <sheetName val="원가계산서 "/>
      <sheetName val="배관단가조사서"/>
      <sheetName val="입찰안"/>
      <sheetName val="원리금소스"/>
      <sheetName val="Data&amp;Result"/>
      <sheetName val="표지(1)"/>
      <sheetName val="6.일위목록"/>
      <sheetName val="설계서"/>
      <sheetName val="점검총괄"/>
      <sheetName val="L_RPTB02_01"/>
      <sheetName val="Sheet5"/>
      <sheetName val="LOPCALC"/>
      <sheetName val="DG7"/>
      <sheetName val="(4-2)열관류값-2"/>
      <sheetName val="#REF"/>
      <sheetName val="노임"/>
      <sheetName val="일위대가목차(공통)"/>
      <sheetName val="배관단가조사서(침출수)"/>
      <sheetName val="일위산출"/>
      <sheetName val="전신환매도율"/>
      <sheetName val="터파기및재료"/>
      <sheetName val="BEND LOSS"/>
      <sheetName val="집계"/>
      <sheetName val="시설물기초"/>
      <sheetName val="단가비교표"/>
      <sheetName val="코드표"/>
      <sheetName val="하부철근수량"/>
      <sheetName val="덤프트럭계수"/>
      <sheetName val="일위"/>
      <sheetName val="금액"/>
      <sheetName val="8.PILE  (돌출)"/>
      <sheetName val="주요자재집계표"/>
      <sheetName val="가설대가"/>
      <sheetName val="토공대가"/>
      <sheetName val="구조대가"/>
      <sheetName val="포설대가1"/>
      <sheetName val="부대대가"/>
      <sheetName val="sw1"/>
      <sheetName val="터널조도"/>
      <sheetName val="공사내역"/>
      <sheetName val="9GNG운반"/>
      <sheetName val="자재단가리스트"/>
      <sheetName val="신공"/>
      <sheetName val="연결관연장"/>
      <sheetName val="4.  단락전류의 계산"/>
      <sheetName val="기둥(원형)"/>
      <sheetName val="기초공"/>
      <sheetName val="단위수량산출"/>
      <sheetName val="DATA"/>
      <sheetName val="데이타"/>
      <sheetName val="설계예시"/>
      <sheetName val="정산"/>
      <sheetName val="(암정)관급"/>
      <sheetName val="단가일람"/>
      <sheetName val="조경일람"/>
      <sheetName val="1단계"/>
      <sheetName val="내역서(총)"/>
      <sheetName val="가.인건비산출근거(관리직급여표)"/>
      <sheetName val="나.인건비산출근거(운영직급여표)"/>
      <sheetName val="내역서적용수량"/>
      <sheetName val="1-4-2.관(약)"/>
      <sheetName val="내역서2안"/>
      <sheetName val="일위집계"/>
      <sheetName val="조명율표"/>
      <sheetName val="북제주-표지"/>
      <sheetName val="piping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견적서"/>
      <sheetName val="램머"/>
      <sheetName val="기계경비(시간당)"/>
      <sheetName val="I一般比"/>
      <sheetName val="1000 DB구축 부표"/>
      <sheetName val="을"/>
      <sheetName val="은대내역서"/>
      <sheetName val="민자균형"/>
      <sheetName val="난간,앙카"/>
      <sheetName val="부대내역"/>
      <sheetName val="조명시설"/>
      <sheetName val="T&amp;C"/>
      <sheetName val="PAD TR보호대기초"/>
      <sheetName val="가로등기초"/>
      <sheetName val="HANDHOLE(2)"/>
      <sheetName val="기자재비"/>
      <sheetName val="SRC-B3U2"/>
      <sheetName val="설치공사비"/>
      <sheetName val="통합"/>
      <sheetName val="호표"/>
      <sheetName val="시중노임단가"/>
      <sheetName val="집계표"/>
      <sheetName val="기타유틸리티설비"/>
      <sheetName val="MOTOR"/>
      <sheetName val="투자비"/>
      <sheetName val="조성원가DATA"/>
      <sheetName val="사업비"/>
      <sheetName val="관급(총괄)"/>
      <sheetName val="DATA1"/>
      <sheetName val="출입구총집계"/>
      <sheetName val="광양 3기 유입수"/>
      <sheetName val="DATE"/>
      <sheetName val="Sheet2"/>
      <sheetName val="자재집계 &amp; 총괄표"/>
      <sheetName val="AV시스템"/>
      <sheetName val="D"/>
      <sheetName val="SW개수및시험총괄표"/>
      <sheetName val="백암비스타내역"/>
      <sheetName val="J直材4"/>
      <sheetName val="단위단가"/>
      <sheetName val="공사개요"/>
      <sheetName val="사급자재(1단계)"/>
      <sheetName val="부하LOAD"/>
      <sheetName val="재료단가비교표_"/>
      <sheetName val="AS포장복구_"/>
      <sheetName val="내역서 (2)"/>
      <sheetName val="일위대가(출입)"/>
      <sheetName val="예산"/>
      <sheetName val="사업계획(원안)"/>
      <sheetName val="데리네이타현황"/>
      <sheetName val="평가데이터"/>
      <sheetName val="Sheet3"/>
      <sheetName val="NAI"/>
      <sheetName val="Baby일위대가"/>
      <sheetName val="정부노임단가"/>
      <sheetName val="노임목록"/>
      <sheetName val="예산총괄표"/>
      <sheetName val="직노"/>
      <sheetName val="Macro(전선)"/>
      <sheetName val="약품공급2"/>
      <sheetName val="중기사용료산출근거"/>
      <sheetName val="4.1DNR기계(공법)"/>
      <sheetName val="Sheet1 (2)"/>
      <sheetName val="시운전연료"/>
      <sheetName val="조도계산서 (도서)"/>
      <sheetName val="견적을지"/>
      <sheetName val="관접합및부설"/>
      <sheetName val="2.냉난방설비공사"/>
      <sheetName val="7.자동제어공사"/>
      <sheetName val="일위대가 "/>
      <sheetName val="남양시작동자105노65기1.3화1.2"/>
      <sheetName val="저"/>
      <sheetName val="연결관암거"/>
      <sheetName val="6-1.노무비 근거"/>
      <sheetName val="단위세대"/>
      <sheetName val="2-2직관자재산출서-A-LINE"/>
      <sheetName val="문학간접"/>
      <sheetName val="수목데이타 "/>
      <sheetName val="전선(총)"/>
      <sheetName val="3.내역서"/>
      <sheetName val="4.설계예산내역서"/>
      <sheetName val="토사(PE)"/>
      <sheetName val="기"/>
      <sheetName val="사업수지"/>
      <sheetName val="전신"/>
      <sheetName val="실행내역 (2)"/>
      <sheetName val="케이블"/>
      <sheetName val="초과근무"/>
      <sheetName val="DDC-6~10"/>
      <sheetName val="교각토공"/>
      <sheetName val="맨홀_공사비"/>
      <sheetName val="일위대가(계측기설치)"/>
      <sheetName val="PSCbeam설계"/>
      <sheetName val="건축기술부대조건"/>
      <sheetName val="식재일위대가"/>
      <sheetName val="호안블럭"/>
      <sheetName val="구리토평1전기"/>
      <sheetName val="도급FORM"/>
      <sheetName val="9811"/>
      <sheetName val="직접경비"/>
      <sheetName val="직접인건비"/>
      <sheetName val="1,2공구원가계산서"/>
      <sheetName val="1공구산출내역서"/>
      <sheetName val="을지"/>
      <sheetName val="국별인원"/>
      <sheetName val="단중표"/>
      <sheetName val="산출내역서집계표"/>
      <sheetName val="Macro1"/>
      <sheetName val="재료비"/>
      <sheetName val="예산내역"/>
      <sheetName val="총괄수지표"/>
      <sheetName val="표지 (2)"/>
      <sheetName val="설계내역서"/>
      <sheetName val="부분별수량산출(조합기초)"/>
      <sheetName val="가로등제어반 설치공사(수량)"/>
      <sheetName val="설계"/>
      <sheetName val="수배전반 을지"/>
      <sheetName val="내역1"/>
      <sheetName val="역간(덕_동)"/>
      <sheetName val="역간(의-덕)"/>
      <sheetName val="원가 (2)"/>
      <sheetName val="기본(98)"/>
      <sheetName val="설계명세서"/>
      <sheetName val="IMPEADENCE MAP 취수장"/>
      <sheetName val="위치조서"/>
      <sheetName val="48일위"/>
      <sheetName val="front"/>
      <sheetName val="J형측구단위수량"/>
      <sheetName val="일위대가서식"/>
      <sheetName val="을부담운반비"/>
      <sheetName val="당진1,2호기전선관설치및접지4차공사내역서-을지"/>
      <sheetName val="1차 내역서"/>
      <sheetName val="실적원가"/>
      <sheetName val="INPUT_덕도방향_시점_"/>
      <sheetName val="토공사"/>
      <sheetName val="내역5"/>
      <sheetName val="ilch"/>
      <sheetName val="증감대비"/>
      <sheetName val=""/>
      <sheetName val="CON'C"/>
      <sheetName val="단가_1_"/>
      <sheetName val="자갈,시멘트,모래산출"/>
      <sheetName val="Total"/>
      <sheetName val="교통표지판수량집계표"/>
      <sheetName val="BOX전기내역"/>
      <sheetName val="DHEQSUPT"/>
      <sheetName val="단가표 (2)"/>
      <sheetName val="가설건물"/>
      <sheetName val="WORK"/>
      <sheetName val="1.설계조건"/>
      <sheetName val="자재선정"/>
      <sheetName val="원가견적"/>
      <sheetName val="부하계산서"/>
      <sheetName val="목차"/>
      <sheetName val="토공집계표"/>
      <sheetName val="운반비"/>
      <sheetName val="일(4)"/>
      <sheetName val="이형관중량"/>
      <sheetName val="일위대가(목록)"/>
      <sheetName val="산근(목록)"/>
      <sheetName val="경비"/>
      <sheetName val="실행철강하도"/>
      <sheetName val="기본단가표"/>
      <sheetName val="공사비예산서(토목분)"/>
      <sheetName val="단가 및 재료비"/>
      <sheetName val="단위중량"/>
      <sheetName val="날개벽수량집계"/>
      <sheetName val="4-10"/>
      <sheetName val="물가대비표"/>
      <sheetName val="수량집계"/>
      <sheetName val="잡비계산"/>
      <sheetName val="Sheet17"/>
      <sheetName val="물가시세"/>
      <sheetName val="아파트건축"/>
      <sheetName val="MACRO(MCC)"/>
      <sheetName val="LTG_DATA"/>
      <sheetName val="부재리스트"/>
      <sheetName val="단가기준"/>
      <sheetName val="청주(철골발주의뢰서)"/>
      <sheetName val="PAC"/>
      <sheetName val="고합"/>
      <sheetName val="판매추이"/>
      <sheetName val="96노임기준"/>
      <sheetName val="81대형 환기량PK-1"/>
      <sheetName val="data2"/>
      <sheetName val="TARGET"/>
      <sheetName val="울진항공등화 내역서"/>
      <sheetName val="인건비"/>
      <sheetName val="총괄"/>
      <sheetName val="CABLE SIZE-1"/>
      <sheetName val="Base"/>
      <sheetName val="중분대수량산출"/>
      <sheetName val="관거공사비"/>
      <sheetName val="SORCE1"/>
      <sheetName val="가시설단위수량"/>
      <sheetName val="설계기준"/>
      <sheetName val="산수배수"/>
      <sheetName val="1호맨홀토공"/>
      <sheetName val="Macro3"/>
      <sheetName val="Macro2"/>
      <sheetName val="열린교실"/>
      <sheetName val="토목내역서 (도급단가)"/>
      <sheetName val="골조시행"/>
      <sheetName val="제출내역"/>
      <sheetName val="도로단위당"/>
      <sheetName val="현장"/>
      <sheetName val="일위대가(건축)"/>
      <sheetName val="수지표"/>
      <sheetName val="셀명"/>
      <sheetName val="49단가"/>
      <sheetName val="협조전"/>
      <sheetName val="ELECTRIC"/>
      <sheetName val="한전분담금"/>
      <sheetName val="1층"/>
      <sheetName val="공사비증감"/>
      <sheetName val="설비2차"/>
      <sheetName val="결과조달"/>
      <sheetName val="견적서1"/>
      <sheetName val="자  재"/>
      <sheetName val="건축외주"/>
      <sheetName val="노임단가표"/>
      <sheetName val="공통가설공사"/>
      <sheetName val="식재인부"/>
      <sheetName val="도급양식"/>
      <sheetName val="시설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경산"/>
      <sheetName val="동원(3)"/>
      <sheetName val="예정(3)"/>
      <sheetName val="저"/>
      <sheetName val="일위대가"/>
      <sheetName val="연결관암거"/>
      <sheetName val="기계경비(시간당)"/>
      <sheetName val="램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갑지"/>
      <sheetName val="내역서"/>
      <sheetName val="표지2"/>
      <sheetName val="일위대가"/>
      <sheetName val="표지3"/>
      <sheetName val="산출집계"/>
      <sheetName val="표지4"/>
      <sheetName val="산출근거"/>
      <sheetName val="표지5"/>
      <sheetName val="단가조사서"/>
      <sheetName val="표지6"/>
      <sheetName val="각종수수료"/>
      <sheetName val="표지7"/>
      <sheetName val="부하계산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일위대가"/>
      <sheetName val="원가계산서"/>
      <sheetName val="조건표 (2)"/>
      <sheetName val="Baby일위대가"/>
      <sheetName val="내역서"/>
      <sheetName val="철거산출근거"/>
      <sheetName val="일위목록"/>
      <sheetName val="요율"/>
      <sheetName val="KKK"/>
      <sheetName val="조건표"/>
      <sheetName val="일위산출"/>
      <sheetName val="실행예산서"/>
      <sheetName val="원가"/>
      <sheetName val="공정율"/>
      <sheetName val="pldt"/>
      <sheetName val="건집"/>
      <sheetName val="건축"/>
      <sheetName val="기설집"/>
      <sheetName val="설집"/>
      <sheetName val="원가계산"/>
      <sheetName val="수정내역"/>
      <sheetName val="일위대가표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집계표"/>
      <sheetName val="제작총집계표"/>
      <sheetName val="총경기장별내역서(10-11)"/>
      <sheetName val="경기장별내역서(12-107)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현장"/>
      <sheetName val="식재인부"/>
      <sheetName val="재료"/>
      <sheetName val="단가조사"/>
      <sheetName val="설직재-1"/>
      <sheetName val="내역"/>
      <sheetName val="#REF"/>
      <sheetName val="기본단가표"/>
      <sheetName val="영창26"/>
      <sheetName val="예산M11A"/>
      <sheetName val="건축내역"/>
      <sheetName val="101동"/>
      <sheetName val="2000년1차"/>
      <sheetName val="2000전체분"/>
      <sheetName val="MAIN_TABLE"/>
      <sheetName val="백암비스타내역"/>
      <sheetName val="출자한도"/>
      <sheetName val="교통대책내역"/>
      <sheetName val="적용토목"/>
      <sheetName val="단중표"/>
      <sheetName val="5공철탑검토표"/>
      <sheetName val="4공철탑검토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조명율표"/>
      <sheetName val="본체"/>
      <sheetName val="스포회원매출"/>
      <sheetName val="지질조사"/>
      <sheetName val="CTEMCOST"/>
      <sheetName val="산출내역서"/>
      <sheetName val="수량산출"/>
      <sheetName val="자재단가"/>
      <sheetName val="48전력선로일위"/>
      <sheetName val="N賃率-職"/>
      <sheetName val="본공사"/>
      <sheetName val="기초내역서"/>
      <sheetName val="대가목록표"/>
      <sheetName val="갑지"/>
      <sheetName val="산근"/>
      <sheetName val="산출근거"/>
      <sheetName val="금액내역서"/>
      <sheetName val="철탑공사"/>
      <sheetName val="Customer Databas"/>
      <sheetName val="노임"/>
      <sheetName val="교각별철근수량집계표"/>
      <sheetName val="당초"/>
      <sheetName val="NYS"/>
      <sheetName val="코드표"/>
      <sheetName val="실행"/>
      <sheetName val="위생설비"/>
      <sheetName val="특외대"/>
      <sheetName val="설계서"/>
      <sheetName val="단가산출"/>
      <sheetName val="토공(우물통,기타) "/>
      <sheetName val="6PILE  (돌출)"/>
      <sheetName val="asd"/>
      <sheetName val="물가자료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LF자재단가"/>
      <sheetName val="갑지(추정)"/>
      <sheetName val="재료비노무비"/>
      <sheetName val="데이타"/>
      <sheetName val="DATA"/>
      <sheetName val="공사개요"/>
      <sheetName val="Sheet6"/>
      <sheetName val="일위대가목차"/>
      <sheetName val="교수설계"/>
      <sheetName val="96정변2"/>
      <sheetName val="중기"/>
      <sheetName val=" HIT-&gt;HMC 견적(3900)"/>
      <sheetName val="토공 total"/>
      <sheetName val="RE9604"/>
      <sheetName val="견적"/>
      <sheetName val="공통가설공사"/>
      <sheetName val="내역서2안"/>
      <sheetName val="을지"/>
      <sheetName val="노무비"/>
      <sheetName val="공사직종별노임"/>
      <sheetName val="식생블럭단위수량"/>
      <sheetName val="노임,재료비"/>
      <sheetName val="노무,재료"/>
      <sheetName val="원가 (2)"/>
      <sheetName val="단"/>
      <sheetName val="기술부대조건"/>
      <sheetName val="예산"/>
      <sheetName val="지하"/>
      <sheetName val="도급기성"/>
      <sheetName val="설비단가표"/>
      <sheetName val="조명시설"/>
      <sheetName val="대치판정"/>
      <sheetName val="원가서"/>
      <sheetName val="102역사"/>
      <sheetName val="오수공수량집계표"/>
      <sheetName val="목록"/>
      <sheetName val="조경일람"/>
      <sheetName val="일위대가1"/>
      <sheetName val="내역서(중수)"/>
      <sheetName val="CAT_5"/>
      <sheetName val="단가비교표_공통1"/>
      <sheetName val="단가표"/>
      <sheetName val="연부97-1"/>
      <sheetName val="자갈,시멘트,모래산출"/>
      <sheetName val="LEGEND"/>
      <sheetName val="Sheet5"/>
      <sheetName val="CIVIL4"/>
      <sheetName val="내역서 "/>
      <sheetName val="시설물기초"/>
      <sheetName val=" 냉각수펌프"/>
      <sheetName val="AHU집계"/>
      <sheetName val="1.설계조건"/>
      <sheetName val="ELEC"/>
      <sheetName val="9GNG운반"/>
      <sheetName val="공조기휀"/>
      <sheetName val="율촌법률사무소2내역"/>
      <sheetName val="시멘트"/>
      <sheetName val="N賃率_職"/>
      <sheetName val="입찰안"/>
      <sheetName val="6호기"/>
      <sheetName val="금액집계"/>
      <sheetName val="전기일위목록"/>
      <sheetName val="사다리"/>
      <sheetName val="내역(원안-대안)"/>
      <sheetName val="아파트건축"/>
      <sheetName val="당진1,2호기전선관설치및접지4차공사내역서-을지"/>
      <sheetName val="별표 "/>
      <sheetName val="Sheet1 (2)"/>
      <sheetName val="견적서"/>
      <sheetName val="노 무 비"/>
      <sheetName val="연습"/>
      <sheetName val="주beam"/>
      <sheetName val="001"/>
      <sheetName val="단위내역서"/>
      <sheetName val="본체철근표"/>
      <sheetName val="기계경비(시간당)"/>
      <sheetName val="카메라"/>
      <sheetName val="산출-설비"/>
      <sheetName val="ABUT수량-A1"/>
      <sheetName val="역공종"/>
      <sheetName val="수주추정"/>
      <sheetName val="도급견적가"/>
      <sheetName val="표지"/>
      <sheetName val="guard(mac)"/>
      <sheetName val="제-노임"/>
      <sheetName val="제직재"/>
      <sheetName val="부대공Ⅱ"/>
      <sheetName val="데리네이타현황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내역서(기성청구)"/>
      <sheetName val="3.2제조설비"/>
      <sheetName val="적용건축"/>
      <sheetName val="Inst."/>
      <sheetName val="01상노임"/>
      <sheetName val="200"/>
      <sheetName val="청주(철골발주의뢰서)"/>
      <sheetName val="DATE"/>
      <sheetName val="토공"/>
      <sheetName val="터파기및재료"/>
      <sheetName val="2공구산출내역"/>
      <sheetName val="입력변수"/>
      <sheetName val="일위"/>
      <sheetName val="계약서"/>
      <sheetName val="Sheet7(ㅅ)"/>
      <sheetName val="기계공사비집계(원안)"/>
      <sheetName val="국내"/>
      <sheetName val="첨부1"/>
      <sheetName val="sub"/>
      <sheetName val="반포2차"/>
      <sheetName val="하도급원가계산총괄표(식재)"/>
      <sheetName val="공사착공계"/>
      <sheetName val="부하자료"/>
      <sheetName val="찍기"/>
      <sheetName val="특별땅고르기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물량표"/>
      <sheetName val="내역서 제출"/>
      <sheetName val="직접공사비"/>
      <sheetName val="JUCKEYK"/>
      <sheetName val="내역표지"/>
      <sheetName val="건축원가"/>
      <sheetName val="#3_일위대가목록"/>
      <sheetName val="토공집계표"/>
      <sheetName val="AIR_SHOWER(3인용)"/>
      <sheetName val="Customer_Databas"/>
      <sheetName val="토공(우물통,기타)_"/>
      <sheetName val="원가_(2)"/>
      <sheetName val="_HIT-&gt;HMC_견적(3900)"/>
      <sheetName val="2000년 공정표"/>
      <sheetName val="기초일위"/>
      <sheetName val="노무비단가"/>
      <sheetName val="설계조건"/>
      <sheetName val="배수내역"/>
      <sheetName val="기흥하도용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하이테콤직원"/>
      <sheetName val="을"/>
      <sheetName val="접지수량"/>
      <sheetName val="입상내역"/>
      <sheetName val="토공_total"/>
      <sheetName val="노(97_1,97_9,98_1)"/>
      <sheetName val="6PILE__(돌출)"/>
      <sheetName val="적용단위길이"/>
      <sheetName val="피벗테이블데이터분석"/>
      <sheetName val="기타 정보통신공사"/>
      <sheetName val="조명율"/>
      <sheetName val="빌딩 안내"/>
      <sheetName val="총괄집계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일반전기C"/>
      <sheetName val="현장관리비참조"/>
      <sheetName val="부대"/>
      <sheetName val="일위CODE"/>
      <sheetName val="gyun"/>
      <sheetName val="자재표"/>
      <sheetName val="민감도"/>
      <sheetName val="총괄내역"/>
      <sheetName val="현장관리비"/>
      <sheetName val="직재"/>
      <sheetName val="COST"/>
      <sheetName val="계측기"/>
      <sheetName val="신우"/>
      <sheetName val="출력은 금물"/>
      <sheetName val="일위대가(건축)"/>
      <sheetName val="단가 "/>
      <sheetName val="COVER"/>
      <sheetName val="ESCO개보수공사"/>
      <sheetName val="예가표"/>
      <sheetName val="개요"/>
      <sheetName val="노임단가(08.01)"/>
      <sheetName val="3본사"/>
      <sheetName val="봉방동근생"/>
      <sheetName val="그림"/>
      <sheetName val="그림2"/>
      <sheetName val="부대내역"/>
      <sheetName val="세골재  T2 변경 현황"/>
      <sheetName val="손익분석"/>
      <sheetName val="통합집계표"/>
      <sheetName val="단가일람"/>
      <sheetName val="갑지.을지"/>
      <sheetName val="실행철강하도"/>
      <sheetName val="BID"/>
      <sheetName val="일위대가(1)"/>
      <sheetName val="대"/>
      <sheetName val="옥외계측"/>
      <sheetName val="Total"/>
      <sheetName val="Macro1"/>
      <sheetName val="99년하반기"/>
      <sheetName val="교각1"/>
      <sheetName val="말뚝지지력산정"/>
      <sheetName val="엔지니어링"/>
      <sheetName val="내역전기"/>
      <sheetName val="원가총괄"/>
      <sheetName val="수량산출(생반)"/>
      <sheetName val="청곡지선입력"/>
      <sheetName val="재집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맨홀수량산출"/>
      <sheetName val="유림골조"/>
      <sheetName val="세부내역서(전기)"/>
      <sheetName val="품셈"/>
      <sheetName val="변경내역(전체)"/>
      <sheetName val="참조자료"/>
      <sheetName val="날개벽수량표"/>
      <sheetName val="전기내역"/>
      <sheetName val="98지급계획"/>
      <sheetName val="20관리비율"/>
      <sheetName val="내역서중"/>
      <sheetName val="교각계산"/>
      <sheetName val="직접노무"/>
      <sheetName val="직접재료"/>
      <sheetName val="패널"/>
      <sheetName val="전기2005"/>
      <sheetName val="통신2005"/>
      <sheetName val="자료입력"/>
      <sheetName val="철콘"/>
      <sheetName val="표  지"/>
      <sheetName val="간접비계산"/>
      <sheetName val="PIPING"/>
      <sheetName val="분전반"/>
      <sheetName val="내역서적용수량"/>
      <sheetName val="가도공"/>
      <sheetName val="유림총괄"/>
      <sheetName val="작성"/>
      <sheetName val="간접비"/>
      <sheetName val="청도공장"/>
      <sheetName val="간접(90)"/>
      <sheetName val="품셈총괄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예산총괄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지급자재"/>
      <sheetName val="수량총괄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철근중량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대,유,램"/>
      <sheetName val="예비용"/>
      <sheetName val="상행-교대(A1-A2)"/>
      <sheetName val="전기설계변경"/>
      <sheetName val="기초목록"/>
      <sheetName val="단가(자재)"/>
      <sheetName val="공사추진현황"/>
      <sheetName val="입력"/>
      <sheetName val="&lt;--"/>
      <sheetName val="단가 및 재료비"/>
      <sheetName val="1차 내역서"/>
      <sheetName val="현장경비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내역서"/>
      <sheetName val="어룡"/>
      <sheetName val="Motor"/>
      <sheetName val="기초자료입력"/>
      <sheetName val="견적(100%)"/>
      <sheetName val="가설공사"/>
      <sheetName val="1안"/>
      <sheetName val="집수정토공"/>
      <sheetName val="설계명세서"/>
      <sheetName val="남양시작동자105노65기1.3화1.2"/>
      <sheetName val="국도접속 차도부수량"/>
      <sheetName val="조명일위"/>
      <sheetName val="참고"/>
      <sheetName val="Sheet4"/>
      <sheetName val="철근량"/>
      <sheetName val="본서하반기"/>
      <sheetName val="하반기(지구대)"/>
      <sheetName val="Macro(MCC)"/>
      <sheetName val="견적업체"/>
      <sheetName val="교사기준면적(초등)"/>
      <sheetName val="Y-WORK"/>
      <sheetName val="일위대가 "/>
      <sheetName val="Uint보온"/>
      <sheetName val="수토공단위당"/>
      <sheetName val="인건-측정"/>
      <sheetName val="COL"/>
      <sheetName val="우수공집계"/>
      <sheetName val="담장산출"/>
      <sheetName val="바닥판"/>
      <sheetName val="입력DATA"/>
      <sheetName val="준공내역"/>
      <sheetName val="상수도토공집계표"/>
      <sheetName val="특별교실"/>
      <sheetName val="직원자료입력"/>
      <sheetName val="직공비"/>
      <sheetName val="하중계산"/>
      <sheetName val="안정성검토"/>
      <sheetName val="설계기준"/>
      <sheetName val="일위(시설)"/>
      <sheetName val="BSD (2)"/>
      <sheetName val="화의-현금흐름"/>
      <sheetName val="사전공사"/>
      <sheetName val="물집"/>
      <sheetName val="Data&amp;Result"/>
      <sheetName val="골조"/>
      <sheetName val="단가비교"/>
      <sheetName val="건설성적"/>
      <sheetName val="문학간접"/>
      <sheetName val="직접시공계획서"/>
      <sheetName val="실행-집행"/>
      <sheetName val="실행대비"/>
      <sheetName val="일위총괄표"/>
      <sheetName val="기초분물량표"/>
      <sheetName val="주안3차A-A"/>
      <sheetName val="간접경상비"/>
      <sheetName val="Cost bd-&quot;A&quot;"/>
      <sheetName val="기안1"/>
      <sheetName val="원가계산서(변경)"/>
      <sheetName val="2.대외공문"/>
      <sheetName val="합의경상"/>
      <sheetName val="4.고용보험"/>
      <sheetName val="휴가비,급량비"/>
      <sheetName val="FAX"/>
      <sheetName val="본사업"/>
      <sheetName val="단가표 (2)"/>
      <sheetName val="WORK"/>
      <sheetName val="산출내력"/>
      <sheetName val="퍼스트"/>
      <sheetName val="노임200103"/>
      <sheetName val="동원(3)"/>
      <sheetName val="공정외주"/>
      <sheetName val="실행(1)"/>
      <sheetName val="가락화장을지"/>
      <sheetName val="기초입력"/>
      <sheetName val="전체제잡비"/>
      <sheetName val="부자재 적용비율"/>
      <sheetName val="인부노임"/>
      <sheetName val="조정율"/>
      <sheetName val="자재테이블"/>
      <sheetName val="정부노임단가"/>
      <sheetName val="내역서(삼호)"/>
      <sheetName val="1구간BOQ"/>
      <sheetName val="일위대가(출입)"/>
      <sheetName val="EJ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양식_자재단가조사표"/>
      <sheetName val="포장복구집계"/>
      <sheetName val="공기압축기실"/>
      <sheetName val="집수A"/>
      <sheetName val="SHEET PILE단가"/>
      <sheetName val="사유서제출현황-2"/>
      <sheetName val="수량산출서"/>
      <sheetName val="준공정산"/>
      <sheetName val="세부내역"/>
      <sheetName val="기성내역서표지"/>
      <sheetName val="AHU-01"/>
      <sheetName val="흥양2교토공집계표"/>
      <sheetName val="실행기초"/>
      <sheetName val="관로내역원"/>
      <sheetName val="현장관리비 산출내역"/>
      <sheetName val="사업부배부A"/>
      <sheetName val="기계내역"/>
      <sheetName val="일위목록-기"/>
      <sheetName val="토목내역서 (도급단가)"/>
      <sheetName val="CABLE SIZE-1"/>
      <sheetName val="ATM기초철가"/>
      <sheetName val="품셈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단가조사서"/>
      <sheetName val="일위대가단가표"/>
      <sheetName val="배관집계표 "/>
      <sheetName val="노무비단가표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수원민자역사견적서"/>
      <sheetName val="전기공사일위대가"/>
      <sheetName val="요율"/>
      <sheetName val="일위(설)"/>
      <sheetName val="내역서"/>
      <sheetName val="표지 (2)"/>
      <sheetName val="수량산출서"/>
      <sheetName val="전선관토공"/>
      <sheetName val="일위대가(가설)"/>
      <sheetName val="집계표"/>
      <sheetName val="일위목록"/>
      <sheetName val="직노"/>
      <sheetName val="공사예산하조서"/>
      <sheetName val="기계내역"/>
      <sheetName val="unit 4"/>
      <sheetName val="프로젝트"/>
      <sheetName val="구리토평1전기"/>
      <sheetName val="기자재비"/>
      <sheetName val="단가산출"/>
      <sheetName val="일위대가"/>
      <sheetName val="단가 "/>
      <sheetName val="노임"/>
      <sheetName val="Baby일위대가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J直材4"/>
      <sheetName val="ABUT수량-A1"/>
      <sheetName val="갑지1"/>
      <sheetName val="주소"/>
      <sheetName val="일위대가표"/>
      <sheetName val="EACT10"/>
      <sheetName val="가락화장을지"/>
      <sheetName val="설계명세서"/>
      <sheetName val="빌딩 안내"/>
      <sheetName val="노무비단가"/>
      <sheetName val="단가대비"/>
      <sheetName val="일반공사"/>
      <sheetName val="방송(체육관)"/>
      <sheetName val="내역"/>
      <sheetName val="차액보증"/>
      <sheetName val="일위산출"/>
      <sheetName val="DATA"/>
      <sheetName val="data spec"/>
      <sheetName val="공사예산하조서(O.K)"/>
      <sheetName val="인건-측정"/>
      <sheetName val="EP0618"/>
      <sheetName val="기계설비"/>
      <sheetName val="DATA(BAC)"/>
      <sheetName val="연부97-1"/>
      <sheetName val="건축공사실행"/>
      <sheetName val="견적서"/>
      <sheetName val="암거날개벽재료집계"/>
      <sheetName val="물가자료"/>
      <sheetName val="L1"/>
      <sheetName val="원내역서3"/>
      <sheetName val="건축원가"/>
      <sheetName val="9GNG운반"/>
      <sheetName val="2공구산출내역"/>
      <sheetName val="분전반"/>
      <sheetName val="공량산출서"/>
      <sheetName val="입찰안"/>
      <sheetName val="건축내역서"/>
      <sheetName val="합천내역"/>
      <sheetName val="부하계산서"/>
      <sheetName val="1.수인터널"/>
      <sheetName val="1차 내역서"/>
      <sheetName val="Sheet1"/>
      <sheetName val="원내역"/>
      <sheetName val="ELECTRIC"/>
      <sheetName val="96작생능"/>
      <sheetName val="코드표"/>
      <sheetName val="개요"/>
      <sheetName val="기자재단가"/>
      <sheetName val="경산"/>
      <sheetName val="설직재-1"/>
      <sheetName val="기본일위"/>
      <sheetName val=" 냉각수펌프"/>
      <sheetName val="충돌 내용"/>
      <sheetName val="내역서(삼호)"/>
      <sheetName val="수량산출"/>
      <sheetName val="OPGW기별"/>
      <sheetName val="BASIC (2)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세동별비상"/>
      <sheetName val="카렌스센터계량기설치공사"/>
      <sheetName val="고압수량(철거)"/>
      <sheetName val="덕전리"/>
      <sheetName val="Inform"/>
      <sheetName val="일위대가목록"/>
      <sheetName val="신공덕"/>
      <sheetName val="N賃率-職"/>
      <sheetName val="Macro1"/>
      <sheetName val="노임단가"/>
      <sheetName val="식재가격"/>
      <sheetName val="식재총괄"/>
      <sheetName val="터널조도"/>
      <sheetName val="저"/>
      <sheetName val="예가표"/>
      <sheetName val="대가목록"/>
      <sheetName val="인건비"/>
      <sheetName val="정산내역서"/>
      <sheetName val="명단"/>
      <sheetName val="준공정산"/>
      <sheetName val="일위대가목차"/>
      <sheetName val="원형1호맨홀토공수량"/>
      <sheetName val="2-2.매출분석"/>
      <sheetName val="유림골조"/>
      <sheetName val="단가최종"/>
      <sheetName val="15.공량산출근거서"/>
      <sheetName val="품셈TABLE"/>
      <sheetName val="기계설비-내역서"/>
      <sheetName val=" HIT-&gt;HMC 견적(3900)"/>
      <sheetName val="내역서(설비+소방)"/>
      <sheetName val="설계내역서"/>
      <sheetName val="환율"/>
      <sheetName val="일위대가(건축)"/>
      <sheetName val="전기단가조사서"/>
      <sheetName val="을"/>
      <sheetName val="준공내역서(을)"/>
      <sheetName val="LH3 동양시스템"/>
      <sheetName val="J형측구단위수량"/>
      <sheetName val="6호기"/>
      <sheetName val="원가"/>
      <sheetName val="적용건축"/>
      <sheetName val="총괄"/>
      <sheetName val="내역(영일)"/>
      <sheetName val="토목공사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데이타"/>
      <sheetName val="단가조사"/>
      <sheetName val="내역5"/>
      <sheetName val="공조기(삭제)"/>
      <sheetName val="관급_File"/>
      <sheetName val="자재단가표"/>
      <sheetName val="현장관리비데이타"/>
      <sheetName val="원가,내역,관급,한전,일위"/>
      <sheetName val="배관BM(일반)"/>
      <sheetName val="GI-LIST"/>
      <sheetName val="국공유지및사유지"/>
      <sheetName val="의뢰(2004)"/>
      <sheetName val="소방설비일위대가목록"/>
      <sheetName val="CON'C"/>
      <sheetName val="노무비"/>
      <sheetName val="도급내역서"/>
      <sheetName val="대치판정"/>
      <sheetName val="원가계산"/>
      <sheetName val="기초물량"/>
      <sheetName val="FB25JN"/>
      <sheetName val="일위대가(계측기설치)"/>
      <sheetName val="패널"/>
      <sheetName val="기본입력"/>
      <sheetName val="문학간접"/>
      <sheetName val="일위_파일"/>
      <sheetName val="절취및터파기"/>
      <sheetName val="단가산출-기,교"/>
      <sheetName val="QandAJunior"/>
      <sheetName val="원가총괄"/>
      <sheetName val="DB"/>
      <sheetName val="ysn"/>
      <sheetName val="기준가"/>
      <sheetName val="한국원가"/>
      <sheetName val="기초단가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일위대가 (100%)"/>
      <sheetName val="03.10-12매입세금"/>
      <sheetName val="단가산출서"/>
      <sheetName val="외주비"/>
      <sheetName val="98수문일위"/>
      <sheetName val="총체보활공정표"/>
      <sheetName val="대가단최종"/>
      <sheetName val="전기일위목록"/>
      <sheetName val="중기가격"/>
      <sheetName val="건물"/>
      <sheetName val="Sheet5"/>
      <sheetName val="실행철강하도"/>
      <sheetName val="순공사비"/>
      <sheetName val="1안"/>
      <sheetName val="70%"/>
      <sheetName val="접속단위"/>
      <sheetName val="공조기"/>
      <sheetName val="단가비교표"/>
      <sheetName val="도로단위당"/>
      <sheetName val="교각1"/>
      <sheetName val="별표"/>
      <sheetName val="합의경상"/>
      <sheetName val="설계명세서(a"/>
      <sheetName val="건축내역"/>
      <sheetName val="환산"/>
      <sheetName val="피벗테이블데이터분석"/>
      <sheetName val="적용단위길이"/>
      <sheetName val="자재단가"/>
      <sheetName val="공조기휀"/>
      <sheetName val="AHU집계"/>
      <sheetName val="수원민자역사견적서.xls"/>
      <sheetName val="부대공"/>
      <sheetName val="포장공"/>
      <sheetName val="토공"/>
      <sheetName val="부총"/>
      <sheetName val="입찰견적보고서"/>
      <sheetName val="98'자재"/>
      <sheetName val="공사물량총량집계"/>
      <sheetName val="정부노임단가"/>
      <sheetName val="견적내역"/>
      <sheetName val="설비내역서"/>
      <sheetName val="전기내역서"/>
      <sheetName val="(실사조정)총괄"/>
      <sheetName val="인건비 "/>
      <sheetName val="공제구간조서"/>
      <sheetName val="세부내역"/>
      <sheetName val="일반전기C"/>
      <sheetName val="9509"/>
      <sheetName val="산출금액내역"/>
      <sheetName val="견적대비(1차) (2)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PAC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AV시스템"/>
      <sheetName val="맨홀조서"/>
      <sheetName val="지수"/>
      <sheetName val="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품의"/>
      <sheetName val="준공내역서(갑)"/>
      <sheetName val="교통대책내역"/>
    </sheetNames>
    <sheetDataSet>
      <sheetData sheetId="0" refreshError="1"/>
      <sheetData sheetId="1" refreshError="1"/>
      <sheetData sheetId="2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서"/>
      <sheetName val="갑지"/>
      <sheetName val="공사비"/>
      <sheetName val="등기구내역서(HOTEL)"/>
    </sheetNames>
    <definedNames>
      <definedName name="매크로19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pe-mid"/>
      <sheetName val="을지"/>
      <sheetName val="집계표"/>
      <sheetName val="삼원"/>
      <sheetName val="그린"/>
      <sheetName val="한창-을"/>
      <sheetName val="내역"/>
      <sheetName val="품셈"/>
      <sheetName val="단가"/>
      <sheetName val="수량산출"/>
      <sheetName val="unit 4"/>
      <sheetName val="45,46"/>
      <sheetName val="상행-교대(A1-A2)"/>
      <sheetName val="교대(A1-A2)"/>
      <sheetName val="단위수량"/>
      <sheetName val="1단계"/>
      <sheetName val="일위대가(가설)"/>
      <sheetName val="Baby일위대가"/>
      <sheetName val="교대(A1)"/>
      <sheetName val="총괄갑 "/>
      <sheetName val="피벗테이블데이터분석"/>
      <sheetName val="평균높이산출근거"/>
      <sheetName val="횡배수관위치조서"/>
      <sheetName val="전기품산출"/>
      <sheetName val="ilch"/>
      <sheetName val="건축내역"/>
      <sheetName val="기자재비"/>
      <sheetName val="노무비단가"/>
      <sheetName val="철거산출근거"/>
      <sheetName val="전기내역서"/>
      <sheetName val="전선 및 전선관"/>
      <sheetName val="단가 "/>
      <sheetName val="노임"/>
      <sheetName val="일위대가"/>
      <sheetName val="BID"/>
      <sheetName val="Y-WORK"/>
      <sheetName val="인사자료총집계"/>
      <sheetName val="공비대비"/>
      <sheetName val="날개벽(시점좌측)"/>
      <sheetName val="암거날개벽재료집계"/>
      <sheetName val="맨홀수량산출"/>
      <sheetName val="Macro3"/>
      <sheetName val="무전표"/>
      <sheetName val="적용단위길이"/>
      <sheetName val="특수기호강도거푸집"/>
      <sheetName val="종배수관면벽신"/>
      <sheetName val="종배수관(신)"/>
      <sheetName val="자료입력"/>
      <sheetName val="#REF"/>
      <sheetName val="본체"/>
      <sheetName val="공주-교대(A1)"/>
      <sheetName val="가시설단위수량"/>
      <sheetName val="SORCE1"/>
      <sheetName val="토공수량산출"/>
      <sheetName val="토적계산서"/>
      <sheetName val="내역서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"/>
      <sheetName val="설치자재"/>
      <sheetName val="본문"/>
      <sheetName val="개요"/>
      <sheetName val="기준"/>
      <sheetName val="단가"/>
      <sheetName val="구성1"/>
      <sheetName val="구성2"/>
      <sheetName val="구성3"/>
      <sheetName val="총괄"/>
      <sheetName val="집계"/>
      <sheetName val="원가"/>
      <sheetName val="재집"/>
      <sheetName val="재-틀"/>
      <sheetName val="재-창"/>
      <sheetName val="원-틀"/>
      <sheetName val="원-창"/>
      <sheetName val="짝목록"/>
      <sheetName val="간재-틀"/>
      <sheetName val="간재-창"/>
      <sheetName val="간원-틀"/>
      <sheetName val="간원-창"/>
      <sheetName val="노집"/>
      <sheetName val="노산-틀"/>
      <sheetName val="노산-틀2"/>
      <sheetName val="노산-창"/>
      <sheetName val="간노"/>
      <sheetName val="공수-틀"/>
      <sheetName val="공수-창"/>
      <sheetName val="공수-창2"/>
      <sheetName val="공수-틀2"/>
      <sheetName val="임률"/>
      <sheetName val="경집"/>
      <sheetName val="경산-틀"/>
      <sheetName val="경산-창"/>
      <sheetName val="경배"/>
      <sheetName val="경조"/>
      <sheetName val="경비적용"/>
      <sheetName val="운반"/>
      <sheetName val="운반2"/>
      <sheetName val="운반1"/>
      <sheetName val="일반"/>
      <sheetName val="간노비"/>
      <sheetName val="작업시간"/>
      <sheetName val="근태적용"/>
      <sheetName val="자료1-1"/>
      <sheetName val="자료1-2"/>
      <sheetName val="자료3-1"/>
      <sheetName val="자료3-2"/>
      <sheetName val="설-원가"/>
      <sheetName val="설재-틀"/>
      <sheetName val="설원-틀"/>
      <sheetName val="일위"/>
      <sheetName val="근태집계"/>
      <sheetName val="직접인원"/>
      <sheetName val="근태"/>
      <sheetName val="절단"/>
      <sheetName val="목절단"/>
    </sheetNames>
    <sheetDataSet>
      <sheetData sheetId="0" refreshError="1">
        <row r="7">
          <cell r="K7" t="str">
            <v>F-081R</v>
          </cell>
          <cell r="L7" t="str">
            <v>F-091R</v>
          </cell>
          <cell r="M7" t="str">
            <v>F-041R</v>
          </cell>
          <cell r="N7" t="str">
            <v>DF-082RW</v>
          </cell>
          <cell r="O7" t="str">
            <v>DF-092RW</v>
          </cell>
          <cell r="P7" t="str">
            <v>DF-041RW</v>
          </cell>
        </row>
        <row r="8">
          <cell r="K8" t="str">
            <v>CRS-700</v>
          </cell>
          <cell r="L8" t="str">
            <v>CRS-700</v>
          </cell>
          <cell r="M8" t="str">
            <v>CRS-700</v>
          </cell>
          <cell r="N8" t="str">
            <v>CRS-700</v>
          </cell>
          <cell r="O8" t="str">
            <v>CRS-700</v>
          </cell>
          <cell r="P8" t="str">
            <v>CRS-700</v>
          </cell>
        </row>
        <row r="9">
          <cell r="K9" t="str">
            <v>R/F-0800(1.2t)</v>
          </cell>
          <cell r="L9" t="str">
            <v>R/F-091R(1.2t)</v>
          </cell>
          <cell r="M9" t="str">
            <v>R/F-141R(1.2t)</v>
          </cell>
          <cell r="P9" t="str">
            <v>R/F-141R(1.2t)</v>
          </cell>
        </row>
        <row r="10">
          <cell r="K10" t="str">
            <v>F/S-081</v>
          </cell>
          <cell r="L10" t="str">
            <v>F/S-091</v>
          </cell>
          <cell r="M10" t="str">
            <v>F/S-041</v>
          </cell>
          <cell r="N10" t="str">
            <v>F/S-081</v>
          </cell>
          <cell r="O10" t="str">
            <v>F/S-091</v>
          </cell>
          <cell r="P10" t="str">
            <v>F/S-041</v>
          </cell>
        </row>
        <row r="11">
          <cell r="M11" t="str">
            <v>FILLER 45</v>
          </cell>
          <cell r="P11" t="str">
            <v>FILLER 45</v>
          </cell>
        </row>
        <row r="12">
          <cell r="K12" t="str">
            <v>F/P-080</v>
          </cell>
          <cell r="L12" t="str">
            <v>F/P-090</v>
          </cell>
          <cell r="M12" t="str">
            <v>F/P-040</v>
          </cell>
          <cell r="N12" t="str">
            <v>F/P-080</v>
          </cell>
          <cell r="O12" t="str">
            <v>F/P-090</v>
          </cell>
          <cell r="P12" t="str">
            <v>F/P-040</v>
          </cell>
        </row>
        <row r="15">
          <cell r="K15" t="str">
            <v>370mm</v>
          </cell>
          <cell r="L15" t="str">
            <v>370mm</v>
          </cell>
          <cell r="M15" t="str">
            <v>370mm</v>
          </cell>
          <cell r="N15" t="str">
            <v>370mm</v>
          </cell>
          <cell r="O15" t="str">
            <v>370mm</v>
          </cell>
          <cell r="P15" t="str">
            <v>370mm</v>
          </cell>
        </row>
        <row r="16">
          <cell r="K16" t="str">
            <v>70mm</v>
          </cell>
          <cell r="L16" t="str">
            <v>70mm</v>
          </cell>
          <cell r="M16" t="str">
            <v>70mm</v>
          </cell>
          <cell r="N16" t="str">
            <v>70mm</v>
          </cell>
          <cell r="O16" t="str">
            <v>70mm</v>
          </cell>
          <cell r="P16" t="str">
            <v>70mm</v>
          </cell>
        </row>
        <row r="17">
          <cell r="K17" t="str">
            <v>FC-081R</v>
          </cell>
          <cell r="L17" t="str">
            <v>FC-091R</v>
          </cell>
          <cell r="M17" t="str">
            <v>FC-041R</v>
          </cell>
          <cell r="N17" t="str">
            <v>FC-082R</v>
          </cell>
          <cell r="O17" t="str">
            <v>FC-092R</v>
          </cell>
          <cell r="P17" t="str">
            <v>FC-041R</v>
          </cell>
        </row>
        <row r="18">
          <cell r="K18" t="str">
            <v>600mm</v>
          </cell>
          <cell r="L18" t="str">
            <v>600mm</v>
          </cell>
          <cell r="M18" t="str">
            <v>600mm</v>
          </cell>
          <cell r="N18" t="str">
            <v>600mm</v>
          </cell>
          <cell r="O18" t="str">
            <v>600mm</v>
          </cell>
          <cell r="P18" t="str">
            <v>600mm</v>
          </cell>
        </row>
        <row r="19">
          <cell r="K19" t="str">
            <v>S-0810</v>
          </cell>
          <cell r="L19" t="str">
            <v>S-0910</v>
          </cell>
          <cell r="M19" t="str">
            <v>S-0410W</v>
          </cell>
          <cell r="N19" t="str">
            <v>S-0810W</v>
          </cell>
          <cell r="O19" t="str">
            <v>S-0910W</v>
          </cell>
          <cell r="P19" t="str">
            <v>S-0450W</v>
          </cell>
        </row>
        <row r="21">
          <cell r="K21" t="str">
            <v>GB-0810</v>
          </cell>
          <cell r="L21" t="str">
            <v>GB-0900</v>
          </cell>
          <cell r="M21" t="str">
            <v>GB-0410</v>
          </cell>
          <cell r="N21" t="str">
            <v>GB-0820</v>
          </cell>
          <cell r="O21" t="str">
            <v>GB-0910</v>
          </cell>
          <cell r="P21" t="str">
            <v>GB-0410</v>
          </cell>
        </row>
        <row r="22">
          <cell r="K22" t="str">
            <v>IL-0810</v>
          </cell>
          <cell r="L22" t="str">
            <v>IL-0930</v>
          </cell>
          <cell r="M22" t="str">
            <v>IL-0430W</v>
          </cell>
          <cell r="N22" t="str">
            <v>IL-0810W</v>
          </cell>
          <cell r="O22" t="str">
            <v>IL-0930W</v>
          </cell>
          <cell r="P22" t="str">
            <v>IL-0450W</v>
          </cell>
        </row>
        <row r="23">
          <cell r="K23" t="str">
            <v>IS-0800</v>
          </cell>
          <cell r="L23" t="str">
            <v>IS-0900</v>
          </cell>
          <cell r="M23" t="str">
            <v>IS-0400W</v>
          </cell>
          <cell r="N23" t="str">
            <v>IS-0800W</v>
          </cell>
          <cell r="O23" t="str">
            <v>IS-0900W</v>
          </cell>
          <cell r="P23" t="str">
            <v>IS-0400W</v>
          </cell>
        </row>
        <row r="24">
          <cell r="K24" t="str">
            <v>R/S-0800(1.2t)</v>
          </cell>
          <cell r="L24" t="str">
            <v>R/S-0900(1.2t)</v>
          </cell>
          <cell r="M24" t="str">
            <v>R/S-0400(1.2t)</v>
          </cell>
          <cell r="N24" t="str">
            <v>R/S-0800(1.2t)</v>
          </cell>
          <cell r="O24" t="str">
            <v>R/S-0900(1.2t)</v>
          </cell>
          <cell r="P24" t="str">
            <v>R/S-0450(1.2t)</v>
          </cell>
        </row>
        <row r="25">
          <cell r="K25" t="str">
            <v>ROLLER 081R</v>
          </cell>
          <cell r="L25" t="str">
            <v>ROLLER 091B</v>
          </cell>
          <cell r="M25" t="str">
            <v>ROLLER 041T</v>
          </cell>
          <cell r="N25" t="str">
            <v>ROLLER 081R</v>
          </cell>
          <cell r="O25" t="str">
            <v>ROLLER 091B</v>
          </cell>
          <cell r="P25" t="str">
            <v>ROLLER 045T</v>
          </cell>
        </row>
        <row r="26">
          <cell r="K26" t="str">
            <v>MOH-460</v>
          </cell>
          <cell r="L26" t="str">
            <v>MOH-460</v>
          </cell>
          <cell r="M26" t="str">
            <v>MOH-460</v>
          </cell>
          <cell r="N26" t="str">
            <v>MOH-460</v>
          </cell>
          <cell r="O26" t="str">
            <v>MOH-460</v>
          </cell>
          <cell r="P26" t="str">
            <v>MOH-460</v>
          </cell>
        </row>
        <row r="27">
          <cell r="K27" t="str">
            <v>S/S-081</v>
          </cell>
          <cell r="L27" t="str">
            <v>S/S-091</v>
          </cell>
          <cell r="M27" t="str">
            <v>S/S-091</v>
          </cell>
          <cell r="N27" t="str">
            <v>S/S-081</v>
          </cell>
          <cell r="O27" t="str">
            <v>S/S-091</v>
          </cell>
          <cell r="P27" t="str">
            <v>S/S-045</v>
          </cell>
        </row>
        <row r="29">
          <cell r="K29" t="str">
            <v>70mm</v>
          </cell>
          <cell r="L29" t="str">
            <v>70mm</v>
          </cell>
          <cell r="M29" t="str">
            <v>70mm</v>
          </cell>
          <cell r="N29" t="str">
            <v>70mm</v>
          </cell>
          <cell r="O29" t="str">
            <v>70mm</v>
          </cell>
          <cell r="P29" t="str">
            <v>70mm</v>
          </cell>
        </row>
      </sheetData>
      <sheetData sheetId="1" refreshError="1">
        <row r="6">
          <cell r="A6">
            <v>42</v>
          </cell>
          <cell r="B6" t="str">
            <v>×</v>
          </cell>
          <cell r="C6">
            <v>24</v>
          </cell>
          <cell r="D6" t="str">
            <v>DP</v>
          </cell>
          <cell r="E6">
            <v>10</v>
          </cell>
          <cell r="F6">
            <v>28</v>
          </cell>
          <cell r="G6">
            <v>66</v>
          </cell>
          <cell r="H6">
            <v>114</v>
          </cell>
          <cell r="I6">
            <v>9</v>
          </cell>
        </row>
        <row r="7">
          <cell r="A7">
            <v>39</v>
          </cell>
          <cell r="B7" t="str">
            <v>×</v>
          </cell>
          <cell r="C7">
            <v>24</v>
          </cell>
          <cell r="D7" t="str">
            <v>DP</v>
          </cell>
          <cell r="E7">
            <v>10</v>
          </cell>
          <cell r="F7">
            <v>26</v>
          </cell>
          <cell r="G7">
            <v>62</v>
          </cell>
          <cell r="H7">
            <v>108</v>
          </cell>
          <cell r="I7">
            <v>8</v>
          </cell>
        </row>
        <row r="8">
          <cell r="A8">
            <v>39</v>
          </cell>
          <cell r="B8" t="str">
            <v>×</v>
          </cell>
          <cell r="C8">
            <v>22</v>
          </cell>
          <cell r="D8" t="str">
            <v>DP</v>
          </cell>
          <cell r="E8">
            <v>18</v>
          </cell>
          <cell r="F8">
            <v>26</v>
          </cell>
          <cell r="G8">
            <v>70</v>
          </cell>
          <cell r="H8">
            <v>132</v>
          </cell>
          <cell r="I8">
            <v>0</v>
          </cell>
        </row>
        <row r="9">
          <cell r="A9">
            <v>36</v>
          </cell>
          <cell r="B9" t="str">
            <v>×</v>
          </cell>
          <cell r="C9">
            <v>24</v>
          </cell>
          <cell r="D9" t="str">
            <v>DP</v>
          </cell>
          <cell r="E9">
            <v>10</v>
          </cell>
          <cell r="F9">
            <v>24</v>
          </cell>
          <cell r="G9">
            <v>58</v>
          </cell>
          <cell r="H9">
            <v>102</v>
          </cell>
          <cell r="I9">
            <v>8</v>
          </cell>
        </row>
        <row r="10">
          <cell r="A10">
            <v>36</v>
          </cell>
          <cell r="B10" t="str">
            <v>×</v>
          </cell>
          <cell r="C10">
            <v>22</v>
          </cell>
          <cell r="D10" t="str">
            <v>DP</v>
          </cell>
          <cell r="E10">
            <v>18</v>
          </cell>
          <cell r="F10">
            <v>24</v>
          </cell>
          <cell r="G10">
            <v>66</v>
          </cell>
          <cell r="H10">
            <v>126</v>
          </cell>
          <cell r="I10">
            <v>0</v>
          </cell>
        </row>
        <row r="11">
          <cell r="A11">
            <v>33</v>
          </cell>
          <cell r="B11" t="str">
            <v>×</v>
          </cell>
          <cell r="C11">
            <v>24</v>
          </cell>
          <cell r="D11" t="str">
            <v>DP</v>
          </cell>
          <cell r="E11">
            <v>10</v>
          </cell>
          <cell r="F11">
            <v>22</v>
          </cell>
          <cell r="G11">
            <v>54</v>
          </cell>
          <cell r="H11">
            <v>96</v>
          </cell>
          <cell r="I11">
            <v>7</v>
          </cell>
        </row>
        <row r="12">
          <cell r="A12">
            <v>33</v>
          </cell>
          <cell r="B12" t="str">
            <v>×</v>
          </cell>
          <cell r="C12">
            <v>22</v>
          </cell>
          <cell r="D12" t="str">
            <v>DP</v>
          </cell>
          <cell r="E12">
            <v>17</v>
          </cell>
          <cell r="F12">
            <v>22</v>
          </cell>
          <cell r="G12">
            <v>61</v>
          </cell>
          <cell r="H12">
            <v>117</v>
          </cell>
          <cell r="I12">
            <v>0</v>
          </cell>
        </row>
        <row r="13">
          <cell r="A13">
            <v>30</v>
          </cell>
          <cell r="B13" t="str">
            <v>×</v>
          </cell>
          <cell r="C13">
            <v>24</v>
          </cell>
          <cell r="D13" t="str">
            <v>DP</v>
          </cell>
          <cell r="E13">
            <v>10</v>
          </cell>
          <cell r="F13">
            <v>20</v>
          </cell>
          <cell r="G13">
            <v>50</v>
          </cell>
          <cell r="H13">
            <v>90</v>
          </cell>
          <cell r="I13">
            <v>6</v>
          </cell>
        </row>
        <row r="14">
          <cell r="A14">
            <v>30</v>
          </cell>
          <cell r="B14" t="str">
            <v>×</v>
          </cell>
          <cell r="C14">
            <v>22</v>
          </cell>
          <cell r="D14" t="str">
            <v>DP</v>
          </cell>
          <cell r="E14">
            <v>16</v>
          </cell>
          <cell r="F14">
            <v>20</v>
          </cell>
          <cell r="G14">
            <v>56</v>
          </cell>
          <cell r="H14">
            <v>108</v>
          </cell>
          <cell r="I14">
            <v>0</v>
          </cell>
        </row>
        <row r="15">
          <cell r="A15">
            <v>27</v>
          </cell>
          <cell r="B15" t="str">
            <v>×</v>
          </cell>
          <cell r="C15">
            <v>24</v>
          </cell>
          <cell r="D15" t="str">
            <v>DP</v>
          </cell>
          <cell r="E15">
            <v>10</v>
          </cell>
          <cell r="F15">
            <v>18</v>
          </cell>
          <cell r="G15">
            <v>46</v>
          </cell>
          <cell r="H15">
            <v>84</v>
          </cell>
          <cell r="I15">
            <v>6</v>
          </cell>
        </row>
        <row r="16">
          <cell r="A16">
            <v>27</v>
          </cell>
          <cell r="B16" t="str">
            <v>×</v>
          </cell>
          <cell r="C16">
            <v>22</v>
          </cell>
          <cell r="D16" t="str">
            <v>DP</v>
          </cell>
          <cell r="E16">
            <v>16</v>
          </cell>
          <cell r="F16">
            <v>18</v>
          </cell>
          <cell r="G16">
            <v>52</v>
          </cell>
          <cell r="H16">
            <v>102</v>
          </cell>
          <cell r="I16">
            <v>0</v>
          </cell>
        </row>
        <row r="17">
          <cell r="A17">
            <v>24</v>
          </cell>
          <cell r="B17" t="str">
            <v>×</v>
          </cell>
          <cell r="C17">
            <v>24</v>
          </cell>
          <cell r="D17" t="str">
            <v>DP</v>
          </cell>
          <cell r="E17">
            <v>5</v>
          </cell>
          <cell r="F17">
            <v>16</v>
          </cell>
          <cell r="G17">
            <v>37</v>
          </cell>
          <cell r="H17">
            <v>63</v>
          </cell>
          <cell r="I17">
            <v>10</v>
          </cell>
        </row>
        <row r="18">
          <cell r="A18">
            <v>24</v>
          </cell>
          <cell r="B18" t="str">
            <v>×</v>
          </cell>
          <cell r="C18">
            <v>22</v>
          </cell>
          <cell r="D18" t="str">
            <v>DP</v>
          </cell>
          <cell r="E18">
            <v>10</v>
          </cell>
          <cell r="F18">
            <v>16</v>
          </cell>
          <cell r="G18">
            <v>42</v>
          </cell>
          <cell r="H18">
            <v>78</v>
          </cell>
          <cell r="I18">
            <v>5</v>
          </cell>
        </row>
        <row r="19">
          <cell r="A19">
            <v>21</v>
          </cell>
          <cell r="B19" t="str">
            <v>×</v>
          </cell>
          <cell r="C19">
            <v>24</v>
          </cell>
          <cell r="D19" t="str">
            <v>DP</v>
          </cell>
          <cell r="E19">
            <v>5</v>
          </cell>
          <cell r="F19">
            <v>14</v>
          </cell>
          <cell r="G19">
            <v>33</v>
          </cell>
          <cell r="H19">
            <v>57</v>
          </cell>
          <cell r="I19">
            <v>10</v>
          </cell>
        </row>
        <row r="20">
          <cell r="A20">
            <v>21</v>
          </cell>
          <cell r="B20" t="str">
            <v>×</v>
          </cell>
          <cell r="C20">
            <v>22</v>
          </cell>
          <cell r="D20" t="str">
            <v>DP</v>
          </cell>
          <cell r="E20">
            <v>10</v>
          </cell>
          <cell r="F20">
            <v>14</v>
          </cell>
          <cell r="G20">
            <v>38</v>
          </cell>
          <cell r="H20">
            <v>72</v>
          </cell>
          <cell r="I20">
            <v>5</v>
          </cell>
        </row>
        <row r="21">
          <cell r="A21">
            <v>18</v>
          </cell>
          <cell r="B21" t="str">
            <v>×</v>
          </cell>
          <cell r="C21">
            <v>24</v>
          </cell>
          <cell r="D21" t="str">
            <v>DP</v>
          </cell>
          <cell r="E21">
            <v>0</v>
          </cell>
          <cell r="F21">
            <v>12</v>
          </cell>
          <cell r="G21">
            <v>24</v>
          </cell>
          <cell r="H21">
            <v>36</v>
          </cell>
          <cell r="I21">
            <v>14</v>
          </cell>
        </row>
        <row r="22">
          <cell r="A22">
            <v>18</v>
          </cell>
          <cell r="B22" t="str">
            <v>×</v>
          </cell>
          <cell r="C22">
            <v>22</v>
          </cell>
          <cell r="D22" t="str">
            <v>DP</v>
          </cell>
          <cell r="E22">
            <v>4</v>
          </cell>
          <cell r="F22">
            <v>12</v>
          </cell>
          <cell r="G22">
            <v>28</v>
          </cell>
          <cell r="H22">
            <v>48</v>
          </cell>
          <cell r="I22">
            <v>10</v>
          </cell>
        </row>
        <row r="23">
          <cell r="A23">
            <v>16</v>
          </cell>
          <cell r="B23" t="str">
            <v>×</v>
          </cell>
          <cell r="C23">
            <v>24</v>
          </cell>
          <cell r="D23" t="str">
            <v>DP</v>
          </cell>
          <cell r="E23">
            <v>0</v>
          </cell>
          <cell r="F23">
            <v>12</v>
          </cell>
          <cell r="G23">
            <v>24</v>
          </cell>
          <cell r="H23">
            <v>36</v>
          </cell>
          <cell r="I23">
            <v>14</v>
          </cell>
        </row>
        <row r="24">
          <cell r="A24">
            <v>16</v>
          </cell>
          <cell r="B24" t="str">
            <v>×</v>
          </cell>
          <cell r="C24">
            <v>22</v>
          </cell>
          <cell r="D24" t="str">
            <v>DP</v>
          </cell>
          <cell r="E24">
            <v>4</v>
          </cell>
          <cell r="F24">
            <v>12</v>
          </cell>
          <cell r="G24">
            <v>28</v>
          </cell>
          <cell r="H24">
            <v>48</v>
          </cell>
          <cell r="I24">
            <v>10</v>
          </cell>
        </row>
        <row r="25">
          <cell r="A25">
            <v>15</v>
          </cell>
          <cell r="B25" t="str">
            <v>×</v>
          </cell>
          <cell r="C25">
            <v>24</v>
          </cell>
          <cell r="D25" t="str">
            <v>DP</v>
          </cell>
          <cell r="E25">
            <v>0</v>
          </cell>
          <cell r="F25">
            <v>10</v>
          </cell>
          <cell r="G25">
            <v>20</v>
          </cell>
          <cell r="H25">
            <v>30</v>
          </cell>
          <cell r="I25">
            <v>13</v>
          </cell>
        </row>
        <row r="26">
          <cell r="A26">
            <v>15</v>
          </cell>
          <cell r="B26" t="str">
            <v>×</v>
          </cell>
          <cell r="C26">
            <v>22</v>
          </cell>
          <cell r="D26" t="str">
            <v>DP</v>
          </cell>
          <cell r="E26">
            <v>3</v>
          </cell>
          <cell r="F26">
            <v>10</v>
          </cell>
          <cell r="G26">
            <v>23</v>
          </cell>
          <cell r="H26">
            <v>39</v>
          </cell>
          <cell r="I26">
            <v>10</v>
          </cell>
        </row>
        <row r="27">
          <cell r="A27">
            <v>15</v>
          </cell>
          <cell r="B27" t="str">
            <v>×</v>
          </cell>
          <cell r="C27">
            <v>21</v>
          </cell>
          <cell r="D27" t="str">
            <v>DP</v>
          </cell>
          <cell r="E27">
            <v>3</v>
          </cell>
          <cell r="F27">
            <v>10</v>
          </cell>
          <cell r="G27">
            <v>23</v>
          </cell>
          <cell r="H27">
            <v>39</v>
          </cell>
          <cell r="I27">
            <v>10</v>
          </cell>
        </row>
        <row r="28">
          <cell r="A28">
            <v>18</v>
          </cell>
          <cell r="B28" t="str">
            <v>×</v>
          </cell>
          <cell r="C28">
            <v>18</v>
          </cell>
          <cell r="D28" t="str">
            <v>DP</v>
          </cell>
          <cell r="E28">
            <v>4</v>
          </cell>
          <cell r="F28">
            <v>12</v>
          </cell>
          <cell r="G28">
            <v>28</v>
          </cell>
          <cell r="H28">
            <v>48</v>
          </cell>
          <cell r="I28">
            <v>8</v>
          </cell>
        </row>
        <row r="29">
          <cell r="A29">
            <v>42</v>
          </cell>
          <cell r="B29" t="str">
            <v>×</v>
          </cell>
          <cell r="C29">
            <v>24</v>
          </cell>
          <cell r="D29" t="str">
            <v>DP</v>
          </cell>
          <cell r="E29">
            <v>10</v>
          </cell>
          <cell r="F29">
            <v>28</v>
          </cell>
          <cell r="G29">
            <v>66</v>
          </cell>
          <cell r="H29">
            <v>114</v>
          </cell>
          <cell r="I29">
            <v>9</v>
          </cell>
        </row>
        <row r="30">
          <cell r="A30">
            <v>30</v>
          </cell>
          <cell r="B30" t="str">
            <v>×</v>
          </cell>
          <cell r="C30">
            <v>24</v>
          </cell>
          <cell r="D30" t="str">
            <v>DP</v>
          </cell>
          <cell r="E30">
            <v>10</v>
          </cell>
          <cell r="F30">
            <v>20</v>
          </cell>
          <cell r="G30">
            <v>50</v>
          </cell>
          <cell r="H30">
            <v>90</v>
          </cell>
          <cell r="I30">
            <v>6</v>
          </cell>
        </row>
        <row r="31">
          <cell r="A31">
            <v>30</v>
          </cell>
          <cell r="B31" t="str">
            <v>×</v>
          </cell>
          <cell r="C31">
            <v>22</v>
          </cell>
          <cell r="D31" t="str">
            <v>DP</v>
          </cell>
          <cell r="E31">
            <v>16</v>
          </cell>
          <cell r="F31">
            <v>20</v>
          </cell>
          <cell r="G31">
            <v>56</v>
          </cell>
          <cell r="H31">
            <v>108</v>
          </cell>
          <cell r="I31">
            <v>0</v>
          </cell>
        </row>
        <row r="32">
          <cell r="A32">
            <v>33</v>
          </cell>
          <cell r="B32" t="str">
            <v>×</v>
          </cell>
          <cell r="C32">
            <v>18</v>
          </cell>
          <cell r="D32" t="str">
            <v>W</v>
          </cell>
          <cell r="E32">
            <v>15</v>
          </cell>
          <cell r="F32">
            <v>0</v>
          </cell>
          <cell r="G32">
            <v>15</v>
          </cell>
          <cell r="H32">
            <v>45</v>
          </cell>
          <cell r="I32">
            <v>7</v>
          </cell>
        </row>
        <row r="33">
          <cell r="A33">
            <v>33</v>
          </cell>
          <cell r="B33" t="str">
            <v>×</v>
          </cell>
          <cell r="C33">
            <v>16</v>
          </cell>
          <cell r="D33" t="str">
            <v>W</v>
          </cell>
          <cell r="E33">
            <v>22</v>
          </cell>
          <cell r="F33">
            <v>0</v>
          </cell>
          <cell r="G33">
            <v>22</v>
          </cell>
          <cell r="H33">
            <v>66</v>
          </cell>
          <cell r="I33">
            <v>0</v>
          </cell>
        </row>
        <row r="34">
          <cell r="A34">
            <v>30</v>
          </cell>
          <cell r="B34" t="str">
            <v>×</v>
          </cell>
          <cell r="C34">
            <v>18</v>
          </cell>
          <cell r="D34" t="str">
            <v>W</v>
          </cell>
          <cell r="E34">
            <v>14</v>
          </cell>
          <cell r="F34">
            <v>0</v>
          </cell>
          <cell r="G34">
            <v>14</v>
          </cell>
          <cell r="H34">
            <v>42</v>
          </cell>
          <cell r="I34">
            <v>6</v>
          </cell>
        </row>
        <row r="35">
          <cell r="A35">
            <v>30</v>
          </cell>
          <cell r="B35" t="str">
            <v>×</v>
          </cell>
          <cell r="C35">
            <v>16</v>
          </cell>
          <cell r="D35" t="str">
            <v>W</v>
          </cell>
          <cell r="E35">
            <v>20</v>
          </cell>
          <cell r="F35">
            <v>0</v>
          </cell>
          <cell r="G35">
            <v>20</v>
          </cell>
          <cell r="H35">
            <v>60</v>
          </cell>
          <cell r="I35">
            <v>0</v>
          </cell>
        </row>
        <row r="36">
          <cell r="A36">
            <v>27</v>
          </cell>
          <cell r="B36" t="str">
            <v>×</v>
          </cell>
          <cell r="C36">
            <v>18</v>
          </cell>
          <cell r="D36" t="str">
            <v>W</v>
          </cell>
          <cell r="E36">
            <v>14</v>
          </cell>
          <cell r="F36">
            <v>0</v>
          </cell>
          <cell r="G36">
            <v>14</v>
          </cell>
          <cell r="H36">
            <v>42</v>
          </cell>
          <cell r="I36">
            <v>6</v>
          </cell>
        </row>
        <row r="37">
          <cell r="A37">
            <v>27</v>
          </cell>
          <cell r="B37" t="str">
            <v>×</v>
          </cell>
          <cell r="C37">
            <v>16</v>
          </cell>
          <cell r="D37" t="str">
            <v>W</v>
          </cell>
          <cell r="E37">
            <v>20</v>
          </cell>
          <cell r="F37">
            <v>0</v>
          </cell>
          <cell r="G37">
            <v>20</v>
          </cell>
          <cell r="H37">
            <v>60</v>
          </cell>
          <cell r="I37">
            <v>0</v>
          </cell>
        </row>
        <row r="38">
          <cell r="A38">
            <v>24</v>
          </cell>
          <cell r="B38" t="str">
            <v>×</v>
          </cell>
          <cell r="C38">
            <v>18</v>
          </cell>
          <cell r="D38" t="str">
            <v>W</v>
          </cell>
          <cell r="E38">
            <v>13</v>
          </cell>
          <cell r="F38">
            <v>0</v>
          </cell>
          <cell r="G38">
            <v>13</v>
          </cell>
          <cell r="H38">
            <v>39</v>
          </cell>
          <cell r="I38">
            <v>5</v>
          </cell>
        </row>
        <row r="39">
          <cell r="A39">
            <v>24</v>
          </cell>
          <cell r="B39" t="str">
            <v>×</v>
          </cell>
          <cell r="C39">
            <v>16</v>
          </cell>
          <cell r="D39" t="str">
            <v>W</v>
          </cell>
          <cell r="E39">
            <v>18</v>
          </cell>
          <cell r="F39">
            <v>0</v>
          </cell>
          <cell r="G39">
            <v>18</v>
          </cell>
          <cell r="H39">
            <v>54</v>
          </cell>
          <cell r="I39">
            <v>0</v>
          </cell>
        </row>
        <row r="40">
          <cell r="A40">
            <v>21</v>
          </cell>
          <cell r="B40" t="str">
            <v>×</v>
          </cell>
          <cell r="C40">
            <v>18</v>
          </cell>
          <cell r="D40" t="str">
            <v>W</v>
          </cell>
          <cell r="E40">
            <v>13</v>
          </cell>
          <cell r="F40">
            <v>0</v>
          </cell>
          <cell r="G40">
            <v>13</v>
          </cell>
          <cell r="H40">
            <v>39</v>
          </cell>
          <cell r="I40">
            <v>5</v>
          </cell>
        </row>
        <row r="41">
          <cell r="A41">
            <v>21</v>
          </cell>
          <cell r="B41" t="str">
            <v>×</v>
          </cell>
          <cell r="C41">
            <v>16</v>
          </cell>
          <cell r="D41" t="str">
            <v>W</v>
          </cell>
          <cell r="E41">
            <v>18</v>
          </cell>
          <cell r="F41">
            <v>0</v>
          </cell>
          <cell r="G41">
            <v>18</v>
          </cell>
          <cell r="H41">
            <v>54</v>
          </cell>
          <cell r="I41">
            <v>0</v>
          </cell>
        </row>
        <row r="42">
          <cell r="A42">
            <v>18</v>
          </cell>
          <cell r="B42" t="str">
            <v>×</v>
          </cell>
          <cell r="C42">
            <v>18</v>
          </cell>
          <cell r="D42" t="str">
            <v>W</v>
          </cell>
          <cell r="E42">
            <v>12</v>
          </cell>
          <cell r="F42">
            <v>0</v>
          </cell>
          <cell r="G42">
            <v>12</v>
          </cell>
          <cell r="H42">
            <v>36</v>
          </cell>
          <cell r="I42">
            <v>4</v>
          </cell>
        </row>
        <row r="43">
          <cell r="A43">
            <v>18</v>
          </cell>
          <cell r="B43" t="str">
            <v>×</v>
          </cell>
          <cell r="C43">
            <v>16</v>
          </cell>
          <cell r="D43" t="str">
            <v>W</v>
          </cell>
          <cell r="E43">
            <v>16</v>
          </cell>
          <cell r="F43">
            <v>0</v>
          </cell>
          <cell r="G43">
            <v>16</v>
          </cell>
          <cell r="H43">
            <v>48</v>
          </cell>
          <cell r="I43">
            <v>0</v>
          </cell>
        </row>
        <row r="44">
          <cell r="A44">
            <v>15</v>
          </cell>
          <cell r="B44" t="str">
            <v>×</v>
          </cell>
          <cell r="C44">
            <v>18</v>
          </cell>
          <cell r="D44" t="str">
            <v>W</v>
          </cell>
          <cell r="E44">
            <v>11</v>
          </cell>
          <cell r="F44">
            <v>0</v>
          </cell>
          <cell r="G44">
            <v>11</v>
          </cell>
          <cell r="H44">
            <v>33</v>
          </cell>
          <cell r="I44">
            <v>3</v>
          </cell>
        </row>
        <row r="45">
          <cell r="A45">
            <v>15</v>
          </cell>
          <cell r="B45" t="str">
            <v>×</v>
          </cell>
          <cell r="C45">
            <v>16</v>
          </cell>
          <cell r="D45" t="str">
            <v>W</v>
          </cell>
          <cell r="E45">
            <v>14</v>
          </cell>
          <cell r="F45">
            <v>0</v>
          </cell>
          <cell r="G45">
            <v>14</v>
          </cell>
          <cell r="H45">
            <v>42</v>
          </cell>
          <cell r="I45">
            <v>0</v>
          </cell>
        </row>
        <row r="46">
          <cell r="A46">
            <v>21</v>
          </cell>
          <cell r="B46" t="str">
            <v>×</v>
          </cell>
          <cell r="C46">
            <v>13</v>
          </cell>
          <cell r="D46" t="str">
            <v>W</v>
          </cell>
          <cell r="E46">
            <v>16</v>
          </cell>
          <cell r="F46">
            <v>0</v>
          </cell>
          <cell r="G46">
            <v>16</v>
          </cell>
          <cell r="H46">
            <v>48</v>
          </cell>
          <cell r="I46">
            <v>0</v>
          </cell>
        </row>
        <row r="47">
          <cell r="A47">
            <v>21</v>
          </cell>
          <cell r="B47" t="str">
            <v>×</v>
          </cell>
          <cell r="C47">
            <v>12</v>
          </cell>
          <cell r="D47" t="str">
            <v>W</v>
          </cell>
          <cell r="E47">
            <v>14</v>
          </cell>
          <cell r="F47">
            <v>0</v>
          </cell>
          <cell r="G47">
            <v>14</v>
          </cell>
          <cell r="H47">
            <v>42</v>
          </cell>
          <cell r="I47">
            <v>0</v>
          </cell>
        </row>
        <row r="48">
          <cell r="A48">
            <v>18</v>
          </cell>
          <cell r="B48" t="str">
            <v>×</v>
          </cell>
          <cell r="C48">
            <v>13</v>
          </cell>
          <cell r="D48" t="str">
            <v>W</v>
          </cell>
          <cell r="E48">
            <v>14</v>
          </cell>
          <cell r="F48">
            <v>0</v>
          </cell>
          <cell r="G48">
            <v>14</v>
          </cell>
          <cell r="H48">
            <v>42</v>
          </cell>
          <cell r="I48">
            <v>0</v>
          </cell>
        </row>
        <row r="49">
          <cell r="A49">
            <v>18</v>
          </cell>
          <cell r="B49" t="str">
            <v>×</v>
          </cell>
          <cell r="C49">
            <v>12</v>
          </cell>
          <cell r="D49" t="str">
            <v>W</v>
          </cell>
          <cell r="E49">
            <v>12</v>
          </cell>
          <cell r="F49">
            <v>0</v>
          </cell>
          <cell r="G49">
            <v>12</v>
          </cell>
          <cell r="H49">
            <v>36</v>
          </cell>
          <cell r="I49">
            <v>0</v>
          </cell>
        </row>
        <row r="50">
          <cell r="A50">
            <v>15</v>
          </cell>
          <cell r="B50" t="str">
            <v>×</v>
          </cell>
          <cell r="C50">
            <v>13</v>
          </cell>
          <cell r="D50" t="str">
            <v>W</v>
          </cell>
          <cell r="E50">
            <v>12</v>
          </cell>
          <cell r="F50">
            <v>0</v>
          </cell>
          <cell r="G50">
            <v>12</v>
          </cell>
          <cell r="H50">
            <v>36</v>
          </cell>
          <cell r="I50">
            <v>0</v>
          </cell>
        </row>
        <row r="51">
          <cell r="A51">
            <v>15</v>
          </cell>
          <cell r="B51" t="str">
            <v>×</v>
          </cell>
          <cell r="C51">
            <v>12</v>
          </cell>
          <cell r="D51" t="str">
            <v>W</v>
          </cell>
          <cell r="E51">
            <v>10</v>
          </cell>
          <cell r="F51">
            <v>0</v>
          </cell>
          <cell r="G51">
            <v>10</v>
          </cell>
          <cell r="H51">
            <v>30</v>
          </cell>
          <cell r="I51">
            <v>0</v>
          </cell>
        </row>
        <row r="52">
          <cell r="A52">
            <v>15</v>
          </cell>
          <cell r="B52" t="str">
            <v>×</v>
          </cell>
          <cell r="C52">
            <v>10</v>
          </cell>
          <cell r="D52" t="str">
            <v>W</v>
          </cell>
          <cell r="E52">
            <v>10</v>
          </cell>
          <cell r="F52">
            <v>0</v>
          </cell>
          <cell r="G52">
            <v>10</v>
          </cell>
          <cell r="H52">
            <v>30</v>
          </cell>
          <cell r="I52">
            <v>0</v>
          </cell>
        </row>
        <row r="53">
          <cell r="A53">
            <v>15</v>
          </cell>
          <cell r="B53" t="str">
            <v>×</v>
          </cell>
          <cell r="C53">
            <v>9</v>
          </cell>
          <cell r="D53" t="str">
            <v>W</v>
          </cell>
          <cell r="E53">
            <v>10</v>
          </cell>
          <cell r="F53">
            <v>0</v>
          </cell>
          <cell r="G53">
            <v>10</v>
          </cell>
          <cell r="H53">
            <v>30</v>
          </cell>
          <cell r="I53">
            <v>0</v>
          </cell>
        </row>
        <row r="54">
          <cell r="A54">
            <v>12</v>
          </cell>
          <cell r="B54" t="str">
            <v>×</v>
          </cell>
          <cell r="C54">
            <v>10</v>
          </cell>
          <cell r="D54" t="str">
            <v>W</v>
          </cell>
          <cell r="E54">
            <v>8</v>
          </cell>
          <cell r="F54">
            <v>0</v>
          </cell>
          <cell r="G54">
            <v>8</v>
          </cell>
          <cell r="H54">
            <v>24</v>
          </cell>
          <cell r="I54">
            <v>0</v>
          </cell>
        </row>
        <row r="55">
          <cell r="A55">
            <v>12</v>
          </cell>
          <cell r="B55" t="str">
            <v>×</v>
          </cell>
          <cell r="C55">
            <v>9</v>
          </cell>
          <cell r="D55" t="str">
            <v>W</v>
          </cell>
          <cell r="E55">
            <v>8</v>
          </cell>
          <cell r="F55">
            <v>0</v>
          </cell>
          <cell r="G55">
            <v>8</v>
          </cell>
          <cell r="H55">
            <v>24</v>
          </cell>
          <cell r="I55">
            <v>0</v>
          </cell>
        </row>
        <row r="56">
          <cell r="A56">
            <v>15</v>
          </cell>
          <cell r="B56" t="str">
            <v>×</v>
          </cell>
          <cell r="C56">
            <v>6</v>
          </cell>
          <cell r="D56" t="str">
            <v>W</v>
          </cell>
          <cell r="E56">
            <v>8</v>
          </cell>
          <cell r="F56">
            <v>0</v>
          </cell>
          <cell r="G56">
            <v>8</v>
          </cell>
          <cell r="H56">
            <v>24</v>
          </cell>
          <cell r="I56">
            <v>0</v>
          </cell>
        </row>
        <row r="57">
          <cell r="A57">
            <v>12</v>
          </cell>
          <cell r="B57" t="str">
            <v>×</v>
          </cell>
          <cell r="C57">
            <v>6</v>
          </cell>
          <cell r="D57" t="str">
            <v>W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6</v>
          </cell>
        </row>
        <row r="58">
          <cell r="A58">
            <v>9</v>
          </cell>
          <cell r="B58" t="str">
            <v>×</v>
          </cell>
          <cell r="C58">
            <v>6</v>
          </cell>
          <cell r="D58" t="str">
            <v>W</v>
          </cell>
          <cell r="E58">
            <v>6</v>
          </cell>
          <cell r="F58">
            <v>0</v>
          </cell>
          <cell r="G58">
            <v>6</v>
          </cell>
          <cell r="H58">
            <v>18</v>
          </cell>
          <cell r="I58">
            <v>0</v>
          </cell>
        </row>
        <row r="59">
          <cell r="A59">
            <v>15</v>
          </cell>
          <cell r="B59" t="str">
            <v>×</v>
          </cell>
          <cell r="C59">
            <v>4</v>
          </cell>
          <cell r="D59" t="str">
            <v>W</v>
          </cell>
          <cell r="E59">
            <v>8</v>
          </cell>
          <cell r="F59">
            <v>0</v>
          </cell>
          <cell r="G59">
            <v>8</v>
          </cell>
          <cell r="H59">
            <v>24</v>
          </cell>
          <cell r="I59">
            <v>0</v>
          </cell>
        </row>
        <row r="60">
          <cell r="A60">
            <v>12</v>
          </cell>
          <cell r="B60" t="str">
            <v>×</v>
          </cell>
          <cell r="C60">
            <v>4</v>
          </cell>
          <cell r="D60" t="str">
            <v>W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6</v>
          </cell>
        </row>
        <row r="61">
          <cell r="A61">
            <v>9</v>
          </cell>
          <cell r="B61" t="str">
            <v>×</v>
          </cell>
          <cell r="C61">
            <v>4</v>
          </cell>
          <cell r="D61" t="str">
            <v>W</v>
          </cell>
          <cell r="E61">
            <v>6</v>
          </cell>
          <cell r="F61">
            <v>0</v>
          </cell>
          <cell r="G61">
            <v>6</v>
          </cell>
          <cell r="H61">
            <v>18</v>
          </cell>
          <cell r="I61">
            <v>0</v>
          </cell>
        </row>
        <row r="62">
          <cell r="A62">
            <v>6</v>
          </cell>
          <cell r="B62" t="str">
            <v>×</v>
          </cell>
          <cell r="C62">
            <v>6</v>
          </cell>
          <cell r="D62" t="str">
            <v>W</v>
          </cell>
          <cell r="E62">
            <v>4</v>
          </cell>
          <cell r="F62">
            <v>0</v>
          </cell>
          <cell r="G62">
            <v>4</v>
          </cell>
          <cell r="H62">
            <v>12</v>
          </cell>
          <cell r="I62">
            <v>0</v>
          </cell>
        </row>
        <row r="63">
          <cell r="A63">
            <v>6</v>
          </cell>
          <cell r="B63" t="str">
            <v>×</v>
          </cell>
          <cell r="C63">
            <v>4</v>
          </cell>
          <cell r="D63" t="str">
            <v>W</v>
          </cell>
          <cell r="E63">
            <v>4</v>
          </cell>
          <cell r="F63">
            <v>0</v>
          </cell>
          <cell r="G63">
            <v>4</v>
          </cell>
          <cell r="H63">
            <v>12</v>
          </cell>
          <cell r="I63">
            <v>0</v>
          </cell>
        </row>
        <row r="64">
          <cell r="A64">
            <v>33</v>
          </cell>
          <cell r="B64" t="str">
            <v>×</v>
          </cell>
          <cell r="C64">
            <v>18</v>
          </cell>
          <cell r="D64" t="str">
            <v>W</v>
          </cell>
          <cell r="E64">
            <v>15</v>
          </cell>
          <cell r="F64">
            <v>0</v>
          </cell>
          <cell r="G64">
            <v>15</v>
          </cell>
          <cell r="H64">
            <v>45</v>
          </cell>
          <cell r="I64">
            <v>7</v>
          </cell>
        </row>
        <row r="65">
          <cell r="A65">
            <v>33</v>
          </cell>
          <cell r="B65" t="str">
            <v>×</v>
          </cell>
          <cell r="C65">
            <v>16</v>
          </cell>
          <cell r="D65" t="str">
            <v>W</v>
          </cell>
          <cell r="E65">
            <v>22</v>
          </cell>
          <cell r="F65">
            <v>0</v>
          </cell>
          <cell r="G65">
            <v>22</v>
          </cell>
          <cell r="H65">
            <v>66</v>
          </cell>
          <cell r="I65">
            <v>0</v>
          </cell>
        </row>
        <row r="66">
          <cell r="A66">
            <v>30</v>
          </cell>
          <cell r="B66" t="str">
            <v>×</v>
          </cell>
          <cell r="C66">
            <v>18</v>
          </cell>
          <cell r="D66" t="str">
            <v>W</v>
          </cell>
          <cell r="E66">
            <v>14</v>
          </cell>
          <cell r="F66">
            <v>0</v>
          </cell>
          <cell r="G66">
            <v>14</v>
          </cell>
          <cell r="H66">
            <v>42</v>
          </cell>
          <cell r="I66">
            <v>6</v>
          </cell>
        </row>
        <row r="67">
          <cell r="A67">
            <v>30</v>
          </cell>
          <cell r="B67" t="str">
            <v>×</v>
          </cell>
          <cell r="C67">
            <v>16</v>
          </cell>
          <cell r="D67" t="str">
            <v>W</v>
          </cell>
          <cell r="E67">
            <v>20</v>
          </cell>
          <cell r="F67">
            <v>0</v>
          </cell>
          <cell r="G67">
            <v>20</v>
          </cell>
          <cell r="H67">
            <v>60</v>
          </cell>
          <cell r="I67">
            <v>0</v>
          </cell>
        </row>
        <row r="68">
          <cell r="A68">
            <v>27</v>
          </cell>
          <cell r="B68" t="str">
            <v>×</v>
          </cell>
          <cell r="C68">
            <v>18</v>
          </cell>
          <cell r="D68" t="str">
            <v>W</v>
          </cell>
          <cell r="E68">
            <v>14</v>
          </cell>
          <cell r="F68">
            <v>0</v>
          </cell>
          <cell r="G68">
            <v>14</v>
          </cell>
          <cell r="H68">
            <v>42</v>
          </cell>
          <cell r="I68">
            <v>6</v>
          </cell>
        </row>
        <row r="69">
          <cell r="A69">
            <v>27</v>
          </cell>
          <cell r="B69" t="str">
            <v>×</v>
          </cell>
          <cell r="C69">
            <v>16</v>
          </cell>
          <cell r="D69" t="str">
            <v>W</v>
          </cell>
          <cell r="E69">
            <v>20</v>
          </cell>
          <cell r="F69">
            <v>0</v>
          </cell>
          <cell r="G69">
            <v>20</v>
          </cell>
          <cell r="H69">
            <v>60</v>
          </cell>
          <cell r="I69">
            <v>0</v>
          </cell>
        </row>
        <row r="70">
          <cell r="A70">
            <v>24</v>
          </cell>
          <cell r="B70" t="str">
            <v>×</v>
          </cell>
          <cell r="C70">
            <v>18</v>
          </cell>
          <cell r="D70" t="str">
            <v>W</v>
          </cell>
          <cell r="E70">
            <v>13</v>
          </cell>
          <cell r="F70">
            <v>0</v>
          </cell>
          <cell r="G70">
            <v>13</v>
          </cell>
          <cell r="H70">
            <v>39</v>
          </cell>
          <cell r="I70">
            <v>5</v>
          </cell>
        </row>
        <row r="71">
          <cell r="A71">
            <v>6</v>
          </cell>
          <cell r="B71" t="str">
            <v>×</v>
          </cell>
          <cell r="C71">
            <v>12</v>
          </cell>
          <cell r="D71" t="str">
            <v>W</v>
          </cell>
          <cell r="E71">
            <v>6</v>
          </cell>
          <cell r="F71">
            <v>0</v>
          </cell>
          <cell r="G71">
            <v>6</v>
          </cell>
          <cell r="H71">
            <v>18</v>
          </cell>
          <cell r="I71">
            <v>0</v>
          </cell>
        </row>
        <row r="72">
          <cell r="A72">
            <v>5.6</v>
          </cell>
          <cell r="B72" t="str">
            <v>×</v>
          </cell>
          <cell r="C72">
            <v>12</v>
          </cell>
          <cell r="D72" t="str">
            <v>W</v>
          </cell>
          <cell r="E72">
            <v>6</v>
          </cell>
          <cell r="F72">
            <v>0</v>
          </cell>
          <cell r="G72">
            <v>6</v>
          </cell>
          <cell r="H72">
            <v>18</v>
          </cell>
          <cell r="I7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재료"/>
      <sheetName val="설치자재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수량산출"/>
      <sheetName val="자재단가표 (2)"/>
      <sheetName val="노임단가"/>
      <sheetName val="자재단가표"/>
      <sheetName val="공종별물량산출서"/>
      <sheetName val="공종별인공산출서"/>
      <sheetName val="Sheet1"/>
      <sheetName val="일위대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개소별수량산출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총괄"/>
      <sheetName val="을지"/>
      <sheetName val="몽탄내역"/>
      <sheetName val="평균높이산출근거"/>
      <sheetName val="횡배수관위치조서"/>
      <sheetName val="기계공사"/>
      <sheetName val="계화배수"/>
      <sheetName val="직노"/>
      <sheetName val="철거산출근거"/>
      <sheetName val="목차"/>
      <sheetName val="9GNG운반"/>
      <sheetName val="운반공사"/>
      <sheetName val="지시서"/>
      <sheetName val="증감대비"/>
      <sheetName val="작업시작"/>
      <sheetName val="단위수량"/>
      <sheetName val="일위대가(가설)"/>
      <sheetName val="재료"/>
      <sheetName val="설치자재"/>
      <sheetName val="일위대가"/>
      <sheetName val="단가표 (2)"/>
      <sheetName val="일위목차"/>
      <sheetName val="내역서"/>
      <sheetName val="노임"/>
      <sheetName val="자재단가 산출근거"/>
      <sheetName val="Baby일위대가"/>
      <sheetName val="48전력선로일위"/>
      <sheetName val="공조기휀"/>
      <sheetName val="정문내역"/>
      <sheetName val="대로근거"/>
      <sheetName val="000000"/>
      <sheetName val="상행-교대(A1)"/>
      <sheetName val="원가"/>
      <sheetName val="세동별비상"/>
      <sheetName val="암거날개벽재료집계"/>
      <sheetName val="Macro1"/>
      <sheetName val="단가산출내역(노임부분수정)"/>
      <sheetName val="1단계산근"/>
    </sheetNames>
    <sheetDataSet>
      <sheetData sheetId="0" refreshError="1"/>
      <sheetData sheetId="1" refreshError="1">
        <row r="32">
          <cell r="A32" t="str">
            <v>3. 간  선</v>
          </cell>
        </row>
        <row r="33">
          <cell r="A33" t="str">
            <v xml:space="preserve"> 옥내배관 신설</v>
          </cell>
          <cell r="B33" t="str">
            <v xml:space="preserve"> 몽탄역사</v>
          </cell>
          <cell r="C33" t="str">
            <v>식</v>
          </cell>
        </row>
        <row r="34">
          <cell r="A34" t="str">
            <v xml:space="preserve"> 경질비닐전선관</v>
          </cell>
          <cell r="B34" t="str">
            <v xml:space="preserve"> HI 16C</v>
          </cell>
          <cell r="C34" t="str">
            <v>m</v>
          </cell>
          <cell r="D34">
            <v>929.5</v>
          </cell>
          <cell r="W34" t="str">
            <v>=</v>
          </cell>
          <cell r="X34">
            <v>929.5</v>
          </cell>
          <cell r="Y34">
            <v>929.5</v>
          </cell>
        </row>
        <row r="35">
          <cell r="A35" t="str">
            <v xml:space="preserve"> 경질비닐전선관</v>
          </cell>
          <cell r="B35" t="str">
            <v xml:space="preserve"> HI 22C</v>
          </cell>
          <cell r="C35" t="str">
            <v>m</v>
          </cell>
          <cell r="D35">
            <v>361.5</v>
          </cell>
          <cell r="W35" t="str">
            <v>=</v>
          </cell>
          <cell r="X35">
            <v>361.5</v>
          </cell>
          <cell r="Y35">
            <v>361.5</v>
          </cell>
        </row>
        <row r="36">
          <cell r="A36" t="str">
            <v xml:space="preserve"> 경질비닐전선관</v>
          </cell>
          <cell r="B36" t="str">
            <v xml:space="preserve"> HI 28C</v>
          </cell>
          <cell r="C36" t="str">
            <v>m</v>
          </cell>
          <cell r="D36">
            <v>3</v>
          </cell>
          <cell r="W36" t="str">
            <v>=</v>
          </cell>
          <cell r="X36">
            <v>3</v>
          </cell>
          <cell r="Y36">
            <v>3</v>
          </cell>
        </row>
        <row r="37">
          <cell r="A37" t="str">
            <v xml:space="preserve"> 경질비닐전선관</v>
          </cell>
          <cell r="B37" t="str">
            <v xml:space="preserve"> HI 104C</v>
          </cell>
          <cell r="C37" t="str">
            <v>m</v>
          </cell>
          <cell r="D37">
            <v>40</v>
          </cell>
          <cell r="W37" t="str">
            <v>=</v>
          </cell>
          <cell r="X37">
            <v>40</v>
          </cell>
          <cell r="Y37">
            <v>40</v>
          </cell>
        </row>
        <row r="38">
          <cell r="A38" t="str">
            <v xml:space="preserve"> 강제전선관</v>
          </cell>
          <cell r="B38" t="str">
            <v xml:space="preserve"> 아연도 36C</v>
          </cell>
          <cell r="C38" t="str">
            <v>m</v>
          </cell>
          <cell r="D38">
            <v>64.5</v>
          </cell>
          <cell r="W38" t="str">
            <v>=</v>
          </cell>
          <cell r="X38">
            <v>64.5</v>
          </cell>
          <cell r="Y38">
            <v>64.5</v>
          </cell>
        </row>
        <row r="39">
          <cell r="A39" t="str">
            <v xml:space="preserve"> 강제전선관</v>
          </cell>
          <cell r="B39" t="str">
            <v xml:space="preserve"> 아연도 54C</v>
          </cell>
          <cell r="C39" t="str">
            <v>m</v>
          </cell>
          <cell r="D39">
            <v>54.5</v>
          </cell>
          <cell r="W39" t="str">
            <v>=</v>
          </cell>
          <cell r="X39">
            <v>54.5</v>
          </cell>
          <cell r="Y39">
            <v>54.5</v>
          </cell>
        </row>
        <row r="40">
          <cell r="A40" t="str">
            <v xml:space="preserve"> 1종가요관</v>
          </cell>
          <cell r="B40" t="str">
            <v xml:space="preserve"> 16C ㉿비방수</v>
          </cell>
          <cell r="C40" t="str">
            <v>m</v>
          </cell>
          <cell r="D40">
            <v>104</v>
          </cell>
          <cell r="W40" t="str">
            <v>=</v>
          </cell>
          <cell r="X40">
            <v>104</v>
          </cell>
          <cell r="Y40">
            <v>104</v>
          </cell>
        </row>
        <row r="41">
          <cell r="A41" t="str">
            <v xml:space="preserve"> 노말밴드</v>
          </cell>
          <cell r="B41" t="str">
            <v xml:space="preserve"> PVC 104C</v>
          </cell>
          <cell r="C41" t="str">
            <v>개</v>
          </cell>
          <cell r="D41">
            <v>6</v>
          </cell>
          <cell r="W41" t="str">
            <v>=</v>
          </cell>
          <cell r="X41">
            <v>6</v>
          </cell>
          <cell r="Y41">
            <v>6</v>
          </cell>
        </row>
        <row r="42">
          <cell r="A42" t="str">
            <v xml:space="preserve"> 노말밴드</v>
          </cell>
          <cell r="B42" t="str">
            <v xml:space="preserve"> 아연도 36C</v>
          </cell>
          <cell r="C42" t="str">
            <v>개</v>
          </cell>
          <cell r="D42">
            <v>6</v>
          </cell>
          <cell r="W42" t="str">
            <v>=</v>
          </cell>
          <cell r="X42">
            <v>6</v>
          </cell>
          <cell r="Y42">
            <v>6</v>
          </cell>
        </row>
        <row r="43">
          <cell r="A43" t="str">
            <v xml:space="preserve"> 노말밴드</v>
          </cell>
          <cell r="B43" t="str">
            <v xml:space="preserve"> 아연도 54C</v>
          </cell>
          <cell r="C43" t="str">
            <v>개</v>
          </cell>
          <cell r="D43">
            <v>5</v>
          </cell>
          <cell r="W43" t="str">
            <v>=</v>
          </cell>
          <cell r="X43">
            <v>5</v>
          </cell>
          <cell r="Y43">
            <v>5</v>
          </cell>
        </row>
        <row r="44">
          <cell r="A44" t="str">
            <v xml:space="preserve"> 아우트레트박스 </v>
          </cell>
          <cell r="B44" t="str">
            <v xml:space="preserve"> 8각 54㎜</v>
          </cell>
          <cell r="C44" t="str">
            <v>개</v>
          </cell>
          <cell r="D44">
            <v>57</v>
          </cell>
          <cell r="W44" t="str">
            <v>=</v>
          </cell>
          <cell r="X44">
            <v>57</v>
          </cell>
          <cell r="Y44">
            <v>57</v>
          </cell>
        </row>
        <row r="45">
          <cell r="A45" t="str">
            <v xml:space="preserve"> 아우트레트박스 </v>
          </cell>
          <cell r="B45" t="str">
            <v xml:space="preserve"> 4각 55㎜</v>
          </cell>
          <cell r="C45" t="str">
            <v>개</v>
          </cell>
          <cell r="D45">
            <v>56</v>
          </cell>
          <cell r="W45" t="str">
            <v>=</v>
          </cell>
          <cell r="X45">
            <v>56</v>
          </cell>
          <cell r="Y45">
            <v>56</v>
          </cell>
        </row>
        <row r="46">
          <cell r="A46" t="str">
            <v xml:space="preserve"> 스위치박스  </v>
          </cell>
          <cell r="B46" t="str">
            <v xml:space="preserve"> 1개용 54㎜</v>
          </cell>
          <cell r="C46" t="str">
            <v>개</v>
          </cell>
          <cell r="D46">
            <v>40</v>
          </cell>
          <cell r="W46" t="str">
            <v>=</v>
          </cell>
          <cell r="X46">
            <v>40</v>
          </cell>
          <cell r="Y46">
            <v>40</v>
          </cell>
        </row>
        <row r="47">
          <cell r="A47" t="str">
            <v xml:space="preserve"> JOINT BOX</v>
          </cell>
          <cell r="B47" t="str">
            <v>102x102x54</v>
          </cell>
          <cell r="C47" t="str">
            <v>개</v>
          </cell>
          <cell r="D47">
            <v>5</v>
          </cell>
          <cell r="W47" t="str">
            <v>=</v>
          </cell>
          <cell r="X47">
            <v>5</v>
          </cell>
          <cell r="Y47">
            <v>5</v>
          </cell>
        </row>
        <row r="48">
          <cell r="A48" t="str">
            <v xml:space="preserve"> 풀박스</v>
          </cell>
          <cell r="B48" t="str">
            <v xml:space="preserve"> 200x200x150</v>
          </cell>
          <cell r="C48" t="str">
            <v>개</v>
          </cell>
          <cell r="D48">
            <v>2</v>
          </cell>
          <cell r="W48" t="str">
            <v>=</v>
          </cell>
          <cell r="X48">
            <v>2</v>
          </cell>
          <cell r="Y48">
            <v>2</v>
          </cell>
        </row>
        <row r="49">
          <cell r="A49" t="str">
            <v xml:space="preserve"> 풀박스</v>
          </cell>
          <cell r="B49" t="str">
            <v>400x400x200</v>
          </cell>
          <cell r="C49" t="str">
            <v>m</v>
          </cell>
          <cell r="D49">
            <v>1</v>
          </cell>
          <cell r="W49" t="str">
            <v>=</v>
          </cell>
          <cell r="X49">
            <v>1</v>
          </cell>
          <cell r="Y49">
            <v>1</v>
          </cell>
        </row>
        <row r="50">
          <cell r="A50" t="str">
            <v xml:space="preserve"> 풀박스</v>
          </cell>
          <cell r="B50" t="str">
            <v xml:space="preserve"> 500x500x200</v>
          </cell>
          <cell r="C50" t="str">
            <v>개</v>
          </cell>
          <cell r="D50">
            <v>1</v>
          </cell>
          <cell r="W50" t="str">
            <v>=</v>
          </cell>
          <cell r="X50">
            <v>1</v>
          </cell>
          <cell r="Y50">
            <v>1</v>
          </cell>
        </row>
        <row r="51">
          <cell r="A51" t="str">
            <v xml:space="preserve"> 파이프 행가</v>
          </cell>
          <cell r="B51" t="str">
            <v xml:space="preserve"> 54C</v>
          </cell>
          <cell r="C51" t="str">
            <v>개</v>
          </cell>
          <cell r="D51">
            <v>17</v>
          </cell>
          <cell r="W51" t="str">
            <v>=</v>
          </cell>
          <cell r="X51">
            <v>17</v>
          </cell>
          <cell r="Y51">
            <v>17</v>
          </cell>
        </row>
        <row r="52">
          <cell r="A52" t="str">
            <v xml:space="preserve"> 파이프 행가</v>
          </cell>
          <cell r="B52" t="str">
            <v xml:space="preserve"> 36C</v>
          </cell>
          <cell r="C52" t="str">
            <v>개</v>
          </cell>
          <cell r="D52">
            <v>23</v>
          </cell>
          <cell r="W52" t="str">
            <v>=</v>
          </cell>
          <cell r="X52">
            <v>23</v>
          </cell>
          <cell r="Y52">
            <v>23</v>
          </cell>
        </row>
        <row r="53">
          <cell r="A53" t="str">
            <v>안정기함 박스</v>
          </cell>
          <cell r="B53" t="str">
            <v xml:space="preserve"> 200x400x200 1개용</v>
          </cell>
          <cell r="C53" t="str">
            <v>개</v>
          </cell>
          <cell r="D53">
            <v>2</v>
          </cell>
          <cell r="W53" t="str">
            <v>=</v>
          </cell>
          <cell r="X53">
            <v>2</v>
          </cell>
          <cell r="Y53">
            <v>2</v>
          </cell>
        </row>
        <row r="54">
          <cell r="A54" t="str">
            <v>안정기함 박스</v>
          </cell>
          <cell r="B54" t="str">
            <v xml:space="preserve"> 600x600x200 4개용</v>
          </cell>
          <cell r="C54" t="str">
            <v>개</v>
          </cell>
          <cell r="D54">
            <v>1</v>
          </cell>
          <cell r="W54" t="str">
            <v>=</v>
          </cell>
          <cell r="X54">
            <v>1</v>
          </cell>
          <cell r="Y54">
            <v>1</v>
          </cell>
        </row>
        <row r="55">
          <cell r="W55" t="str">
            <v>=</v>
          </cell>
        </row>
        <row r="56">
          <cell r="A56" t="str">
            <v xml:space="preserve"> 옥내배선 신설</v>
          </cell>
          <cell r="B56" t="str">
            <v xml:space="preserve"> 몽탄역사</v>
          </cell>
          <cell r="W56" t="str">
            <v>=</v>
          </cell>
        </row>
        <row r="57">
          <cell r="A57" t="str">
            <v xml:space="preserve"> 600V 가교PE 케이블</v>
          </cell>
          <cell r="B57" t="str">
            <v xml:space="preserve"> CV 1Cx5.5㎟</v>
          </cell>
          <cell r="C57" t="str">
            <v>m</v>
          </cell>
          <cell r="D57">
            <v>71</v>
          </cell>
          <cell r="W57" t="str">
            <v>=</v>
          </cell>
          <cell r="X57">
            <v>71</v>
          </cell>
          <cell r="Y57">
            <v>71</v>
          </cell>
        </row>
        <row r="58">
          <cell r="A58" t="str">
            <v xml:space="preserve"> 600V 가교PE 케이블</v>
          </cell>
          <cell r="B58" t="str">
            <v xml:space="preserve"> CV 1Cx14㎟</v>
          </cell>
          <cell r="C58" t="str">
            <v>m</v>
          </cell>
          <cell r="D58">
            <v>251</v>
          </cell>
          <cell r="W58" t="str">
            <v>=</v>
          </cell>
          <cell r="X58">
            <v>251</v>
          </cell>
          <cell r="Y58">
            <v>251</v>
          </cell>
        </row>
        <row r="59">
          <cell r="A59" t="str">
            <v xml:space="preserve"> 600V 가교PE 케이블</v>
          </cell>
          <cell r="B59" t="str">
            <v xml:space="preserve"> CV 1Cx60㎟</v>
          </cell>
          <cell r="C59" t="str">
            <v>m</v>
          </cell>
          <cell r="D59">
            <v>36</v>
          </cell>
          <cell r="W59" t="str">
            <v>=</v>
          </cell>
          <cell r="X59">
            <v>36</v>
          </cell>
          <cell r="Y59">
            <v>36</v>
          </cell>
        </row>
        <row r="60">
          <cell r="A60" t="str">
            <v xml:space="preserve"> 600V 가교PE 케이블</v>
          </cell>
          <cell r="B60" t="str">
            <v xml:space="preserve"> CV 1Cx38㎟</v>
          </cell>
          <cell r="C60" t="str">
            <v>m</v>
          </cell>
          <cell r="D60">
            <v>218</v>
          </cell>
          <cell r="W60" t="str">
            <v>=</v>
          </cell>
          <cell r="X60">
            <v>218</v>
          </cell>
          <cell r="Y60">
            <v>218</v>
          </cell>
        </row>
        <row r="61">
          <cell r="A61" t="str">
            <v xml:space="preserve"> 2종 비닐절연전선</v>
          </cell>
          <cell r="B61" t="str">
            <v xml:space="preserve"> HIV 2.0㎟</v>
          </cell>
          <cell r="C61" t="str">
            <v>m</v>
          </cell>
          <cell r="D61">
            <v>288</v>
          </cell>
          <cell r="W61" t="str">
            <v>=</v>
          </cell>
          <cell r="X61">
            <v>288</v>
          </cell>
          <cell r="Y61">
            <v>288</v>
          </cell>
        </row>
        <row r="62">
          <cell r="A62" t="str">
            <v xml:space="preserve"> 600V 비닐절연전선 </v>
          </cell>
          <cell r="B62" t="str">
            <v xml:space="preserve"> IV 2.0㎜</v>
          </cell>
          <cell r="C62" t="str">
            <v>m</v>
          </cell>
          <cell r="D62">
            <v>1964.5</v>
          </cell>
          <cell r="W62" t="str">
            <v>=</v>
          </cell>
          <cell r="X62">
            <v>1964.5</v>
          </cell>
          <cell r="Y62">
            <v>1964.5</v>
          </cell>
        </row>
        <row r="63">
          <cell r="A63" t="str">
            <v xml:space="preserve"> 600V 비닐절연전선 </v>
          </cell>
          <cell r="B63" t="str">
            <v xml:space="preserve"> IV 5.5㎟</v>
          </cell>
          <cell r="C63" t="str">
            <v>m</v>
          </cell>
          <cell r="D63">
            <v>573</v>
          </cell>
          <cell r="W63" t="str">
            <v>=</v>
          </cell>
          <cell r="X63">
            <v>573</v>
          </cell>
          <cell r="Y63">
            <v>573</v>
          </cell>
        </row>
        <row r="64">
          <cell r="A64" t="str">
            <v xml:space="preserve"> 접지용 전선</v>
          </cell>
          <cell r="B64" t="str">
            <v xml:space="preserve"> GV 2.0㎜</v>
          </cell>
          <cell r="C64" t="str">
            <v>m</v>
          </cell>
          <cell r="D64">
            <v>701</v>
          </cell>
          <cell r="W64" t="str">
            <v>=</v>
          </cell>
          <cell r="X64">
            <v>701</v>
          </cell>
          <cell r="Y64">
            <v>701</v>
          </cell>
        </row>
        <row r="65">
          <cell r="A65" t="str">
            <v xml:space="preserve"> 접지용 전선</v>
          </cell>
          <cell r="B65" t="str">
            <v xml:space="preserve"> GV 3.5㎟</v>
          </cell>
          <cell r="C65" t="str">
            <v>m</v>
          </cell>
          <cell r="D65">
            <v>286.5</v>
          </cell>
          <cell r="W65" t="str">
            <v>=</v>
          </cell>
          <cell r="X65">
            <v>286.5</v>
          </cell>
          <cell r="Y65">
            <v>286.5</v>
          </cell>
        </row>
        <row r="66">
          <cell r="A66" t="str">
            <v xml:space="preserve"> 접지용 전선</v>
          </cell>
          <cell r="B66" t="str">
            <v xml:space="preserve"> GV 5.5㎟</v>
          </cell>
          <cell r="C66" t="str">
            <v>m</v>
          </cell>
          <cell r="D66">
            <v>57.5</v>
          </cell>
          <cell r="W66" t="str">
            <v>=</v>
          </cell>
          <cell r="X66">
            <v>57.5</v>
          </cell>
          <cell r="Y66">
            <v>57.5</v>
          </cell>
        </row>
        <row r="67">
          <cell r="A67" t="str">
            <v xml:space="preserve"> 접지용 전선</v>
          </cell>
          <cell r="B67" t="str">
            <v xml:space="preserve"> GV 8㎟</v>
          </cell>
          <cell r="C67" t="str">
            <v>m</v>
          </cell>
          <cell r="D67">
            <v>19</v>
          </cell>
          <cell r="W67" t="str">
            <v>=</v>
          </cell>
          <cell r="X67">
            <v>19</v>
          </cell>
          <cell r="Y67">
            <v>19</v>
          </cell>
        </row>
        <row r="68">
          <cell r="A68" t="str">
            <v xml:space="preserve"> 접지용 전선</v>
          </cell>
          <cell r="B68" t="str">
            <v xml:space="preserve"> GV 14㎟</v>
          </cell>
          <cell r="C68" t="str">
            <v>m</v>
          </cell>
          <cell r="D68">
            <v>54.5</v>
          </cell>
          <cell r="W68" t="str">
            <v>=</v>
          </cell>
          <cell r="X68">
            <v>54.5</v>
          </cell>
          <cell r="Y68">
            <v>54.5</v>
          </cell>
        </row>
        <row r="69">
          <cell r="A69" t="str">
            <v xml:space="preserve"> 접지용 전선</v>
          </cell>
          <cell r="B69" t="str">
            <v xml:space="preserve"> GV 60㎟</v>
          </cell>
          <cell r="C69" t="str">
            <v>m</v>
          </cell>
          <cell r="D69">
            <v>117</v>
          </cell>
          <cell r="W69" t="str">
            <v>=</v>
          </cell>
          <cell r="X69">
            <v>117</v>
          </cell>
          <cell r="Y69">
            <v>117</v>
          </cell>
        </row>
        <row r="70">
          <cell r="A70" t="str">
            <v xml:space="preserve"> 압착터미날</v>
          </cell>
          <cell r="B70" t="str">
            <v xml:space="preserve"> 5.5㎟</v>
          </cell>
          <cell r="C70" t="str">
            <v>개</v>
          </cell>
          <cell r="D70">
            <v>16</v>
          </cell>
          <cell r="W70" t="str">
            <v>=</v>
          </cell>
          <cell r="X70">
            <v>16</v>
          </cell>
          <cell r="Y70">
            <v>16</v>
          </cell>
        </row>
        <row r="71">
          <cell r="A71" t="str">
            <v xml:space="preserve"> 압착터미날</v>
          </cell>
          <cell r="B71" t="str">
            <v xml:space="preserve"> 14㎟</v>
          </cell>
          <cell r="C71" t="str">
            <v>개</v>
          </cell>
          <cell r="D71">
            <v>26</v>
          </cell>
          <cell r="W71" t="str">
            <v>=</v>
          </cell>
          <cell r="X71">
            <v>26</v>
          </cell>
          <cell r="Y71">
            <v>26</v>
          </cell>
        </row>
        <row r="72">
          <cell r="A72" t="str">
            <v xml:space="preserve"> 압착터미날</v>
          </cell>
          <cell r="B72" t="str">
            <v xml:space="preserve"> 38㎟</v>
          </cell>
          <cell r="C72" t="str">
            <v>개</v>
          </cell>
          <cell r="D72">
            <v>16</v>
          </cell>
          <cell r="W72" t="str">
            <v>=</v>
          </cell>
          <cell r="X72">
            <v>16</v>
          </cell>
          <cell r="Y72">
            <v>16</v>
          </cell>
        </row>
        <row r="73">
          <cell r="A73" t="str">
            <v xml:space="preserve"> 압착터미날</v>
          </cell>
          <cell r="B73" t="str">
            <v xml:space="preserve"> 60㎟</v>
          </cell>
          <cell r="C73" t="str">
            <v>개</v>
          </cell>
          <cell r="D73">
            <v>35</v>
          </cell>
          <cell r="W73" t="str">
            <v>=</v>
          </cell>
          <cell r="X73">
            <v>35</v>
          </cell>
          <cell r="Y73">
            <v>35</v>
          </cell>
        </row>
        <row r="75">
          <cell r="A75" t="str">
            <v xml:space="preserve"> 레이스웨이-BODY</v>
          </cell>
          <cell r="B75" t="str">
            <v xml:space="preserve"> 70x40</v>
          </cell>
          <cell r="C75" t="str">
            <v>m</v>
          </cell>
          <cell r="D75">
            <v>480</v>
          </cell>
          <cell r="W75" t="str">
            <v>=</v>
          </cell>
          <cell r="X75">
            <v>480</v>
          </cell>
          <cell r="Y75">
            <v>480</v>
          </cell>
        </row>
        <row r="76">
          <cell r="A76" t="str">
            <v xml:space="preserve"> 레이스웨이-COVER</v>
          </cell>
          <cell r="B76" t="str">
            <v xml:space="preserve"> 70x40</v>
          </cell>
          <cell r="C76" t="str">
            <v>m</v>
          </cell>
          <cell r="D76">
            <v>480</v>
          </cell>
          <cell r="W76" t="str">
            <v>=</v>
          </cell>
          <cell r="X76">
            <v>480</v>
          </cell>
          <cell r="Y76">
            <v>480</v>
          </cell>
        </row>
        <row r="77">
          <cell r="A77" t="str">
            <v xml:space="preserve"> JOINER</v>
          </cell>
          <cell r="B77" t="str">
            <v xml:space="preserve"> 70x40</v>
          </cell>
          <cell r="C77" t="str">
            <v>개</v>
          </cell>
          <cell r="D77">
            <v>160</v>
          </cell>
          <cell r="W77" t="str">
            <v>=</v>
          </cell>
          <cell r="X77">
            <v>160</v>
          </cell>
          <cell r="Y77">
            <v>160</v>
          </cell>
        </row>
        <row r="78">
          <cell r="A78" t="str">
            <v xml:space="preserve"> END CAP</v>
          </cell>
          <cell r="B78" t="str">
            <v xml:space="preserve"> 70x40</v>
          </cell>
          <cell r="C78" t="str">
            <v>개</v>
          </cell>
          <cell r="D78">
            <v>8</v>
          </cell>
          <cell r="W78" t="str">
            <v>=</v>
          </cell>
          <cell r="X78">
            <v>8</v>
          </cell>
          <cell r="Y78">
            <v>8</v>
          </cell>
        </row>
        <row r="79">
          <cell r="A79" t="str">
            <v xml:space="preserve"> HANGER</v>
          </cell>
          <cell r="B79" t="str">
            <v xml:space="preserve"> "A' 형</v>
          </cell>
          <cell r="C79" t="str">
            <v>개</v>
          </cell>
          <cell r="D79">
            <v>320</v>
          </cell>
          <cell r="W79" t="str">
            <v>=</v>
          </cell>
          <cell r="X79">
            <v>320</v>
          </cell>
          <cell r="Y79">
            <v>320</v>
          </cell>
        </row>
        <row r="80">
          <cell r="A80" t="str">
            <v xml:space="preserve"> SHANK BOLT &amp; NUT</v>
          </cell>
          <cell r="B80" t="str">
            <v xml:space="preserve"> 아연도</v>
          </cell>
          <cell r="C80" t="str">
            <v>개</v>
          </cell>
          <cell r="D80">
            <v>320</v>
          </cell>
          <cell r="W80" t="str">
            <v>=</v>
          </cell>
          <cell r="X80">
            <v>320</v>
          </cell>
          <cell r="Y80">
            <v>320</v>
          </cell>
        </row>
        <row r="81">
          <cell r="A81" t="str">
            <v xml:space="preserve"> BONDING JUMPER</v>
          </cell>
          <cell r="B81" t="str">
            <v xml:space="preserve"> 14㎟</v>
          </cell>
          <cell r="C81" t="str">
            <v>개</v>
          </cell>
          <cell r="D81">
            <v>1287</v>
          </cell>
          <cell r="W81" t="str">
            <v>=</v>
          </cell>
          <cell r="X81">
            <v>1287</v>
          </cell>
          <cell r="Y81">
            <v>1287</v>
          </cell>
        </row>
        <row r="82">
          <cell r="A82" t="str">
            <v xml:space="preserve"> BONDING JUMPER</v>
          </cell>
          <cell r="B82" t="str">
            <v xml:space="preserve"> 22㎟</v>
          </cell>
          <cell r="C82" t="str">
            <v>개</v>
          </cell>
          <cell r="D82">
            <v>642</v>
          </cell>
          <cell r="W82" t="str">
            <v>=</v>
          </cell>
          <cell r="X82">
            <v>642</v>
          </cell>
          <cell r="Y82">
            <v>642</v>
          </cell>
        </row>
        <row r="83">
          <cell r="A83" t="str">
            <v xml:space="preserve"> BONDING JUMPER</v>
          </cell>
          <cell r="B83" t="str">
            <v xml:space="preserve"> 38㎟</v>
          </cell>
          <cell r="C83" t="str">
            <v>개</v>
          </cell>
          <cell r="D83">
            <v>740</v>
          </cell>
          <cell r="W83" t="str">
            <v>=</v>
          </cell>
          <cell r="X83">
            <v>740</v>
          </cell>
          <cell r="Y83">
            <v>740</v>
          </cell>
        </row>
        <row r="84">
          <cell r="A84" t="str">
            <v xml:space="preserve"> THREADED ROD</v>
          </cell>
          <cell r="B84" t="str">
            <v xml:space="preserve">  Φ13  x 500mm</v>
          </cell>
          <cell r="C84" t="str">
            <v>개</v>
          </cell>
          <cell r="D84">
            <v>320</v>
          </cell>
          <cell r="W84" t="str">
            <v>=</v>
          </cell>
          <cell r="X84">
            <v>320</v>
          </cell>
          <cell r="Y84">
            <v>320</v>
          </cell>
        </row>
        <row r="85">
          <cell r="A85" t="str">
            <v xml:space="preserve"> 스트롱 앵커</v>
          </cell>
          <cell r="B85" t="str">
            <v xml:space="preserve">  Φ13 </v>
          </cell>
          <cell r="C85" t="str">
            <v>개</v>
          </cell>
          <cell r="D85">
            <v>320</v>
          </cell>
          <cell r="W85" t="str">
            <v>=</v>
          </cell>
          <cell r="X85">
            <v>320</v>
          </cell>
          <cell r="Y85">
            <v>320</v>
          </cell>
        </row>
        <row r="86">
          <cell r="A86" t="str">
            <v xml:space="preserve"> 기구용 금구</v>
          </cell>
          <cell r="B86" t="str">
            <v xml:space="preserve">  Φ 16</v>
          </cell>
          <cell r="C86" t="str">
            <v>개</v>
          </cell>
          <cell r="D86">
            <v>320</v>
          </cell>
          <cell r="W86" t="str">
            <v>=</v>
          </cell>
          <cell r="X86">
            <v>320</v>
          </cell>
          <cell r="Y86">
            <v>320</v>
          </cell>
        </row>
        <row r="87">
          <cell r="A87" t="str">
            <v xml:space="preserve"> 너트, 와샤</v>
          </cell>
          <cell r="B87" t="str">
            <v xml:space="preserve">  Φ 13</v>
          </cell>
          <cell r="C87" t="str">
            <v>개</v>
          </cell>
          <cell r="D87">
            <v>320</v>
          </cell>
          <cell r="W87" t="str">
            <v>=</v>
          </cell>
          <cell r="X87">
            <v>320</v>
          </cell>
          <cell r="Y87">
            <v>320</v>
          </cell>
        </row>
        <row r="89">
          <cell r="A89" t="str">
            <v xml:space="preserve"> "B"TYPE(P.P 갓등 고조도) </v>
          </cell>
          <cell r="B89" t="str">
            <v xml:space="preserve"> FLR 32W/2</v>
          </cell>
          <cell r="C89" t="str">
            <v>등</v>
          </cell>
          <cell r="D89">
            <v>6</v>
          </cell>
          <cell r="W89" t="str">
            <v>=</v>
          </cell>
          <cell r="X89">
            <v>6</v>
          </cell>
          <cell r="Y89">
            <v>6</v>
          </cell>
        </row>
        <row r="90">
          <cell r="A90" t="str">
            <v xml:space="preserve"> "B-1"TYPE(P.P 갓등 고조도) </v>
          </cell>
          <cell r="B90" t="str">
            <v xml:space="preserve"> FLR 32W/2</v>
          </cell>
          <cell r="C90" t="str">
            <v>등</v>
          </cell>
          <cell r="D90">
            <v>1</v>
          </cell>
          <cell r="W90" t="str">
            <v>=</v>
          </cell>
          <cell r="X90">
            <v>1</v>
          </cell>
          <cell r="Y90">
            <v>1</v>
          </cell>
        </row>
        <row r="91">
          <cell r="A91" t="str">
            <v xml:space="preserve"> "C"TYPE(매입개방형 고조도)</v>
          </cell>
          <cell r="B91" t="str">
            <v xml:space="preserve"> FLR 32W/2</v>
          </cell>
          <cell r="C91" t="str">
            <v>등</v>
          </cell>
          <cell r="D91">
            <v>39</v>
          </cell>
          <cell r="W91" t="str">
            <v>=</v>
          </cell>
          <cell r="X91">
            <v>39</v>
          </cell>
          <cell r="Y91">
            <v>39</v>
          </cell>
        </row>
        <row r="92">
          <cell r="A92" t="str">
            <v xml:space="preserve"> "C-1"TYPE(매입개방형 고조도)</v>
          </cell>
          <cell r="B92" t="str">
            <v xml:space="preserve"> FLR 20W/2</v>
          </cell>
          <cell r="C92" t="str">
            <v>등</v>
          </cell>
          <cell r="D92">
            <v>4</v>
          </cell>
          <cell r="W92" t="str">
            <v>=</v>
          </cell>
          <cell r="X92">
            <v>4</v>
          </cell>
          <cell r="Y92">
            <v>4</v>
          </cell>
        </row>
        <row r="93">
          <cell r="A93" t="str">
            <v xml:space="preserve"> "G"TYPE(벽부형망브라켓) </v>
          </cell>
          <cell r="B93" t="str">
            <v xml:space="preserve"> IL 60W</v>
          </cell>
          <cell r="C93" t="str">
            <v>등</v>
          </cell>
          <cell r="D93">
            <v>9</v>
          </cell>
          <cell r="W93" t="str">
            <v>=</v>
          </cell>
          <cell r="X93">
            <v>9</v>
          </cell>
          <cell r="Y93">
            <v>9</v>
          </cell>
        </row>
        <row r="94">
          <cell r="A94" t="str">
            <v xml:space="preserve"> "H"TYPE(직부형) </v>
          </cell>
          <cell r="B94" t="str">
            <v xml:space="preserve"> IL 60W</v>
          </cell>
          <cell r="C94" t="str">
            <v>등</v>
          </cell>
          <cell r="D94">
            <v>11</v>
          </cell>
          <cell r="W94" t="str">
            <v>=</v>
          </cell>
          <cell r="X94">
            <v>11</v>
          </cell>
          <cell r="Y94">
            <v>11</v>
          </cell>
        </row>
        <row r="95">
          <cell r="A95" t="str">
            <v xml:space="preserve"> "L"TYPE(직부원형그로브) </v>
          </cell>
          <cell r="B95" t="str">
            <v xml:space="preserve"> MHL 175W</v>
          </cell>
          <cell r="C95" t="str">
            <v>등</v>
          </cell>
          <cell r="D95">
            <v>4</v>
          </cell>
          <cell r="W95" t="str">
            <v>=</v>
          </cell>
          <cell r="X95">
            <v>4</v>
          </cell>
          <cell r="Y95">
            <v>4</v>
          </cell>
        </row>
        <row r="96">
          <cell r="A96" t="str">
            <v xml:space="preserve"> "Q"TYPE(매입직부 고조도) </v>
          </cell>
          <cell r="B96" t="str">
            <v xml:space="preserve"> FLR 32W/1</v>
          </cell>
          <cell r="C96" t="str">
            <v>등</v>
          </cell>
          <cell r="D96">
            <v>1</v>
          </cell>
          <cell r="W96" t="str">
            <v>=</v>
          </cell>
          <cell r="X96">
            <v>1</v>
          </cell>
          <cell r="Y96">
            <v>1</v>
          </cell>
        </row>
        <row r="97">
          <cell r="A97" t="str">
            <v xml:space="preserve"> "X"TYPE(방진방습) </v>
          </cell>
          <cell r="B97" t="str">
            <v xml:space="preserve"> FLR 32W/1</v>
          </cell>
          <cell r="C97" t="str">
            <v>등</v>
          </cell>
          <cell r="D97">
            <v>368</v>
          </cell>
          <cell r="W97" t="str">
            <v>=</v>
          </cell>
          <cell r="X97">
            <v>368</v>
          </cell>
          <cell r="Y97">
            <v>368</v>
          </cell>
        </row>
        <row r="98">
          <cell r="A98" t="str">
            <v xml:space="preserve"> "W"TYPE(투광등) </v>
          </cell>
          <cell r="B98" t="str">
            <v xml:space="preserve"> MHL 175W</v>
          </cell>
          <cell r="C98" t="str">
            <v>등</v>
          </cell>
          <cell r="D98">
            <v>2</v>
          </cell>
          <cell r="W98" t="str">
            <v>=</v>
          </cell>
          <cell r="X98">
            <v>2</v>
          </cell>
          <cell r="Y98">
            <v>2</v>
          </cell>
        </row>
        <row r="99">
          <cell r="A99" t="str">
            <v xml:space="preserve"> "Z"TYPE(방폭 망형) </v>
          </cell>
          <cell r="B99" t="str">
            <v xml:space="preserve"> IL 100W</v>
          </cell>
          <cell r="C99" t="str">
            <v>등</v>
          </cell>
          <cell r="D99">
            <v>1</v>
          </cell>
          <cell r="W99" t="str">
            <v>=</v>
          </cell>
          <cell r="X99">
            <v>1</v>
          </cell>
          <cell r="Y99">
            <v>1</v>
          </cell>
        </row>
        <row r="100">
          <cell r="A100" t="str">
            <v xml:space="preserve"> 피난구 유도등</v>
          </cell>
          <cell r="B100" t="str">
            <v xml:space="preserve"> 소형 벽부</v>
          </cell>
          <cell r="C100" t="str">
            <v>등</v>
          </cell>
          <cell r="D100">
            <v>7</v>
          </cell>
          <cell r="W100" t="str">
            <v>=</v>
          </cell>
          <cell r="X100">
            <v>7</v>
          </cell>
          <cell r="Y100">
            <v>7</v>
          </cell>
        </row>
        <row r="101">
          <cell r="A101" t="str">
            <v xml:space="preserve"> 피난구 유도등</v>
          </cell>
          <cell r="B101" t="str">
            <v xml:space="preserve"> 대형 벽부</v>
          </cell>
          <cell r="C101" t="str">
            <v>등</v>
          </cell>
          <cell r="D101">
            <v>1</v>
          </cell>
          <cell r="W101" t="str">
            <v>=</v>
          </cell>
          <cell r="X101">
            <v>1</v>
          </cell>
          <cell r="Y101">
            <v>1</v>
          </cell>
        </row>
        <row r="102">
          <cell r="A102" t="str">
            <v xml:space="preserve"> 분전반 신설</v>
          </cell>
          <cell r="B102" t="str">
            <v xml:space="preserve"> L-1</v>
          </cell>
          <cell r="C102" t="str">
            <v>면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분전반 신설</v>
          </cell>
          <cell r="B103" t="str">
            <v xml:space="preserve"> L-EM</v>
          </cell>
          <cell r="C103" t="str">
            <v>면</v>
          </cell>
          <cell r="D103">
            <v>1</v>
          </cell>
          <cell r="W103" t="str">
            <v>=</v>
          </cell>
          <cell r="X103">
            <v>1</v>
          </cell>
          <cell r="Y103">
            <v>1</v>
          </cell>
        </row>
        <row r="104">
          <cell r="A104" t="str">
            <v xml:space="preserve"> MCCB BOX</v>
          </cell>
          <cell r="B104" t="str">
            <v xml:space="preserve"> 3P 100/50AT</v>
          </cell>
          <cell r="C104" t="str">
            <v>면</v>
          </cell>
          <cell r="D104">
            <v>1</v>
          </cell>
          <cell r="W104" t="str">
            <v>=</v>
          </cell>
          <cell r="X104">
            <v>1</v>
          </cell>
          <cell r="Y104">
            <v>1</v>
          </cell>
        </row>
        <row r="105">
          <cell r="A105" t="str">
            <v>역 명 판</v>
          </cell>
          <cell r="B105" t="str">
            <v>몽 탄 역</v>
          </cell>
          <cell r="C105" t="str">
            <v>식</v>
          </cell>
          <cell r="D105">
            <v>1</v>
          </cell>
          <cell r="W105" t="str">
            <v>=</v>
          </cell>
          <cell r="X105">
            <v>1</v>
          </cell>
          <cell r="Y105">
            <v>1</v>
          </cell>
        </row>
        <row r="106">
          <cell r="A106" t="str">
            <v>TIMER PANEL</v>
          </cell>
          <cell r="B106" t="str">
            <v>역명판 전등용</v>
          </cell>
          <cell r="C106" t="str">
            <v>면</v>
          </cell>
          <cell r="D106">
            <v>2</v>
          </cell>
          <cell r="W106" t="str">
            <v>=</v>
          </cell>
          <cell r="X106">
            <v>2</v>
          </cell>
          <cell r="Y106">
            <v>2</v>
          </cell>
        </row>
        <row r="107">
          <cell r="A107" t="str">
            <v xml:space="preserve"> 매입 1로 스위치</v>
          </cell>
          <cell r="B107" t="str">
            <v xml:space="preserve"> 15A 250V 1구</v>
          </cell>
          <cell r="C107" t="str">
            <v>개</v>
          </cell>
          <cell r="D107">
            <v>20</v>
          </cell>
          <cell r="W107" t="str">
            <v>=</v>
          </cell>
          <cell r="X107">
            <v>20</v>
          </cell>
          <cell r="Y107">
            <v>20</v>
          </cell>
        </row>
        <row r="108">
          <cell r="A108" t="str">
            <v xml:space="preserve"> 매입 1로 스위치</v>
          </cell>
          <cell r="B108" t="str">
            <v xml:space="preserve"> 15A 250V 2구</v>
          </cell>
          <cell r="C108" t="str">
            <v>개</v>
          </cell>
          <cell r="D108">
            <v>7</v>
          </cell>
          <cell r="W108" t="str">
            <v>=</v>
          </cell>
          <cell r="X108">
            <v>7</v>
          </cell>
          <cell r="Y108">
            <v>7</v>
          </cell>
        </row>
        <row r="109">
          <cell r="A109" t="str">
            <v xml:space="preserve"> 매입 1로 스위치</v>
          </cell>
          <cell r="B109" t="str">
            <v xml:space="preserve"> 15A 250V 3구</v>
          </cell>
          <cell r="C109" t="str">
            <v>개</v>
          </cell>
          <cell r="D109">
            <v>2</v>
          </cell>
          <cell r="W109" t="str">
            <v>=</v>
          </cell>
          <cell r="X109">
            <v>2</v>
          </cell>
          <cell r="Y109">
            <v>2</v>
          </cell>
        </row>
        <row r="110">
          <cell r="A110" t="str">
            <v xml:space="preserve"> 매입 접지콘센트</v>
          </cell>
          <cell r="B110" t="str">
            <v xml:space="preserve"> 15A 250V 1구</v>
          </cell>
          <cell r="C110" t="str">
            <v>개</v>
          </cell>
          <cell r="D110">
            <v>6</v>
          </cell>
          <cell r="W110" t="str">
            <v>=</v>
          </cell>
          <cell r="X110">
            <v>6</v>
          </cell>
          <cell r="Y110">
            <v>6</v>
          </cell>
        </row>
        <row r="111">
          <cell r="A111" t="str">
            <v xml:space="preserve"> 매입 접지콘센트</v>
          </cell>
          <cell r="B111" t="str">
            <v xml:space="preserve"> 15A 250V 2구</v>
          </cell>
          <cell r="C111" t="str">
            <v>개</v>
          </cell>
          <cell r="D111">
            <v>36</v>
          </cell>
          <cell r="W111" t="str">
            <v>=</v>
          </cell>
          <cell r="X111">
            <v>36</v>
          </cell>
          <cell r="Y111">
            <v>36</v>
          </cell>
        </row>
        <row r="112">
          <cell r="A112" t="str">
            <v>케이블 트랜치커버신설</v>
          </cell>
          <cell r="B112" t="str">
            <v xml:space="preserve"> 무늬강판 4.5t</v>
          </cell>
          <cell r="C112" t="str">
            <v>Kg</v>
          </cell>
          <cell r="D112">
            <v>39.950000000000003</v>
          </cell>
          <cell r="W112" t="str">
            <v>=</v>
          </cell>
          <cell r="X112">
            <v>39.950000000000003</v>
          </cell>
          <cell r="Y112">
            <v>39.950000000000003</v>
          </cell>
        </row>
        <row r="113">
          <cell r="A113" t="str">
            <v xml:space="preserve"> 파상형 지중 전선관</v>
          </cell>
          <cell r="B113" t="str">
            <v xml:space="preserve"> ELB Φ40</v>
          </cell>
          <cell r="C113" t="str">
            <v>m</v>
          </cell>
          <cell r="D113">
            <v>770</v>
          </cell>
          <cell r="W113" t="str">
            <v>=</v>
          </cell>
          <cell r="X113">
            <v>770</v>
          </cell>
          <cell r="Y113">
            <v>770</v>
          </cell>
        </row>
        <row r="114">
          <cell r="A114" t="str">
            <v xml:space="preserve"> 600V 가교PE 케이블</v>
          </cell>
          <cell r="B114" t="str">
            <v xml:space="preserve"> CV 38㎟X1c</v>
          </cell>
          <cell r="C114" t="str">
            <v>m</v>
          </cell>
          <cell r="D114">
            <v>1540</v>
          </cell>
          <cell r="W114" t="str">
            <v>=</v>
          </cell>
          <cell r="X114">
            <v>1540</v>
          </cell>
          <cell r="Y114">
            <v>1540</v>
          </cell>
        </row>
        <row r="115">
          <cell r="A115" t="str">
            <v xml:space="preserve"> 직선접속제</v>
          </cell>
          <cell r="B115" t="str">
            <v xml:space="preserve"> 38㎟ 자기수축 </v>
          </cell>
          <cell r="C115" t="str">
            <v>개</v>
          </cell>
          <cell r="D115">
            <v>8</v>
          </cell>
          <cell r="W115" t="str">
            <v>=</v>
          </cell>
          <cell r="X115">
            <v>8</v>
          </cell>
          <cell r="Y115">
            <v>8</v>
          </cell>
        </row>
        <row r="116">
          <cell r="A116" t="str">
            <v xml:space="preserve"> 조명용 강관주</v>
          </cell>
          <cell r="B116" t="str">
            <v xml:space="preserve"> 15m 피뢰침,변대</v>
          </cell>
          <cell r="C116" t="str">
            <v>본</v>
          </cell>
          <cell r="D116">
            <v>2</v>
          </cell>
          <cell r="W116" t="str">
            <v>=</v>
          </cell>
          <cell r="X116">
            <v>2</v>
          </cell>
          <cell r="Y116">
            <v>2</v>
          </cell>
        </row>
        <row r="117">
          <cell r="A117" t="str">
            <v xml:space="preserve"> 안정기함박스</v>
          </cell>
          <cell r="B117" t="str">
            <v xml:space="preserve"> 6개용</v>
          </cell>
          <cell r="C117" t="str">
            <v>개</v>
          </cell>
          <cell r="D117">
            <v>2</v>
          </cell>
          <cell r="W117" t="str">
            <v>=</v>
          </cell>
          <cell r="X117">
            <v>2</v>
          </cell>
          <cell r="Y117">
            <v>2</v>
          </cell>
        </row>
        <row r="118">
          <cell r="A118" t="str">
            <v xml:space="preserve"> MCCB </v>
          </cell>
          <cell r="B118" t="str">
            <v xml:space="preserve"> 2P 30A</v>
          </cell>
          <cell r="C118" t="str">
            <v>개</v>
          </cell>
          <cell r="D118">
            <v>2</v>
          </cell>
          <cell r="W118" t="str">
            <v>=</v>
          </cell>
          <cell r="X118">
            <v>2</v>
          </cell>
          <cell r="Y118">
            <v>2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20관리비율"/>
      <sheetName val="9GNG운반"/>
      <sheetName val="Sheet4"/>
      <sheetName val="노임"/>
      <sheetName val="내역서"/>
      <sheetName val="제직재"/>
      <sheetName val="국내조달(통합-1)"/>
      <sheetName val="준검 내역서"/>
      <sheetName val="기계경비단가"/>
      <sheetName val="경북"/>
      <sheetName val="직노"/>
      <sheetName val="을지"/>
      <sheetName val="실행대비"/>
      <sheetName val="신천3호용수로"/>
      <sheetName val="일위대가"/>
      <sheetName val="File_관급"/>
      <sheetName val="공정집계"/>
      <sheetName val="CT "/>
      <sheetName val="단가 "/>
      <sheetName val="일위목록"/>
      <sheetName val="요율"/>
      <sheetName val="⑻동원인원산출서⑧"/>
      <sheetName val="수량산출"/>
      <sheetName val="IMPEADENCE MAP 취수장"/>
      <sheetName val="노임단가표"/>
      <sheetName val="자재단가"/>
      <sheetName val="철거산출근거"/>
      <sheetName val="플랜트 설치"/>
      <sheetName val="G.R300경비"/>
      <sheetName val="공사명입력"/>
      <sheetName val="인건비"/>
      <sheetName val="순공사비"/>
      <sheetName val="실행내역"/>
      <sheetName val="5Strand-장기처짐PCI"/>
      <sheetName val="공정표 "/>
      <sheetName val="6호기"/>
      <sheetName val="합의경상"/>
      <sheetName val="수목데이타 "/>
      <sheetName val="우석문틀"/>
      <sheetName val="인부노임"/>
      <sheetName val="간선계산"/>
      <sheetName val="3"/>
      <sheetName val="설직재-1"/>
      <sheetName val="제-노임"/>
      <sheetName val="견적을지"/>
      <sheetName val="IN"/>
      <sheetName val="설계명세서"/>
      <sheetName val="서울1"/>
      <sheetName val="설계서을"/>
      <sheetName val="9811"/>
      <sheetName val="원가계산서"/>
      <sheetName val="4. 주형설계"/>
      <sheetName val="기초일위대가"/>
      <sheetName val="식재일위대가"/>
      <sheetName val="단가대비표"/>
      <sheetName val="#REF"/>
      <sheetName val="집계표"/>
      <sheetName val="Macro(차단기)"/>
      <sheetName val="한강운반비"/>
      <sheetName val="표지1"/>
      <sheetName val="일위산출근거"/>
      <sheetName val="J直材4"/>
      <sheetName val="기준.복잡도및기여도정의"/>
      <sheetName val="데이타"/>
      <sheetName val="공조기휀"/>
      <sheetName val="기본일위"/>
      <sheetName val="입찰안"/>
      <sheetName val="재료"/>
      <sheetName val="설치자재"/>
      <sheetName val="목차"/>
      <sheetName val="별표"/>
      <sheetName val="견적서"/>
      <sheetName val="굴착현장"/>
      <sheetName val="역T형"/>
      <sheetName val="참조M"/>
      <sheetName val="단위단가"/>
      <sheetName val="2순기"/>
      <sheetName val="지급자재"/>
      <sheetName val="고창터널(고창방향)"/>
      <sheetName val="8.수량산출서"/>
      <sheetName val="9.단가조사서"/>
      <sheetName val="6.일위목록"/>
      <sheetName val="토공유동표"/>
      <sheetName val="자재"/>
      <sheetName val="Sheet3"/>
      <sheetName val="2터널시점"/>
      <sheetName val="토공사"/>
      <sheetName val="이토변실"/>
      <sheetName val="I一般比"/>
      <sheetName val="일반부표"/>
      <sheetName val="을-ATYPE"/>
      <sheetName val="직재"/>
      <sheetName val="기초자료"/>
      <sheetName val="시중노임(공사)"/>
      <sheetName val="노임단가"/>
      <sheetName val="물집"/>
      <sheetName val="도급"/>
      <sheetName val="내역"/>
      <sheetName val="기계경비(시간당)"/>
      <sheetName val="램머"/>
      <sheetName val="일위(열차무선)"/>
      <sheetName val="일위(역무통신)"/>
      <sheetName val="일위(철거)"/>
      <sheetName val="일위대가(가설)"/>
      <sheetName val="증감대비"/>
      <sheetName val="식재인부"/>
      <sheetName val="N賃率-職"/>
      <sheetName val="동원인원"/>
      <sheetName val="인건비 "/>
      <sheetName val="BOQ"/>
      <sheetName val="단"/>
      <sheetName val="대구-교대(A1)"/>
      <sheetName val="계림(함평)"/>
      <sheetName val="계림(장성)"/>
      <sheetName val="이설집계"/>
      <sheetName val="전송망집계"/>
      <sheetName val="철거수량(전송)"/>
      <sheetName val="Sheet1"/>
      <sheetName val="기초일위"/>
      <sheetName val="시설일위"/>
      <sheetName val="조명일위"/>
      <sheetName val="산출근거"/>
      <sheetName val="내역서(기계)"/>
      <sheetName val="노무비(전지2기)"/>
      <sheetName val="간선"/>
      <sheetName val="11.닥트설치공사(bm)"/>
      <sheetName val="Y-WORK"/>
      <sheetName val="적현로"/>
      <sheetName val="1공구원가계산서"/>
      <sheetName val="단면설계"/>
      <sheetName val="안정검토"/>
      <sheetName val="단가"/>
      <sheetName val="건축공사실행"/>
      <sheetName val="총괄갑 "/>
      <sheetName val="기계공사"/>
      <sheetName val="DATE"/>
      <sheetName val="용산3(영광)"/>
      <sheetName val="변경품셈총괄"/>
      <sheetName val="Baby일위대가"/>
      <sheetName val="07급여표"/>
      <sheetName val="자재단가비교표"/>
      <sheetName val="날개벽(시점좌측)"/>
      <sheetName val="자료"/>
      <sheetName val="현대물량"/>
      <sheetName val="9509"/>
      <sheetName val="03상노임"/>
      <sheetName val="충주"/>
      <sheetName val="단가목록"/>
      <sheetName val="일위대가(1)"/>
      <sheetName val="산거각호표"/>
      <sheetName val="단가설계"/>
      <sheetName val="AQL(0.65)"/>
      <sheetName val="일위목차"/>
      <sheetName val="내역서(기성청구)"/>
      <sheetName val="관급총괄"/>
      <sheetName val="단위수량"/>
      <sheetName val="재집"/>
      <sheetName val="경산"/>
      <sheetName val="교각"/>
      <sheetName val="년도별노임표"/>
      <sheetName val="중기목록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토목"/>
      <sheetName val="인원"/>
      <sheetName val="일위대가목록"/>
      <sheetName val="기존단가 (2)"/>
      <sheetName val="전동기"/>
      <sheetName val="2.1 전선굵기"/>
      <sheetName val="기타공"/>
      <sheetName val="배수관공"/>
      <sheetName val="배수집계"/>
      <sheetName val="승진자 (일괄8%)"/>
      <sheetName val="BASIC (2)"/>
      <sheetName val="자탐_유도등"/>
      <sheetName val="준검_내역서"/>
      <sheetName val="CT_"/>
      <sheetName val="단가_"/>
      <sheetName val="횡배수관토공수량"/>
      <sheetName val="(참조)케이블"/>
      <sheetName val="6.관급자재조서"/>
      <sheetName val="남양시작동010313100%"/>
      <sheetName val="1차증가원가계산"/>
      <sheetName val="식생블럭단위수량"/>
      <sheetName val="중기손료"/>
      <sheetName val="성서방향-교대(A2)"/>
      <sheetName val="Macro1"/>
      <sheetName val="차수공개요"/>
      <sheetName val="투찰가"/>
      <sheetName val="205동"/>
      <sheetName val="22수량"/>
      <sheetName val="품셈TABLE"/>
      <sheetName val="연결임시"/>
      <sheetName val="입력변수"/>
      <sheetName val="내역단가"/>
      <sheetName val="일위단가"/>
      <sheetName val="교각별수량"/>
      <sheetName val="전선 및 전선관"/>
      <sheetName val="일위대가표"/>
      <sheetName val="운영비"/>
      <sheetName val="Sheet2"/>
      <sheetName val="하조서"/>
      <sheetName val="신대방33(적용)"/>
      <sheetName val="소야공정계획표"/>
      <sheetName val="COVER"/>
      <sheetName val="일반수량"/>
      <sheetName val="편성절차"/>
      <sheetName val="가도공"/>
      <sheetName val="공비대비"/>
      <sheetName val="DATA"/>
      <sheetName val="견적의뢰"/>
      <sheetName val="대가목록"/>
      <sheetName val="계수시트"/>
      <sheetName val="설계가"/>
      <sheetName val="연습"/>
      <sheetName val="세부내역서(소방)"/>
      <sheetName val="단가조사"/>
      <sheetName val="Total"/>
      <sheetName val="주민번호"/>
      <sheetName val="산수배수"/>
      <sheetName val="설비"/>
      <sheetName val="집계표(공종별)"/>
      <sheetName val="전체"/>
      <sheetName val="JUCKEYK"/>
      <sheetName val="공통가설"/>
      <sheetName val="대림경상68억"/>
      <sheetName val="내역(설계)"/>
      <sheetName val="1-1"/>
      <sheetName val="표지"/>
      <sheetName val="관급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내역서"/>
      <sheetName val="인건비"/>
      <sheetName val="수량산출"/>
      <sheetName val="E166"/>
      <sheetName val="노무비"/>
      <sheetName val="직노"/>
      <sheetName val="맨홀수량산출"/>
      <sheetName val="가감수량"/>
      <sheetName val="목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(가설)"/>
      <sheetName val="을지"/>
      <sheetName val="자재단가"/>
      <sheetName val="인사자료총집계"/>
      <sheetName val="내역"/>
      <sheetName val="Baby일위대가"/>
      <sheetName val="단가산출"/>
      <sheetName val="CT "/>
      <sheetName val="IMPEADENCE MAP 취수장"/>
      <sheetName val="대가목록"/>
      <sheetName val="자재비"/>
      <sheetName val="철거산출근거"/>
      <sheetName val="배관배선내역"/>
      <sheetName val="총괄"/>
      <sheetName val="표지 (2)"/>
      <sheetName val="6호기"/>
      <sheetName val="일위대가표"/>
      <sheetName val="차도부연장현황"/>
      <sheetName val="단위수량"/>
      <sheetName val="도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인건비"/>
      <sheetName val="수량산출"/>
      <sheetName val="총괄집계표"/>
      <sheetName val="노무비"/>
      <sheetName val="목차"/>
      <sheetName val="을지"/>
      <sheetName val="2공구자재집"/>
      <sheetName val="단위수량"/>
      <sheetName val="수량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단가조사"/>
      <sheetName val="정화조동내역"/>
      <sheetName val="을지"/>
      <sheetName val="Sheet2"/>
      <sheetName val="일위대가"/>
      <sheetName val="Baby일위대가"/>
      <sheetName val="갑지(추정)"/>
      <sheetName val="2공구산출내역"/>
      <sheetName val="총괄집계표"/>
      <sheetName val="내역"/>
      <sheetName val="기계공사"/>
      <sheetName val="고분"/>
      <sheetName val="노무비"/>
      <sheetName val="일위대가(가설)"/>
      <sheetName val="#REF"/>
      <sheetName val="선정요령"/>
      <sheetName val="대치판정"/>
      <sheetName val="2공구자재집"/>
      <sheetName val="대가목록"/>
      <sheetName val="목록"/>
      <sheetName val="단"/>
      <sheetName val="전신환매도율"/>
      <sheetName val="단위수량"/>
      <sheetName val="1차설계변경내역"/>
      <sheetName val="품목현황"/>
      <sheetName val="출고대장"/>
      <sheetName val="수량산출"/>
      <sheetName val="사원명부"/>
      <sheetName val="주소"/>
      <sheetName val="적현로"/>
      <sheetName val="연돌일위집계"/>
      <sheetName val="기본일위"/>
      <sheetName val="준검 내역서"/>
      <sheetName val="#2_일위대가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직노"/>
      <sheetName val="실행내역"/>
      <sheetName val="내역서"/>
      <sheetName val="苜대표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Carepack"/>
      <sheetName val="OPT"/>
      <sheetName val="SV"/>
      <sheetName val="내역"/>
      <sheetName val="Macro1"/>
      <sheetName val="고분"/>
      <sheetName val="노무비"/>
      <sheetName val="도급내역"/>
      <sheetName val="#2_일위대가목록"/>
      <sheetName val="대가목록"/>
      <sheetName val="1차설계변경내역"/>
      <sheetName val="의정부문예회관변경내역"/>
      <sheetName val="단위단가"/>
      <sheetName val="기본단가표"/>
      <sheetName val="기초일위"/>
      <sheetName val="3차작업"/>
      <sheetName val="인건-측정"/>
      <sheetName val="내역서"/>
      <sheetName val="Sheet1"/>
      <sheetName val="직노"/>
      <sheetName val="기계공사"/>
      <sheetName val="부하(성남)"/>
      <sheetName val="연돌일위집계"/>
      <sheetName val="내역표지"/>
      <sheetName val="총괄내역서"/>
      <sheetName val="일위"/>
      <sheetName val="상각비"/>
      <sheetName val="건축내역"/>
      <sheetName val="노임단가 (2)"/>
      <sheetName val="조도계산서 (도서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IMPEADENCE MAP 취수장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공사원가계산서"/>
      <sheetName val="노임"/>
      <sheetName val="을지"/>
      <sheetName val="자재단가비교표"/>
      <sheetName val="I一般比"/>
      <sheetName val="N賃率-職"/>
      <sheetName val="간선계산"/>
      <sheetName val="#REF"/>
      <sheetName val="노무비"/>
      <sheetName val="교각1"/>
      <sheetName val="수로교총재료집계"/>
      <sheetName val="설직재-1"/>
      <sheetName val="제-노임"/>
      <sheetName val="총괄집계표"/>
      <sheetName val="수량산출"/>
      <sheetName val="수량집계"/>
      <sheetName val="정산"/>
      <sheetName val="단가"/>
      <sheetName val="J直材4"/>
      <sheetName val="방송일위대가"/>
      <sheetName val="일위대가(계측기설치)"/>
      <sheetName val="부서현황"/>
      <sheetName val="순공사비"/>
      <sheetName val="해외세목"/>
      <sheetName val="수수료"/>
      <sheetName val="LEGEND"/>
      <sheetName val="계정"/>
      <sheetName val="부대내역"/>
      <sheetName val="4-3 보온 기본물량집계"/>
      <sheetName val="251"/>
      <sheetName val="EQUIPMENT -2"/>
      <sheetName val="전차선로 물량표"/>
      <sheetName val="단가 및 재료비"/>
      <sheetName val="DATA"/>
      <sheetName val="공통가설"/>
      <sheetName val="단위수량"/>
      <sheetName val="1.설계조건"/>
      <sheetName val="횡배수관토공수량"/>
      <sheetName val="집계"/>
      <sheetName val="직노"/>
      <sheetName val="기본일위"/>
      <sheetName val="내역서2안"/>
      <sheetName val="패널"/>
      <sheetName val="실행내역"/>
      <sheetName val="손익분석"/>
      <sheetName val="견적"/>
      <sheetName val="전선"/>
      <sheetName val="을_ATYPE"/>
      <sheetName val="일위단가"/>
    </sheetNames>
    <sheetDataSet>
      <sheetData sheetId="0" refreshError="1">
        <row r="49">
          <cell r="G49">
            <v>21629409</v>
          </cell>
          <cell r="I49">
            <v>11630114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서"/>
      <sheetName val="KCS-CA"/>
      <sheetName val="KCS-CA1"/>
      <sheetName val="KCS-CA2"/>
      <sheetName val="KCS-CA3"/>
      <sheetName val="KCS-CC"/>
      <sheetName val="무선보조"/>
      <sheetName val="이동통신"/>
    </sheetNames>
    <sheetDataSet>
      <sheetData sheetId="0"/>
      <sheetData sheetId="1">
        <row r="1">
          <cell r="AG1" t="str">
            <v>/RNC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단가표"/>
    </sheetNames>
    <sheetDataSet>
      <sheetData sheetId="0" refreshError="1"/>
    </sheetDataSet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품   의"/>
      <sheetName val="쇼핑준공조서"/>
      <sheetName val="호텔준공조서"/>
      <sheetName val="내   역"/>
      <sheetName val="내   역 (2)"/>
      <sheetName val="결재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</sheetDataSet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자재단가"/>
      <sheetName val="기계경비(시간당)"/>
      <sheetName val="램머"/>
      <sheetName val="빗물받이(910-510-410)"/>
      <sheetName val="일위대가표"/>
      <sheetName val="내   역"/>
      <sheetName val="Sheet6"/>
      <sheetName val="노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노임"/>
      <sheetName val="수지"/>
      <sheetName val="시점교대"/>
      <sheetName val="별표집계"/>
      <sheetName val="부하계산"/>
      <sheetName val="전력설계"/>
      <sheetName val="Macro(차단기)"/>
      <sheetName val="설계산출기초"/>
      <sheetName val="수량산출"/>
      <sheetName val="가격조사서"/>
      <sheetName val="단가조사-2"/>
      <sheetName val="시중노임"/>
      <sheetName val="설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목차"/>
      <sheetName val="4-7.중앙전기실(노임단가)"/>
      <sheetName val="목차임시"/>
      <sheetName val="견적대비"/>
      <sheetName val="감시제어"/>
      <sheetName val="공사개요"/>
      <sheetName val="내역"/>
      <sheetName val="NP-총정리"/>
      <sheetName val="설계명세서"/>
      <sheetName val="점검총괄"/>
      <sheetName val="공비대비"/>
      <sheetName val="명세서"/>
      <sheetName val="4.2유효폭의 계산"/>
      <sheetName val="본공사"/>
      <sheetName val="일반부표"/>
      <sheetName val="기초일위"/>
      <sheetName val="부대"/>
      <sheetName val="일위CODE"/>
      <sheetName val="집계표"/>
      <sheetName val="N賃率-職"/>
      <sheetName val="내역서"/>
      <sheetName val="서울대규장각(가시설흙막이)"/>
      <sheetName val="data"/>
      <sheetName val="원가계산 (2)"/>
      <sheetName val="일위대가 "/>
      <sheetName val="예산서"/>
      <sheetName val="일위대가"/>
      <sheetName val="단가"/>
      <sheetName val="입찰안"/>
      <sheetName val="Sheet1 (2)"/>
      <sheetName val="중기사용료산출근거"/>
      <sheetName val="TIE-IN"/>
      <sheetName val="노임단가"/>
      <sheetName val="조명율"/>
      <sheetName val="9GNG운반"/>
      <sheetName val="원가계산서 "/>
      <sheetName val="DATA1"/>
      <sheetName val="투찰"/>
      <sheetName val="직재"/>
      <sheetName val="CT"/>
      <sheetName val="1-1"/>
      <sheetName val="1-2"/>
      <sheetName val="1-3"/>
      <sheetName val="1-4"/>
      <sheetName val="청천내"/>
      <sheetName val="자재단가비교표"/>
      <sheetName val="SP-B1"/>
      <sheetName val="DATE"/>
      <sheetName val="공내역"/>
      <sheetName val="종배수관"/>
      <sheetName val="데이타"/>
      <sheetName val="총물량"/>
      <sheetName val="일위대가(가설)"/>
      <sheetName val="코드"/>
      <sheetName val="일위대가표지"/>
      <sheetName val="실행내역"/>
      <sheetName val="설비단가표"/>
      <sheetName val="간접비"/>
      <sheetName val="유효폭의 계산"/>
      <sheetName val="#REF"/>
      <sheetName val="품셈"/>
      <sheetName val="수량산출서"/>
      <sheetName val="1.2 처리장 동력설비 부하계산서"/>
      <sheetName val="입찰"/>
      <sheetName val="현경"/>
      <sheetName val="5Strand-장기처짐PCI"/>
      <sheetName val="백룡교차로"/>
      <sheetName val="산정교차로"/>
      <sheetName val="신영교차로"/>
      <sheetName val="전등부하"/>
      <sheetName val="마산월령동골조물량변경"/>
      <sheetName val="단가 및 재료비"/>
      <sheetName val="교통시설물단가표"/>
      <sheetName val="국내조달(통합-1)"/>
      <sheetName val="Macro_차단기_"/>
      <sheetName val="gyun"/>
      <sheetName val="식재인부"/>
      <sheetName val="Sheet1"/>
      <sheetName val="백호우계수"/>
      <sheetName val="형틀공사"/>
      <sheetName val="현장목표"/>
      <sheetName val="토목공사"/>
      <sheetName val="Baby일위대가"/>
      <sheetName val="PAN"/>
      <sheetName val="수원공사비"/>
      <sheetName val="자재대"/>
      <sheetName val="교대(A1)"/>
      <sheetName val="은행"/>
      <sheetName val="인건비"/>
      <sheetName val="배수공 내역서 적용수량"/>
      <sheetName val="수량집계"/>
      <sheetName val="총괄집계표"/>
      <sheetName val="시설장비"/>
      <sheetName val="공통비(전체)"/>
      <sheetName val="내역서(기성청구)"/>
      <sheetName val="산출내역서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전선 및 전선관"/>
      <sheetName val="대비표(토공1안)"/>
      <sheetName val="직노"/>
      <sheetName val="공사비산출내역"/>
      <sheetName val="단가대비표"/>
      <sheetName val="별표2"/>
      <sheetName val="22신설수량"/>
      <sheetName val="증감대비"/>
      <sheetName val="가설공사내역"/>
      <sheetName val="기초자료입력"/>
      <sheetName val="빗물받이_910_510_410_"/>
      <sheetName val="정보"/>
      <sheetName val="을지"/>
      <sheetName val="가설개략"/>
      <sheetName val="시중노임단가"/>
      <sheetName val="SH.R설치"/>
      <sheetName val="견적"/>
      <sheetName val="갑지(추정)"/>
      <sheetName val="I一般比"/>
      <sheetName val="단위수량"/>
      <sheetName val="guard(mac)"/>
      <sheetName val="유첨3.적용기준"/>
      <sheetName val="갑지"/>
      <sheetName val="관접합및부설"/>
      <sheetName val="단위단가"/>
      <sheetName val="표지"/>
      <sheetName val="7.설계명세서(도급)"/>
      <sheetName val="본서하반기"/>
      <sheetName val="하반기(지구대)"/>
      <sheetName val="참조(인건비)"/>
      <sheetName val="터파기및재료"/>
      <sheetName val="내역(중앙)"/>
      <sheetName val="내역(창신)"/>
      <sheetName val="ELEV SPEC(Ia,Ir)"/>
      <sheetName val="인부임"/>
      <sheetName val="자재목록"/>
      <sheetName val="입력"/>
      <sheetName val="옥외외등집계표"/>
      <sheetName val="재료비"/>
      <sheetName val="이름정의"/>
      <sheetName val="미지급금"/>
      <sheetName val="건축토목내역"/>
      <sheetName val="실행(표지,갑,을)"/>
      <sheetName val="소계정"/>
      <sheetName val="수자재단위당"/>
      <sheetName val="관리,공감"/>
      <sheetName val="철거산출근거"/>
      <sheetName val="환경기계공정표 (3)"/>
      <sheetName val="설계서"/>
      <sheetName val="5-1.본관동건축(전체집계표포함)"/>
      <sheetName val="5-3.음수대"/>
      <sheetName val="가도공"/>
      <sheetName val="물가대비표"/>
      <sheetName val="노임단가(일반)"/>
      <sheetName val="평균높이산출근거"/>
      <sheetName val="횡배수관위치조서"/>
      <sheetName val="품셈TABLE"/>
      <sheetName val="3련 BOX"/>
      <sheetName val="4.설계예산내역서"/>
      <sheetName val="회사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별도공사비"/>
      <sheetName val="시방서"/>
      <sheetName val="설계서"/>
      <sheetName val="원가계산(총괄)"/>
      <sheetName val="원가계산(분류)"/>
      <sheetName val="내역서총괄"/>
      <sheetName val="내역서"/>
      <sheetName val="갑지"/>
      <sheetName val="관급자재 총괄"/>
      <sheetName val="일대"/>
      <sheetName val="일위대가목록"/>
      <sheetName val="일위대가"/>
      <sheetName val="판넬일위"/>
      <sheetName val="관급자재"/>
      <sheetName val="산출근거"/>
      <sheetName val="품셈&amp;단가"/>
      <sheetName val="전압강하계산서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>
        <row r="5">
          <cell r="E5" t="str">
            <v>4+8</v>
          </cell>
        </row>
        <row r="6">
          <cell r="E6" t="str">
            <v>14+23</v>
          </cell>
        </row>
        <row r="7">
          <cell r="E7" t="str">
            <v>((4+2)+(8+2)+3.5)*2</v>
          </cell>
        </row>
        <row r="8">
          <cell r="E8" t="str">
            <v>(4+2)+(8+2)+3.5</v>
          </cell>
        </row>
        <row r="9">
          <cell r="E9" t="str">
            <v>14+23</v>
          </cell>
        </row>
        <row r="10">
          <cell r="E10" t="str">
            <v>2*4</v>
          </cell>
        </row>
        <row r="11">
          <cell r="E11">
            <v>3</v>
          </cell>
        </row>
        <row r="12">
          <cell r="E12">
            <v>3</v>
          </cell>
        </row>
        <row r="13">
          <cell r="E13" t="str">
            <v>0.5+1.5+1.5</v>
          </cell>
        </row>
        <row r="14">
          <cell r="E14" t="str">
            <v>0.5+1.5+1.5</v>
          </cell>
        </row>
        <row r="15">
          <cell r="E15">
            <v>3</v>
          </cell>
        </row>
        <row r="16">
          <cell r="E16">
            <v>3</v>
          </cell>
        </row>
        <row r="17">
          <cell r="E17" t="str">
            <v>10+(8+8)</v>
          </cell>
        </row>
        <row r="18">
          <cell r="E18" t="str">
            <v>8+8</v>
          </cell>
        </row>
        <row r="19">
          <cell r="E19">
            <v>10</v>
          </cell>
        </row>
        <row r="20">
          <cell r="E20">
            <v>2</v>
          </cell>
        </row>
        <row r="21">
          <cell r="E21">
            <v>1</v>
          </cell>
        </row>
        <row r="22">
          <cell r="E22">
            <v>2</v>
          </cell>
        </row>
        <row r="23">
          <cell r="E23">
            <v>1</v>
          </cell>
        </row>
      </sheetData>
      <sheetData sheetId="16"/>
      <sheetData sheetId="17" refreshError="1"/>
      <sheetData sheetId="18" refreshError="1"/>
    </sheetDataSet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수량산출"/>
      <sheetName val="N賃率-職"/>
      <sheetName val="Sheet1 (2)"/>
      <sheetName val="내역서"/>
      <sheetName val="인건비"/>
      <sheetName val="9GNG운반"/>
      <sheetName val="기계경비(시간당)"/>
      <sheetName val="설계명세,97품셈"/>
      <sheetName val="보고서원고"/>
      <sheetName val="TOTAL3"/>
      <sheetName val="선금급신청서"/>
      <sheetName val="콘_재료분리(1)"/>
      <sheetName val="일반부표"/>
      <sheetName val="순공사비"/>
      <sheetName val="중기상차"/>
      <sheetName val="변수값"/>
      <sheetName val="쌍송교"/>
      <sheetName val="물가대비표"/>
      <sheetName val="인건-측정"/>
      <sheetName val="날개수량1.5"/>
      <sheetName val="투찰"/>
      <sheetName val="노무비"/>
      <sheetName val="전기공사일위대가"/>
      <sheetName val="터파기및재료"/>
      <sheetName val="공내역"/>
      <sheetName val="단가"/>
      <sheetName val="Sheet1"/>
      <sheetName val="산출내역서집계표"/>
      <sheetName val="부하계산서"/>
      <sheetName val="Sheet2"/>
      <sheetName val="일위대가"/>
      <sheetName val="내역"/>
      <sheetName val="증감대비"/>
      <sheetName val="직원정보(총괄)"/>
      <sheetName val="을지"/>
      <sheetName val="목록"/>
      <sheetName val="비용적자료"/>
      <sheetName val="일위산출"/>
      <sheetName val="산출근거"/>
      <sheetName val="개요"/>
      <sheetName val="물량집계"/>
      <sheetName val="설계내역서"/>
      <sheetName val="공비대비"/>
      <sheetName val="수원공사비"/>
      <sheetName val="자재대"/>
      <sheetName val="코드"/>
      <sheetName val="Sheet6"/>
      <sheetName val="단가 및 재료비"/>
      <sheetName val="일위대가서식"/>
      <sheetName val="수로교"/>
      <sheetName val="CABLE SIZE-1"/>
      <sheetName val="형틀공사"/>
      <sheetName val="과천MAIN"/>
      <sheetName val="피벗테이블데이터분석"/>
      <sheetName val="평균높이산출근거"/>
      <sheetName val="횡배수관위치조서"/>
      <sheetName val="공조기휀"/>
      <sheetName val="밸브설치"/>
      <sheetName val="1노안내역new"/>
      <sheetName val="원가"/>
      <sheetName val="원가계산서"/>
      <sheetName val="개소별수량산출"/>
      <sheetName val="4차원가계산서"/>
      <sheetName val="시점교대"/>
      <sheetName val="IMPEADENCE MAP 취수장"/>
      <sheetName val="횡배위치"/>
      <sheetName val="계산중"/>
      <sheetName val="단가결정"/>
      <sheetName val="노임"/>
      <sheetName val="목차"/>
      <sheetName val="상수구조화편집부표"/>
      <sheetName val="적용기준표(98년상반기)"/>
      <sheetName val="본공사"/>
      <sheetName val="메뉴"/>
      <sheetName val="20_10_100"/>
      <sheetName val="흄관기초"/>
      <sheetName val="경비계산서"/>
      <sheetName val="토목공사"/>
      <sheetName val="횡배수관집현황(2공구)"/>
      <sheetName val="예산"/>
      <sheetName val="KCS-CA"/>
      <sheetName val="단중표"/>
      <sheetName val="시중노임"/>
      <sheetName val="설계"/>
      <sheetName val="내역아"/>
      <sheetName val="울타리"/>
      <sheetName val="시설물일위"/>
      <sheetName val="옥외"/>
      <sheetName val="직노"/>
      <sheetName val="사급정리분"/>
      <sheetName val="000000"/>
      <sheetName val="분전함신설"/>
      <sheetName val="접지1종"/>
      <sheetName val="총괄"/>
      <sheetName val="호표"/>
      <sheetName val="DATE"/>
      <sheetName val="1"/>
      <sheetName val="빗물받이(910-510-410)"/>
      <sheetName val="노무비단가"/>
      <sheetName val="도로구조공사비"/>
      <sheetName val="#REF"/>
      <sheetName val="기본일위"/>
      <sheetName val="이형관"/>
      <sheetName val="등록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48일위(기존)"/>
      <sheetName val="단가산출"/>
      <sheetName val="요율"/>
      <sheetName val="전기공사일위대가"/>
      <sheetName val="일위대가"/>
      <sheetName val="9GNG운반"/>
    </sheetNames>
    <sheetDataSet>
      <sheetData sheetId="0"/>
      <sheetData sheetId="1" refreshError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제경비"/>
      <sheetName val="자재"/>
      <sheetName val="개소별수량산출"/>
      <sheetName val="분전함신설"/>
      <sheetName val="일위_파일"/>
      <sheetName val="일위대가표"/>
      <sheetName val="UNIT"/>
      <sheetName val="A 견적"/>
      <sheetName val="설계수량"/>
      <sheetName val="산출내역서집계표"/>
      <sheetName val="신설개소별 총집계표(동해-배전)"/>
      <sheetName val="안평역사 총집계"/>
      <sheetName val="내역서1"/>
      <sheetName val="36신설수량"/>
      <sheetName val="조건"/>
      <sheetName val="48수량"/>
      <sheetName val="인건-측정"/>
      <sheetName val="노임단가(2000하반기)"/>
      <sheetName val="48일위"/>
      <sheetName val="내역서"/>
      <sheetName val="노무비"/>
      <sheetName val="단가 및 재료비"/>
      <sheetName val="BID"/>
      <sheetName val="48전력선로일위"/>
      <sheetName val="총괄서"/>
      <sheetName val="사업분석"/>
      <sheetName val="구일단가산출"/>
      <sheetName val="INPUT"/>
      <sheetName val="갑지"/>
      <sheetName val="설계예산"/>
      <sheetName val="상하차비용(기계상차)"/>
      <sheetName val="수간보호"/>
      <sheetName val="운반비"/>
      <sheetName val="터파기및재료"/>
      <sheetName val="1"/>
      <sheetName val="자재단가"/>
      <sheetName val="조직"/>
      <sheetName val="설계명세"/>
      <sheetName val="단가결정"/>
      <sheetName val="물량산출"/>
      <sheetName val="한강운반비"/>
      <sheetName val="간접비계산"/>
      <sheetName val="수량산출서 (2)"/>
      <sheetName val="총괄집계표"/>
      <sheetName val="단가비교"/>
      <sheetName val="배수공"/>
      <sheetName val="1단계"/>
      <sheetName val="일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인건_측정"/>
      <sheetName val="Sheet1"/>
      <sheetName val="단가"/>
      <sheetName val="개소별수량산출"/>
      <sheetName val="건축(을)"/>
      <sheetName val="gyun"/>
      <sheetName val="부하계산서"/>
      <sheetName val="날개수량1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무안내역"/>
      <sheetName val="위치조서"/>
      <sheetName val="Macro1"/>
      <sheetName val="48전력선로일위"/>
      <sheetName val="산출"/>
      <sheetName val="DATE"/>
      <sheetName val="9GNG운반"/>
      <sheetName val="총괄"/>
      <sheetName val="인수공"/>
      <sheetName val="포장복구집계"/>
      <sheetName val="내역서적용"/>
      <sheetName val="DESIGN CRITERIA"/>
      <sheetName val="자재단가 산출근거"/>
      <sheetName val="인건-측정"/>
      <sheetName val="내역서"/>
      <sheetName val="산출명세서"/>
      <sheetName val="단가"/>
      <sheetName val="내역"/>
      <sheetName val="원하대비"/>
      <sheetName val="원도급"/>
      <sheetName val="하도급"/>
      <sheetName val="단가산출"/>
      <sheetName val="70%"/>
      <sheetName val="공사개요"/>
      <sheetName val="집계"/>
      <sheetName val="수량산출"/>
      <sheetName val="Sheet1"/>
      <sheetName val="인공LIST"/>
      <sheetName val="자재"/>
      <sheetName val="노무비"/>
      <sheetName val="N賃率-職"/>
      <sheetName val="TABLE"/>
      <sheetName val="Baby일위대가"/>
      <sheetName val="POL6차-PIPING"/>
      <sheetName val="날개수량1.5"/>
      <sheetName val="49"/>
      <sheetName val="원가"/>
      <sheetName val="BID"/>
      <sheetName val="적용건축"/>
      <sheetName val="수량인공"/>
      <sheetName val="도급자재"/>
    </sheetNames>
    <sheetDataSet>
      <sheetData sheetId="0"/>
      <sheetData sheetId="1" refreshError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배전분야 내역서표지"/>
      <sheetName val="수배전설비 내역서간지"/>
      <sheetName val="1.공사원가계산서(수배전)"/>
      <sheetName val="공사원가계산서 (2)"/>
      <sheetName val="집계표(수배전제조구매)"/>
      <sheetName val="01.수변전설비"/>
      <sheetName val="내역(전력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-결과"/>
      <sheetName val="A-공사총"/>
      <sheetName val="공사직접비계산표"/>
      <sheetName val="공사물량"/>
      <sheetName val="일가대가표"/>
      <sheetName val="C-노임단가"/>
      <sheetName val="경비계산표"/>
      <sheetName val="철거운반비"/>
      <sheetName val="폐기물처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단가산출"/>
      <sheetName val="수량산출"/>
      <sheetName val="인공산출"/>
      <sheetName val="노임"/>
      <sheetName val="자재"/>
      <sheetName val="철거산출근거"/>
    </sheetNames>
    <sheetDataSet>
      <sheetData sheetId="0"/>
      <sheetData sheetId="1"/>
      <sheetData sheetId="2" refreshError="1"/>
      <sheetData sheetId="3"/>
      <sheetData sheetId="4"/>
      <sheetData sheetId="5" refreshError="1">
        <row r="4">
          <cell r="A4" t="str">
            <v xml:space="preserve"> 강심알루미늄전선조정 H.ACSR-OC 95㎟</v>
          </cell>
          <cell r="B4" t="str">
            <v xml:space="preserve"> 강심알루미늄전선조정</v>
          </cell>
          <cell r="C4" t="str">
            <v xml:space="preserve"> H.ACSR-OC 95㎟</v>
          </cell>
          <cell r="D4" t="str">
            <v>m</v>
          </cell>
          <cell r="O4">
            <v>0</v>
          </cell>
          <cell r="P4">
            <v>0</v>
          </cell>
        </row>
        <row r="5">
          <cell r="A5" t="str">
            <v xml:space="preserve"> 강심알루미늄전선 H.ACSR-AW/OC 95㎟</v>
          </cell>
          <cell r="B5" t="str">
            <v xml:space="preserve"> 강심알루미늄전선</v>
          </cell>
          <cell r="C5" t="str">
            <v xml:space="preserve"> H.ACSR-AW/OC 95㎟</v>
          </cell>
          <cell r="D5" t="str">
            <v>m</v>
          </cell>
          <cell r="E5">
            <v>834</v>
          </cell>
          <cell r="F5">
            <v>1906</v>
          </cell>
          <cell r="G5">
            <v>883</v>
          </cell>
          <cell r="H5">
            <v>1726</v>
          </cell>
          <cell r="O5">
            <v>1726</v>
          </cell>
          <cell r="P5">
            <v>1726</v>
          </cell>
        </row>
        <row r="6">
          <cell r="A6" t="str">
            <v xml:space="preserve"> 라인포스트애자 폴리머 23KV용</v>
          </cell>
          <cell r="B6" t="str">
            <v xml:space="preserve"> 라인포스트애자</v>
          </cell>
          <cell r="C6" t="str">
            <v xml:space="preserve"> 폴리머 23KV용</v>
          </cell>
          <cell r="D6" t="str">
            <v>개</v>
          </cell>
          <cell r="K6" t="str">
            <v>평일</v>
          </cell>
          <cell r="L6">
            <v>35000</v>
          </cell>
          <cell r="O6">
            <v>35000</v>
          </cell>
          <cell r="P6">
            <v>35000</v>
          </cell>
        </row>
        <row r="7">
          <cell r="A7" t="str">
            <v xml:space="preserve"> 현수애자 폴리머 B형</v>
          </cell>
          <cell r="B7" t="str">
            <v xml:space="preserve"> 현수애자</v>
          </cell>
          <cell r="C7" t="str">
            <v xml:space="preserve"> 폴리머 B형</v>
          </cell>
          <cell r="D7" t="str">
            <v>개</v>
          </cell>
          <cell r="K7" t="str">
            <v>평일</v>
          </cell>
          <cell r="L7">
            <v>25000</v>
          </cell>
          <cell r="O7">
            <v>25000</v>
          </cell>
          <cell r="P7">
            <v>25000</v>
          </cell>
        </row>
        <row r="8">
          <cell r="A8" t="str">
            <v xml:space="preserve"> 완철(ㄱ형) 75x75x9tx390</v>
          </cell>
          <cell r="B8" t="str">
            <v xml:space="preserve"> 완철(ㄱ형)</v>
          </cell>
          <cell r="C8" t="str">
            <v xml:space="preserve"> 75x75x9tx390</v>
          </cell>
          <cell r="D8" t="str">
            <v>kg</v>
          </cell>
          <cell r="E8">
            <v>941</v>
          </cell>
          <cell r="F8">
            <v>365</v>
          </cell>
          <cell r="G8">
            <v>987</v>
          </cell>
          <cell r="H8">
            <v>390</v>
          </cell>
          <cell r="O8">
            <v>365</v>
          </cell>
          <cell r="P8">
            <v>365</v>
          </cell>
        </row>
        <row r="9">
          <cell r="A9" t="str">
            <v xml:space="preserve"> 완철(ㄱ형강) 75x75x9tx2260 (4선용)</v>
          </cell>
          <cell r="B9" t="str">
            <v xml:space="preserve"> 완철(ㄱ형강)</v>
          </cell>
          <cell r="C9" t="str">
            <v xml:space="preserve"> 75x75x9tx2260 (4선용)</v>
          </cell>
          <cell r="D9" t="str">
            <v>kg</v>
          </cell>
          <cell r="E9">
            <v>941</v>
          </cell>
          <cell r="F9">
            <v>365</v>
          </cell>
          <cell r="G9">
            <v>987</v>
          </cell>
          <cell r="H9">
            <v>390</v>
          </cell>
          <cell r="O9">
            <v>365</v>
          </cell>
          <cell r="P9">
            <v>365</v>
          </cell>
        </row>
        <row r="10">
          <cell r="A10" t="str">
            <v xml:space="preserve"> 피뢰기 ESB153-261 7.5KV용</v>
          </cell>
          <cell r="B10" t="str">
            <v xml:space="preserve"> 피뢰기</v>
          </cell>
          <cell r="C10" t="str">
            <v xml:space="preserve"> ESB153-261 7.5KV용</v>
          </cell>
          <cell r="D10" t="str">
            <v>개</v>
          </cell>
          <cell r="E10">
            <v>919</v>
          </cell>
          <cell r="F10">
            <v>88000</v>
          </cell>
          <cell r="G10">
            <v>937</v>
          </cell>
          <cell r="H10">
            <v>67300</v>
          </cell>
          <cell r="O10">
            <v>67300</v>
          </cell>
          <cell r="P10">
            <v>67300</v>
          </cell>
        </row>
        <row r="11">
          <cell r="A11" t="str">
            <v xml:space="preserve"> 600V 가교PE케이블 CV 38㎟/1C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830</v>
          </cell>
          <cell r="F11">
            <v>1652</v>
          </cell>
          <cell r="G11">
            <v>881</v>
          </cell>
          <cell r="H11">
            <v>1330</v>
          </cell>
          <cell r="O11">
            <v>1330</v>
          </cell>
          <cell r="P11">
            <v>1330</v>
          </cell>
        </row>
        <row r="12">
          <cell r="A12" t="str">
            <v xml:space="preserve"> 600V 가교PE케이블 CV 60㎟/1C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815</v>
          </cell>
          <cell r="F12">
            <v>5299</v>
          </cell>
          <cell r="G12">
            <v>866</v>
          </cell>
          <cell r="H12">
            <v>4578</v>
          </cell>
          <cell r="O12">
            <v>4578</v>
          </cell>
          <cell r="P12">
            <v>4578</v>
          </cell>
        </row>
        <row r="13">
          <cell r="A13" t="str">
            <v xml:space="preserve"> 6.9KV 가교PE케이블 6.9KV CV 60㎟/1C</v>
          </cell>
          <cell r="B13" t="str">
            <v xml:space="preserve"> 6.9KV 가교PE케이블</v>
          </cell>
          <cell r="C13" t="str">
            <v xml:space="preserve"> 6.9KV CV 60㎟/1C</v>
          </cell>
          <cell r="D13" t="str">
            <v>m</v>
          </cell>
          <cell r="E13">
            <v>831</v>
          </cell>
          <cell r="F13">
            <v>5299</v>
          </cell>
          <cell r="G13">
            <v>882</v>
          </cell>
          <cell r="H13">
            <v>4266</v>
          </cell>
          <cell r="O13">
            <v>4266</v>
          </cell>
          <cell r="P13">
            <v>4266</v>
          </cell>
        </row>
        <row r="14">
          <cell r="A14" t="str">
            <v xml:space="preserve"> 6.9KV 가교PE케이블 6.9KV CV 38㎟/1C</v>
          </cell>
          <cell r="B14" t="str">
            <v xml:space="preserve"> 6.9KV 가교PE케이블</v>
          </cell>
          <cell r="C14" t="str">
            <v xml:space="preserve"> 6.9KV CV 38㎟/1C</v>
          </cell>
          <cell r="D14" t="str">
            <v>m</v>
          </cell>
          <cell r="E14">
            <v>830</v>
          </cell>
          <cell r="F14">
            <v>1652</v>
          </cell>
          <cell r="G14">
            <v>881</v>
          </cell>
          <cell r="H14">
            <v>1330</v>
          </cell>
          <cell r="O14">
            <v>1330</v>
          </cell>
          <cell r="P14">
            <v>1330</v>
          </cell>
        </row>
        <row r="15">
          <cell r="A15" t="str">
            <v xml:space="preserve"> 6.9KV 가교PE케이블 H·6.9KV CV 38㎟/1C</v>
          </cell>
          <cell r="B15" t="str">
            <v xml:space="preserve"> 6.9KV 가교PE케이블</v>
          </cell>
          <cell r="C15" t="str">
            <v xml:space="preserve"> H·6.9KV CV 38㎟/1C</v>
          </cell>
          <cell r="D15" t="str">
            <v>m</v>
          </cell>
          <cell r="E15">
            <v>830</v>
          </cell>
          <cell r="F15">
            <v>1652</v>
          </cell>
          <cell r="G15">
            <v>881</v>
          </cell>
          <cell r="H15">
            <v>1330</v>
          </cell>
          <cell r="O15">
            <v>1330</v>
          </cell>
          <cell r="P15">
            <v>1330</v>
          </cell>
        </row>
        <row r="16">
          <cell r="A16" t="str">
            <v xml:space="preserve"> 경질비닐전선관 HI 16C</v>
          </cell>
          <cell r="B16" t="str">
            <v xml:space="preserve"> 경질비닐전선관</v>
          </cell>
          <cell r="C16" t="str">
            <v xml:space="preserve"> HI 16C</v>
          </cell>
          <cell r="D16" t="str">
            <v>m</v>
          </cell>
          <cell r="E16">
            <v>855</v>
          </cell>
          <cell r="F16">
            <v>297</v>
          </cell>
          <cell r="G16">
            <v>898</v>
          </cell>
          <cell r="H16">
            <v>288</v>
          </cell>
          <cell r="O16">
            <v>288</v>
          </cell>
          <cell r="P16">
            <v>288</v>
          </cell>
        </row>
        <row r="17">
          <cell r="A17" t="str">
            <v xml:space="preserve"> 경질비닐전선관 HI 42C</v>
          </cell>
          <cell r="B17" t="str">
            <v xml:space="preserve"> 경질비닐전선관</v>
          </cell>
          <cell r="C17" t="str">
            <v xml:space="preserve"> HI 42C</v>
          </cell>
          <cell r="D17" t="str">
            <v>m</v>
          </cell>
          <cell r="E17">
            <v>855</v>
          </cell>
          <cell r="F17">
            <v>1484</v>
          </cell>
          <cell r="G17">
            <v>878</v>
          </cell>
          <cell r="H17">
            <v>1265</v>
          </cell>
          <cell r="O17">
            <v>1265</v>
          </cell>
          <cell r="P17">
            <v>1265</v>
          </cell>
        </row>
        <row r="18">
          <cell r="A18" t="str">
            <v xml:space="preserve"> 경질비닐전선관 HI 54C</v>
          </cell>
          <cell r="B18" t="str">
            <v xml:space="preserve"> 경질비닐전선관</v>
          </cell>
          <cell r="C18" t="str">
            <v xml:space="preserve"> HI 54C</v>
          </cell>
          <cell r="D18" t="str">
            <v>m</v>
          </cell>
          <cell r="E18">
            <v>839</v>
          </cell>
          <cell r="F18">
            <v>2106</v>
          </cell>
          <cell r="G18">
            <v>882</v>
          </cell>
          <cell r="H18">
            <v>1795</v>
          </cell>
          <cell r="O18">
            <v>1795</v>
          </cell>
          <cell r="P18">
            <v>1795</v>
          </cell>
        </row>
        <row r="19">
          <cell r="A19" t="str">
            <v xml:space="preserve"> 경질비닐전선관 HI 70C</v>
          </cell>
          <cell r="B19" t="str">
            <v xml:space="preserve"> 경질비닐전선관</v>
          </cell>
          <cell r="C19" t="str">
            <v xml:space="preserve"> HI 70C</v>
          </cell>
          <cell r="D19" t="str">
            <v>m</v>
          </cell>
          <cell r="E19">
            <v>855</v>
          </cell>
          <cell r="F19">
            <v>2713</v>
          </cell>
          <cell r="G19">
            <v>989</v>
          </cell>
          <cell r="H19">
            <v>2312</v>
          </cell>
          <cell r="O19">
            <v>2312</v>
          </cell>
          <cell r="P19">
            <v>2312</v>
          </cell>
        </row>
        <row r="20">
          <cell r="A20" t="str">
            <v xml:space="preserve"> 가공지선 ST 45㎟</v>
          </cell>
          <cell r="B20" t="str">
            <v xml:space="preserve"> 가공지선</v>
          </cell>
          <cell r="C20" t="str">
            <v xml:space="preserve"> ST 45㎟</v>
          </cell>
          <cell r="D20" t="str">
            <v>본</v>
          </cell>
          <cell r="O20">
            <v>0</v>
          </cell>
          <cell r="P20">
            <v>0</v>
          </cell>
        </row>
        <row r="21">
          <cell r="A21" t="str">
            <v xml:space="preserve"> 해드지지대 상하부용</v>
          </cell>
          <cell r="B21" t="str">
            <v xml:space="preserve"> 해드지지대</v>
          </cell>
          <cell r="C21" t="str">
            <v xml:space="preserve"> 상하부용</v>
          </cell>
          <cell r="D21" t="str">
            <v>조</v>
          </cell>
          <cell r="G21">
            <v>972</v>
          </cell>
          <cell r="H21">
            <v>52000</v>
          </cell>
          <cell r="O21">
            <v>52000</v>
          </cell>
          <cell r="P21">
            <v>52000</v>
          </cell>
        </row>
        <row r="22">
          <cell r="A22" t="str">
            <v xml:space="preserve"> 케이블크리트 300㎟</v>
          </cell>
          <cell r="B22" t="str">
            <v xml:space="preserve"> 케이블크리트</v>
          </cell>
          <cell r="C22" t="str">
            <v xml:space="preserve"> 300㎟</v>
          </cell>
          <cell r="D22" t="str">
            <v>개</v>
          </cell>
          <cell r="G22">
            <v>972</v>
          </cell>
          <cell r="H22">
            <v>6000</v>
          </cell>
          <cell r="O22">
            <v>6000</v>
          </cell>
          <cell r="P22">
            <v>6000</v>
          </cell>
        </row>
        <row r="23">
          <cell r="A23" t="str">
            <v xml:space="preserve"> 동스리브 CU 22㎟</v>
          </cell>
          <cell r="B23" t="str">
            <v xml:space="preserve"> 동스리브</v>
          </cell>
          <cell r="C23" t="str">
            <v xml:space="preserve"> CU 22㎟</v>
          </cell>
          <cell r="D23" t="str">
            <v>개</v>
          </cell>
          <cell r="G23">
            <v>877</v>
          </cell>
          <cell r="H23">
            <v>325</v>
          </cell>
          <cell r="O23">
            <v>325</v>
          </cell>
          <cell r="P23">
            <v>325</v>
          </cell>
        </row>
        <row r="24">
          <cell r="A24" t="str">
            <v xml:space="preserve"> 동스리브 60㎟</v>
          </cell>
          <cell r="B24" t="str">
            <v xml:space="preserve"> 동스리브</v>
          </cell>
          <cell r="C24" t="str">
            <v xml:space="preserve"> 60㎟</v>
          </cell>
          <cell r="D24" t="str">
            <v>개</v>
          </cell>
          <cell r="E24">
            <v>830</v>
          </cell>
          <cell r="F24">
            <v>960</v>
          </cell>
          <cell r="G24">
            <v>877</v>
          </cell>
          <cell r="H24">
            <v>760</v>
          </cell>
          <cell r="O24">
            <v>760</v>
          </cell>
          <cell r="P24">
            <v>760</v>
          </cell>
        </row>
        <row r="25">
          <cell r="A25" t="str">
            <v xml:space="preserve"> 동볼트,너트 M8x20</v>
          </cell>
          <cell r="B25" t="str">
            <v xml:space="preserve"> 동볼트,너트</v>
          </cell>
          <cell r="C25" t="str">
            <v xml:space="preserve"> M8x20</v>
          </cell>
          <cell r="D25" t="str">
            <v>개</v>
          </cell>
          <cell r="G25">
            <v>877</v>
          </cell>
          <cell r="H25">
            <v>107</v>
          </cell>
          <cell r="O25">
            <v>107</v>
          </cell>
          <cell r="P25">
            <v>107</v>
          </cell>
        </row>
        <row r="26">
          <cell r="A26" t="str">
            <v xml:space="preserve"> 알루미늄파라텍트램프 ACSR95-58 CU100-60볼트수2개</v>
          </cell>
          <cell r="B26" t="str">
            <v xml:space="preserve"> 알루미늄파라텍트램프</v>
          </cell>
          <cell r="C26" t="str">
            <v xml:space="preserve"> ACSR95-58 CU100-60볼트수2개</v>
          </cell>
          <cell r="D26" t="str">
            <v>개</v>
          </cell>
          <cell r="G26">
            <v>877</v>
          </cell>
          <cell r="H26">
            <v>3400</v>
          </cell>
          <cell r="O26">
            <v>3400</v>
          </cell>
          <cell r="P26">
            <v>3400</v>
          </cell>
        </row>
        <row r="27">
          <cell r="A27" t="str">
            <v xml:space="preserve"> 케이블표지시트 0.23x300</v>
          </cell>
          <cell r="B27" t="str">
            <v xml:space="preserve"> 케이블표지시트</v>
          </cell>
          <cell r="C27" t="str">
            <v xml:space="preserve"> 0.23x300</v>
          </cell>
          <cell r="D27" t="str">
            <v>m</v>
          </cell>
          <cell r="E27">
            <v>924</v>
          </cell>
          <cell r="F27">
            <v>250</v>
          </cell>
          <cell r="G27">
            <v>973</v>
          </cell>
          <cell r="H27">
            <v>250</v>
          </cell>
          <cell r="O27">
            <v>250</v>
          </cell>
          <cell r="P27">
            <v>250</v>
          </cell>
        </row>
        <row r="28">
          <cell r="A28" t="str">
            <v xml:space="preserve"> 파상형경질PE전선관 ELP50mm</v>
          </cell>
          <cell r="B28" t="str">
            <v xml:space="preserve"> 파상형경질PE전선관</v>
          </cell>
          <cell r="C28" t="str">
            <v xml:space="preserve"> ELP50mm</v>
          </cell>
          <cell r="D28" t="str">
            <v>m</v>
          </cell>
          <cell r="E28">
            <v>840</v>
          </cell>
          <cell r="F28">
            <v>860</v>
          </cell>
          <cell r="G28">
            <v>883</v>
          </cell>
          <cell r="H28">
            <v>670</v>
          </cell>
          <cell r="O28">
            <v>670</v>
          </cell>
          <cell r="P28">
            <v>670</v>
          </cell>
        </row>
        <row r="29">
          <cell r="A29" t="str">
            <v xml:space="preserve"> 파상형경질PE전선관 ELP80mm</v>
          </cell>
          <cell r="B29" t="str">
            <v xml:space="preserve"> 파상형경질PE전선관</v>
          </cell>
          <cell r="C29" t="str">
            <v xml:space="preserve"> ELP80mm</v>
          </cell>
          <cell r="D29" t="str">
            <v>m</v>
          </cell>
          <cell r="E29">
            <v>840</v>
          </cell>
          <cell r="F29">
            <v>1860</v>
          </cell>
          <cell r="G29">
            <v>883</v>
          </cell>
          <cell r="H29">
            <v>1250</v>
          </cell>
          <cell r="O29">
            <v>1250</v>
          </cell>
          <cell r="P29">
            <v>1250</v>
          </cell>
        </row>
        <row r="30">
          <cell r="A30" t="str">
            <v xml:space="preserve"> 파상형경질PE전선관 ELP100mm</v>
          </cell>
          <cell r="B30" t="str">
            <v xml:space="preserve"> 파상형경질PE전선관</v>
          </cell>
          <cell r="C30" t="str">
            <v xml:space="preserve"> ELP100mm</v>
          </cell>
          <cell r="D30" t="str">
            <v>m</v>
          </cell>
          <cell r="E30">
            <v>840</v>
          </cell>
          <cell r="F30">
            <v>2570</v>
          </cell>
          <cell r="G30">
            <v>883</v>
          </cell>
          <cell r="H30">
            <v>1890</v>
          </cell>
          <cell r="O30">
            <v>1890</v>
          </cell>
          <cell r="P30">
            <v>1890</v>
          </cell>
        </row>
        <row r="31">
          <cell r="A31" t="str">
            <v xml:space="preserve"> 파상형경질PE전선관 ELP125mm</v>
          </cell>
          <cell r="B31" t="str">
            <v xml:space="preserve"> 파상형경질PE전선관</v>
          </cell>
          <cell r="C31" t="str">
            <v xml:space="preserve"> ELP125mm</v>
          </cell>
          <cell r="D31" t="str">
            <v>m</v>
          </cell>
          <cell r="E31">
            <v>840</v>
          </cell>
          <cell r="F31">
            <v>3860</v>
          </cell>
          <cell r="G31">
            <v>883</v>
          </cell>
          <cell r="H31">
            <v>2700</v>
          </cell>
          <cell r="O31">
            <v>2700</v>
          </cell>
          <cell r="P31">
            <v>2700</v>
          </cell>
        </row>
        <row r="32">
          <cell r="A32" t="str">
            <v xml:space="preserve"> 접지용전선 GV 22㎟</v>
          </cell>
          <cell r="B32" t="str">
            <v xml:space="preserve"> 접지용전선</v>
          </cell>
          <cell r="C32" t="str">
            <v xml:space="preserve"> GV 22㎟</v>
          </cell>
          <cell r="D32" t="str">
            <v>m</v>
          </cell>
          <cell r="E32">
            <v>827</v>
          </cell>
          <cell r="F32">
            <v>1313</v>
          </cell>
          <cell r="G32">
            <v>874</v>
          </cell>
          <cell r="H32">
            <v>1223</v>
          </cell>
          <cell r="O32">
            <v>1223</v>
          </cell>
          <cell r="P32">
            <v>1223</v>
          </cell>
        </row>
        <row r="33">
          <cell r="A33" t="str">
            <v xml:space="preserve"> 경동연선 HS 22㎟</v>
          </cell>
          <cell r="B33" t="str">
            <v xml:space="preserve"> 경동연선</v>
          </cell>
          <cell r="C33" t="str">
            <v xml:space="preserve"> HS 22㎟</v>
          </cell>
          <cell r="D33" t="str">
            <v>m</v>
          </cell>
          <cell r="E33">
            <v>841</v>
          </cell>
          <cell r="F33">
            <v>1081</v>
          </cell>
          <cell r="O33">
            <v>1081</v>
          </cell>
          <cell r="P33">
            <v>1081</v>
          </cell>
        </row>
        <row r="34">
          <cell r="A34" t="str">
            <v xml:space="preserve"> 압착터미널 22㎟</v>
          </cell>
          <cell r="B34" t="str">
            <v xml:space="preserve"> 압착터미널</v>
          </cell>
          <cell r="C34" t="str">
            <v xml:space="preserve"> 22㎟</v>
          </cell>
          <cell r="D34" t="str">
            <v>개</v>
          </cell>
          <cell r="E34">
            <v>846</v>
          </cell>
          <cell r="F34">
            <v>137</v>
          </cell>
          <cell r="G34">
            <v>893</v>
          </cell>
          <cell r="H34">
            <v>117</v>
          </cell>
          <cell r="O34">
            <v>117</v>
          </cell>
          <cell r="P34">
            <v>117</v>
          </cell>
        </row>
        <row r="35">
          <cell r="A35" t="str">
            <v xml:space="preserve"> 압착터미널 60㎟</v>
          </cell>
          <cell r="B35" t="str">
            <v xml:space="preserve"> 압착터미널</v>
          </cell>
          <cell r="C35" t="str">
            <v xml:space="preserve"> 60㎟</v>
          </cell>
          <cell r="D35" t="str">
            <v>개</v>
          </cell>
          <cell r="F35">
            <v>350</v>
          </cell>
          <cell r="O35">
            <v>350</v>
          </cell>
          <cell r="P35">
            <v>350</v>
          </cell>
        </row>
        <row r="36">
          <cell r="A36" t="str">
            <v xml:space="preserve"> 케이블표지시트 0.23x300</v>
          </cell>
          <cell r="B36" t="str">
            <v xml:space="preserve"> 케이블표지시트</v>
          </cell>
          <cell r="C36" t="str">
            <v xml:space="preserve"> 0.23x300</v>
          </cell>
          <cell r="D36" t="str">
            <v>m</v>
          </cell>
          <cell r="E36">
            <v>924</v>
          </cell>
          <cell r="F36">
            <v>250</v>
          </cell>
          <cell r="G36">
            <v>973</v>
          </cell>
          <cell r="H36">
            <v>250</v>
          </cell>
          <cell r="O36">
            <v>250</v>
          </cell>
          <cell r="P36">
            <v>250</v>
          </cell>
        </row>
        <row r="37">
          <cell r="A37" t="str">
            <v xml:space="preserve"> 기중개폐기 AS 7.2KV 200A</v>
          </cell>
          <cell r="B37" t="str">
            <v xml:space="preserve"> 기중개폐기</v>
          </cell>
          <cell r="C37" t="str">
            <v xml:space="preserve"> AS 7.2KV 200A</v>
          </cell>
          <cell r="D37" t="str">
            <v>대</v>
          </cell>
          <cell r="G37">
            <v>938</v>
          </cell>
          <cell r="H37">
            <v>1200000</v>
          </cell>
          <cell r="O37">
            <v>1200000</v>
          </cell>
          <cell r="P37">
            <v>1200000</v>
          </cell>
        </row>
        <row r="38">
          <cell r="A38" t="str">
            <v xml:space="preserve"> 접지선 콘넥타 소형 CU 22-60㎟</v>
          </cell>
          <cell r="B38" t="str">
            <v xml:space="preserve"> 접지선 콘넥타</v>
          </cell>
          <cell r="C38" t="str">
            <v xml:space="preserve"> 소형 CU 22-60㎟</v>
          </cell>
          <cell r="D38" t="str">
            <v>개</v>
          </cell>
          <cell r="E38">
            <v>919</v>
          </cell>
          <cell r="F38">
            <v>4500</v>
          </cell>
          <cell r="G38">
            <v>962</v>
          </cell>
          <cell r="H38">
            <v>4500</v>
          </cell>
          <cell r="O38">
            <v>4500</v>
          </cell>
          <cell r="P38">
            <v>4500</v>
          </cell>
        </row>
        <row r="39">
          <cell r="A39" t="str">
            <v xml:space="preserve"> 접지동봉 14Dx 1000</v>
          </cell>
          <cell r="B39" t="str">
            <v xml:space="preserve"> 접지동봉</v>
          </cell>
          <cell r="C39" t="str">
            <v xml:space="preserve"> 14Dx 1000</v>
          </cell>
          <cell r="D39" t="str">
            <v>본</v>
          </cell>
          <cell r="E39">
            <v>919</v>
          </cell>
          <cell r="F39">
            <v>3000</v>
          </cell>
          <cell r="G39">
            <v>962</v>
          </cell>
          <cell r="H39">
            <v>2750</v>
          </cell>
          <cell r="O39">
            <v>2750</v>
          </cell>
          <cell r="P39">
            <v>2750</v>
          </cell>
        </row>
        <row r="40">
          <cell r="A40" t="str">
            <v xml:space="preserve"> 크램프 동합금제 CU22㎟-ACSR 95㎟</v>
          </cell>
          <cell r="B40" t="str">
            <v xml:space="preserve"> 크램프</v>
          </cell>
          <cell r="C40" t="str">
            <v xml:space="preserve"> 동합금제 CU22㎟-ACSR 95㎟</v>
          </cell>
          <cell r="D40" t="str">
            <v>개</v>
          </cell>
          <cell r="L40">
            <v>10000</v>
          </cell>
          <cell r="O40">
            <v>10000</v>
          </cell>
          <cell r="P40">
            <v>10000</v>
          </cell>
        </row>
        <row r="41">
          <cell r="A41" t="str">
            <v xml:space="preserve"> 조작손잡이 절입자기제</v>
          </cell>
          <cell r="B41" t="str">
            <v xml:space="preserve"> 조작손잡이</v>
          </cell>
          <cell r="C41" t="str">
            <v xml:space="preserve"> 절입자기제</v>
          </cell>
          <cell r="D41" t="str">
            <v>개</v>
          </cell>
          <cell r="L41">
            <v>600</v>
          </cell>
          <cell r="O41">
            <v>600</v>
          </cell>
          <cell r="P41">
            <v>600</v>
          </cell>
        </row>
        <row r="42">
          <cell r="A42" t="str">
            <v xml:space="preserve"> 조작끈 마닐라로프 1/2"</v>
          </cell>
          <cell r="B42" t="str">
            <v xml:space="preserve"> 조작끈</v>
          </cell>
          <cell r="C42" t="str">
            <v xml:space="preserve"> 마닐라로프 1/2"</v>
          </cell>
          <cell r="D42" t="str">
            <v>m</v>
          </cell>
          <cell r="L42">
            <v>731</v>
          </cell>
          <cell r="O42">
            <v>731</v>
          </cell>
          <cell r="P42">
            <v>731</v>
          </cell>
        </row>
        <row r="43">
          <cell r="A43" t="str">
            <v xml:space="preserve"> 크램프 동합금제</v>
          </cell>
          <cell r="B43" t="str">
            <v xml:space="preserve"> 크램프</v>
          </cell>
          <cell r="C43" t="str">
            <v xml:space="preserve"> 동합금제</v>
          </cell>
          <cell r="D43" t="str">
            <v>개</v>
          </cell>
          <cell r="L43">
            <v>3450</v>
          </cell>
          <cell r="O43">
            <v>3450</v>
          </cell>
          <cell r="P43">
            <v>3450</v>
          </cell>
        </row>
        <row r="44">
          <cell r="A44" t="str">
            <v xml:space="preserve"> 고압인하용절연전선 PDC 50mm</v>
          </cell>
          <cell r="B44" t="str">
            <v xml:space="preserve"> 고압인하용절연전선</v>
          </cell>
          <cell r="C44" t="str">
            <v xml:space="preserve"> PDC 50mm</v>
          </cell>
          <cell r="D44" t="str">
            <v>m</v>
          </cell>
          <cell r="L44">
            <v>1354</v>
          </cell>
          <cell r="O44">
            <v>1354</v>
          </cell>
          <cell r="P44">
            <v>1354</v>
          </cell>
        </row>
        <row r="45">
          <cell r="A45" t="str">
            <v xml:space="preserve"> 자기융착 테이프</v>
          </cell>
          <cell r="B45" t="str">
            <v xml:space="preserve"> 자기융착 테이프</v>
          </cell>
          <cell r="D45" t="str">
            <v>m</v>
          </cell>
          <cell r="L45">
            <v>7130</v>
          </cell>
          <cell r="O45">
            <v>7130</v>
          </cell>
          <cell r="P45">
            <v>7130</v>
          </cell>
        </row>
        <row r="46">
          <cell r="A46" t="str">
            <v xml:space="preserve"> 머쉰볼트,너트,와샤부 M16x400</v>
          </cell>
          <cell r="B46" t="str">
            <v xml:space="preserve"> 머쉰볼트,너트,와샤부</v>
          </cell>
          <cell r="C46" t="str">
            <v xml:space="preserve"> M16x400</v>
          </cell>
          <cell r="D46" t="str">
            <v>개</v>
          </cell>
          <cell r="F46">
            <v>1100</v>
          </cell>
          <cell r="O46">
            <v>1100</v>
          </cell>
          <cell r="P46">
            <v>1100</v>
          </cell>
        </row>
        <row r="47">
          <cell r="A47" t="str">
            <v xml:space="preserve"> 도그형볼트,너트,와샤부 M20x180</v>
          </cell>
          <cell r="B47" t="str">
            <v xml:space="preserve"> 도그형볼트,너트,와샤부</v>
          </cell>
          <cell r="C47" t="str">
            <v xml:space="preserve"> M20x180</v>
          </cell>
          <cell r="D47" t="str">
            <v>개</v>
          </cell>
          <cell r="F47">
            <v>1500</v>
          </cell>
          <cell r="O47">
            <v>1500</v>
          </cell>
          <cell r="P47">
            <v>1500</v>
          </cell>
        </row>
        <row r="48">
          <cell r="A48" t="str">
            <v xml:space="preserve"> 앙카쇄클 AS-8</v>
          </cell>
          <cell r="B48" t="str">
            <v xml:space="preserve"> 앙카쇄클</v>
          </cell>
          <cell r="C48" t="str">
            <v xml:space="preserve"> AS-8</v>
          </cell>
          <cell r="D48" t="str">
            <v>개</v>
          </cell>
          <cell r="F48">
            <v>2400</v>
          </cell>
          <cell r="H48">
            <v>2400</v>
          </cell>
          <cell r="O48">
            <v>2400</v>
          </cell>
          <cell r="P48">
            <v>2400</v>
          </cell>
        </row>
        <row r="49">
          <cell r="A49" t="str">
            <v xml:space="preserve"> 소켓아이 SE-8</v>
          </cell>
          <cell r="B49" t="str">
            <v xml:space="preserve"> 소켓아이</v>
          </cell>
          <cell r="C49" t="str">
            <v xml:space="preserve"> SE-8</v>
          </cell>
          <cell r="D49" t="str">
            <v>개</v>
          </cell>
          <cell r="F49">
            <v>2500</v>
          </cell>
          <cell r="H49">
            <v>2730</v>
          </cell>
          <cell r="O49">
            <v>2500</v>
          </cell>
          <cell r="P49">
            <v>2500</v>
          </cell>
        </row>
        <row r="50">
          <cell r="A50" t="str">
            <v xml:space="preserve"> 핀볼크레비스 BC-8</v>
          </cell>
          <cell r="B50" t="str">
            <v xml:space="preserve"> 핀볼크레비스</v>
          </cell>
          <cell r="C50" t="str">
            <v xml:space="preserve"> BC-8</v>
          </cell>
          <cell r="D50" t="str">
            <v>개</v>
          </cell>
          <cell r="F50">
            <v>2600</v>
          </cell>
          <cell r="H50">
            <v>3300</v>
          </cell>
          <cell r="O50">
            <v>2600</v>
          </cell>
          <cell r="P50">
            <v>2600</v>
          </cell>
        </row>
        <row r="51">
          <cell r="A51" t="str">
            <v xml:space="preserve"> 데드앤드크램프 ACSR-OC 95㎟용</v>
          </cell>
          <cell r="B51" t="str">
            <v xml:space="preserve"> 데드앤드크램프</v>
          </cell>
          <cell r="C51" t="str">
            <v xml:space="preserve"> ACSR-OC 95㎟용</v>
          </cell>
          <cell r="D51" t="str">
            <v>개</v>
          </cell>
          <cell r="E51">
            <v>942</v>
          </cell>
          <cell r="F51">
            <v>4500</v>
          </cell>
          <cell r="O51">
            <v>4500</v>
          </cell>
          <cell r="P51">
            <v>4500</v>
          </cell>
        </row>
        <row r="52">
          <cell r="A52" t="str">
            <v xml:space="preserve"> 절연카바 고압용</v>
          </cell>
          <cell r="B52" t="str">
            <v xml:space="preserve"> 절연카바</v>
          </cell>
          <cell r="C52" t="str">
            <v xml:space="preserve"> 고압용</v>
          </cell>
          <cell r="D52" t="str">
            <v>개</v>
          </cell>
          <cell r="F52">
            <v>4640</v>
          </cell>
          <cell r="O52">
            <v>4640</v>
          </cell>
          <cell r="P52">
            <v>4640</v>
          </cell>
        </row>
        <row r="53">
          <cell r="A53" t="str">
            <v xml:space="preserve"> 바인드선 AL 4.0㎟</v>
          </cell>
          <cell r="B53" t="str">
            <v xml:space="preserve"> 바인드선</v>
          </cell>
          <cell r="C53" t="str">
            <v xml:space="preserve"> AL 4.0㎟</v>
          </cell>
          <cell r="D53" t="str">
            <v>m</v>
          </cell>
          <cell r="F53">
            <v>150</v>
          </cell>
          <cell r="O53">
            <v>150</v>
          </cell>
          <cell r="P53">
            <v>150</v>
          </cell>
        </row>
        <row r="54">
          <cell r="A54" t="str">
            <v xml:space="preserve"> 노말밴드 PVC 70C</v>
          </cell>
          <cell r="B54" t="str">
            <v xml:space="preserve"> 노말밴드</v>
          </cell>
          <cell r="C54" t="str">
            <v xml:space="preserve"> PVC 70C</v>
          </cell>
          <cell r="D54" t="str">
            <v>개</v>
          </cell>
          <cell r="E54">
            <v>855</v>
          </cell>
          <cell r="F54">
            <v>4151</v>
          </cell>
          <cell r="G54">
            <v>898</v>
          </cell>
          <cell r="H54">
            <v>4932</v>
          </cell>
          <cell r="O54">
            <v>4151</v>
          </cell>
          <cell r="P54">
            <v>4151</v>
          </cell>
        </row>
        <row r="55">
          <cell r="A55" t="str">
            <v xml:space="preserve"> 노말밴드 PVC 54C</v>
          </cell>
          <cell r="B55" t="str">
            <v xml:space="preserve"> 노말밴드</v>
          </cell>
          <cell r="C55" t="str">
            <v xml:space="preserve"> PVC 54C</v>
          </cell>
          <cell r="D55" t="str">
            <v>개</v>
          </cell>
          <cell r="F55">
            <v>1795</v>
          </cell>
          <cell r="O55">
            <v>1795</v>
          </cell>
          <cell r="P55">
            <v>1795</v>
          </cell>
        </row>
        <row r="56">
          <cell r="A56" t="str">
            <v xml:space="preserve"> 노말밴드 PVC 42C</v>
          </cell>
          <cell r="B56" t="str">
            <v xml:space="preserve"> 노말밴드</v>
          </cell>
          <cell r="C56" t="str">
            <v xml:space="preserve"> PVC 42C</v>
          </cell>
          <cell r="D56" t="str">
            <v>개</v>
          </cell>
          <cell r="E56">
            <v>855</v>
          </cell>
          <cell r="F56">
            <v>1468</v>
          </cell>
          <cell r="G56">
            <v>898</v>
          </cell>
          <cell r="H56">
            <v>1815</v>
          </cell>
          <cell r="O56">
            <v>1468</v>
          </cell>
          <cell r="P56">
            <v>1468</v>
          </cell>
        </row>
        <row r="57">
          <cell r="A57" t="str">
            <v xml:space="preserve"> 케이블헷드지지대 상하부용</v>
          </cell>
          <cell r="B57" t="str">
            <v xml:space="preserve"> 케이블헷드지지대</v>
          </cell>
          <cell r="C57" t="str">
            <v xml:space="preserve"> 상하부용</v>
          </cell>
          <cell r="D57" t="str">
            <v>조</v>
          </cell>
          <cell r="F57">
            <v>41800</v>
          </cell>
          <cell r="O57">
            <v>41800</v>
          </cell>
          <cell r="P57">
            <v>41800</v>
          </cell>
        </row>
        <row r="58">
          <cell r="A58" t="str">
            <v xml:space="preserve"> 노출배관지지대</v>
          </cell>
          <cell r="B58" t="str">
            <v xml:space="preserve"> 노출배관지지대</v>
          </cell>
          <cell r="D58" t="str">
            <v>개소</v>
          </cell>
          <cell r="F58">
            <v>4500</v>
          </cell>
          <cell r="O58">
            <v>4500</v>
          </cell>
          <cell r="P58">
            <v>4500</v>
          </cell>
        </row>
        <row r="59">
          <cell r="A59" t="str">
            <v xml:space="preserve"> 필립밴드 전선관 지지용스텐</v>
          </cell>
          <cell r="B59" t="str">
            <v xml:space="preserve"> 필립밴드</v>
          </cell>
          <cell r="C59" t="str">
            <v xml:space="preserve"> 전선관 지지용스텐</v>
          </cell>
          <cell r="D59" t="str">
            <v>개</v>
          </cell>
          <cell r="F59">
            <v>4400</v>
          </cell>
          <cell r="O59">
            <v>4400</v>
          </cell>
          <cell r="P59">
            <v>4400</v>
          </cell>
        </row>
        <row r="60">
          <cell r="A60" t="str">
            <v xml:space="preserve"> 웨샤캡 70mm</v>
          </cell>
          <cell r="B60" t="str">
            <v xml:space="preserve"> 웨샤캡</v>
          </cell>
          <cell r="C60" t="str">
            <v xml:space="preserve"> 70mm</v>
          </cell>
          <cell r="D60" t="str">
            <v>개</v>
          </cell>
          <cell r="F60">
            <v>4500</v>
          </cell>
          <cell r="O60">
            <v>4500</v>
          </cell>
          <cell r="P60">
            <v>4500</v>
          </cell>
        </row>
        <row r="61">
          <cell r="A61" t="str">
            <v xml:space="preserve"> 밴드 스텐진소자 지지용</v>
          </cell>
          <cell r="B61" t="str">
            <v xml:space="preserve"> 밴드</v>
          </cell>
          <cell r="C61" t="str">
            <v xml:space="preserve"> 스텐진소자 지지용</v>
          </cell>
          <cell r="D61" t="str">
            <v>개</v>
          </cell>
          <cell r="E61">
            <v>940</v>
          </cell>
          <cell r="F61">
            <v>1100</v>
          </cell>
          <cell r="O61">
            <v>1100</v>
          </cell>
          <cell r="P61">
            <v>1100</v>
          </cell>
        </row>
        <row r="62">
          <cell r="A62" t="str">
            <v xml:space="preserve"> 강재가공비</v>
          </cell>
          <cell r="B62" t="str">
            <v xml:space="preserve"> 강재가공비</v>
          </cell>
          <cell r="D62" t="str">
            <v>kg</v>
          </cell>
          <cell r="L62">
            <v>1045</v>
          </cell>
          <cell r="O62">
            <v>1045</v>
          </cell>
          <cell r="P62">
            <v>1045</v>
          </cell>
        </row>
        <row r="63">
          <cell r="A63" t="str">
            <v xml:space="preserve"> 강재도금비</v>
          </cell>
          <cell r="B63" t="str">
            <v xml:space="preserve"> 강재도금비</v>
          </cell>
          <cell r="D63" t="str">
            <v>kg</v>
          </cell>
          <cell r="L63">
            <v>663</v>
          </cell>
          <cell r="O63">
            <v>663</v>
          </cell>
          <cell r="P63">
            <v>663</v>
          </cell>
        </row>
        <row r="64">
          <cell r="A64" t="str">
            <v xml:space="preserve"> 강재스크랩</v>
          </cell>
          <cell r="B64" t="str">
            <v xml:space="preserve"> 강재스크랩</v>
          </cell>
          <cell r="D64" t="str">
            <v>kg</v>
          </cell>
          <cell r="L64">
            <v>82</v>
          </cell>
          <cell r="O64">
            <v>82</v>
          </cell>
          <cell r="P64">
            <v>82</v>
          </cell>
        </row>
        <row r="65">
          <cell r="A65" t="str">
            <v xml:space="preserve"> 아연도강연선 7/2.6mm</v>
          </cell>
          <cell r="B65" t="str">
            <v xml:space="preserve"> 아연도강연선</v>
          </cell>
          <cell r="C65" t="str">
            <v xml:space="preserve"> 7/2.6mm</v>
          </cell>
          <cell r="D65" t="str">
            <v>kg</v>
          </cell>
          <cell r="G65">
            <v>71</v>
          </cell>
          <cell r="H65">
            <v>1240</v>
          </cell>
          <cell r="O65">
            <v>1240</v>
          </cell>
          <cell r="P65">
            <v>1240</v>
          </cell>
        </row>
        <row r="66">
          <cell r="A66" t="str">
            <v xml:space="preserve"> 아연도철선 7/2.6mm</v>
          </cell>
          <cell r="B66" t="str">
            <v xml:space="preserve"> 아연도철선</v>
          </cell>
          <cell r="C66" t="str">
            <v xml:space="preserve"> 7/2.6mm</v>
          </cell>
          <cell r="D66" t="str">
            <v>kg</v>
          </cell>
          <cell r="G66">
            <v>71</v>
          </cell>
          <cell r="H66">
            <v>1240</v>
          </cell>
          <cell r="O66">
            <v>1240</v>
          </cell>
          <cell r="P66">
            <v>1240</v>
          </cell>
        </row>
        <row r="67">
          <cell r="A67" t="str">
            <v xml:space="preserve"> 지선관 (중)</v>
          </cell>
          <cell r="B67" t="str">
            <v xml:space="preserve"> 지선관</v>
          </cell>
          <cell r="C67" t="str">
            <v xml:space="preserve"> (중)</v>
          </cell>
          <cell r="D67" t="str">
            <v>개</v>
          </cell>
          <cell r="G67">
            <v>987</v>
          </cell>
          <cell r="H67">
            <v>500</v>
          </cell>
          <cell r="O67">
            <v>500</v>
          </cell>
          <cell r="P67">
            <v>500</v>
          </cell>
        </row>
        <row r="68">
          <cell r="A68" t="str">
            <v xml:space="preserve"> 지선밴드 2방 200-250</v>
          </cell>
          <cell r="B68" t="str">
            <v xml:space="preserve"> 지선밴드</v>
          </cell>
          <cell r="C68" t="str">
            <v xml:space="preserve"> 2방 200-250</v>
          </cell>
          <cell r="D68" t="str">
            <v>개</v>
          </cell>
          <cell r="G68">
            <v>987</v>
          </cell>
          <cell r="H68">
            <v>4400</v>
          </cell>
          <cell r="O68">
            <v>4400</v>
          </cell>
          <cell r="P68">
            <v>4400</v>
          </cell>
        </row>
        <row r="69">
          <cell r="A69" t="str">
            <v xml:space="preserve"> 지선롯드 1Φx2300</v>
          </cell>
          <cell r="B69" t="str">
            <v xml:space="preserve"> 지선롯드</v>
          </cell>
          <cell r="C69" t="str">
            <v xml:space="preserve"> 1Φx2300</v>
          </cell>
          <cell r="D69" t="str">
            <v>개</v>
          </cell>
          <cell r="G69">
            <v>987</v>
          </cell>
          <cell r="H69">
            <v>5900</v>
          </cell>
          <cell r="O69">
            <v>5900</v>
          </cell>
          <cell r="P69">
            <v>5900</v>
          </cell>
        </row>
        <row r="70">
          <cell r="A70" t="str">
            <v xml:space="preserve"> 콘크리트근가 0.7m</v>
          </cell>
          <cell r="B70" t="str">
            <v xml:space="preserve"> 콘크리트근가</v>
          </cell>
          <cell r="C70" t="str">
            <v xml:space="preserve"> 0.7m</v>
          </cell>
          <cell r="D70" t="str">
            <v>개</v>
          </cell>
          <cell r="G70">
            <v>984</v>
          </cell>
          <cell r="H70">
            <v>3500</v>
          </cell>
          <cell r="O70">
            <v>3500</v>
          </cell>
          <cell r="P70">
            <v>3500</v>
          </cell>
        </row>
        <row r="71">
          <cell r="A71" t="str">
            <v xml:space="preserve"> 와이어크램프 WC-8</v>
          </cell>
          <cell r="B71" t="str">
            <v xml:space="preserve"> 와이어크램프</v>
          </cell>
          <cell r="C71" t="str">
            <v xml:space="preserve"> WC-8</v>
          </cell>
          <cell r="D71" t="str">
            <v>개</v>
          </cell>
          <cell r="G71">
            <v>884</v>
          </cell>
          <cell r="H71">
            <v>1000</v>
          </cell>
          <cell r="O71">
            <v>1000</v>
          </cell>
          <cell r="P71">
            <v>1000</v>
          </cell>
        </row>
        <row r="72">
          <cell r="A72" t="str">
            <v xml:space="preserve"> 전선관 콘넥타 HI-PVC 54C</v>
          </cell>
          <cell r="B72" t="str">
            <v xml:space="preserve"> 전선관 콘넥타</v>
          </cell>
          <cell r="C72" t="str">
            <v xml:space="preserve"> HI-PVC 54C</v>
          </cell>
          <cell r="D72" t="str">
            <v>개</v>
          </cell>
          <cell r="E72">
            <v>839</v>
          </cell>
          <cell r="F72">
            <v>1050</v>
          </cell>
          <cell r="O72">
            <v>1050</v>
          </cell>
          <cell r="P72">
            <v>1050</v>
          </cell>
        </row>
        <row r="73">
          <cell r="A73" t="str">
            <v xml:space="preserve"> 전선관 콘넥타 HI-PVC 70C</v>
          </cell>
          <cell r="B73" t="str">
            <v xml:space="preserve"> 전선관 콘넥타</v>
          </cell>
          <cell r="C73" t="str">
            <v xml:space="preserve"> HI-PVC 70C</v>
          </cell>
          <cell r="D73" t="str">
            <v>개</v>
          </cell>
          <cell r="E73">
            <v>855</v>
          </cell>
          <cell r="F73">
            <v>1477</v>
          </cell>
          <cell r="G73">
            <v>898</v>
          </cell>
          <cell r="H73">
            <v>1204</v>
          </cell>
          <cell r="O73">
            <v>1204</v>
          </cell>
          <cell r="P73">
            <v>1204</v>
          </cell>
        </row>
        <row r="74">
          <cell r="A74" t="str">
            <v xml:space="preserve"> 파이프크램프 54C</v>
          </cell>
          <cell r="B74" t="str">
            <v xml:space="preserve"> 파이프크램프</v>
          </cell>
          <cell r="C74" t="str">
            <v xml:space="preserve"> 54C</v>
          </cell>
          <cell r="D74" t="str">
            <v>개</v>
          </cell>
          <cell r="F74">
            <v>550</v>
          </cell>
          <cell r="O74">
            <v>550</v>
          </cell>
          <cell r="P74">
            <v>550</v>
          </cell>
        </row>
        <row r="75">
          <cell r="A75" t="str">
            <v xml:space="preserve"> 파이프크램프 70C</v>
          </cell>
          <cell r="B75" t="str">
            <v xml:space="preserve"> 파이프크램프</v>
          </cell>
          <cell r="C75" t="str">
            <v xml:space="preserve"> 70C</v>
          </cell>
          <cell r="D75" t="str">
            <v>개</v>
          </cell>
          <cell r="F75">
            <v>999</v>
          </cell>
          <cell r="O75">
            <v>999</v>
          </cell>
          <cell r="P75">
            <v>999</v>
          </cell>
        </row>
        <row r="76">
          <cell r="A76" t="str">
            <v xml:space="preserve"> 접지 콘넥타 압축접속 8㎟</v>
          </cell>
          <cell r="B76" t="str">
            <v xml:space="preserve"> 접지 콘넥타</v>
          </cell>
          <cell r="C76" t="str">
            <v xml:space="preserve"> 압축접속 8㎟</v>
          </cell>
          <cell r="D76" t="str">
            <v>개</v>
          </cell>
          <cell r="E76">
            <v>903</v>
          </cell>
          <cell r="F76">
            <v>1800</v>
          </cell>
          <cell r="O76">
            <v>1800</v>
          </cell>
          <cell r="P76">
            <v>1800</v>
          </cell>
        </row>
        <row r="77">
          <cell r="A77" t="str">
            <v xml:space="preserve"> 고압인하용절연전선 PDC 50mm</v>
          </cell>
          <cell r="B77" t="str">
            <v xml:space="preserve"> 고압인하용절연전선</v>
          </cell>
          <cell r="C77" t="str">
            <v xml:space="preserve"> PDC 50mm</v>
          </cell>
          <cell r="D77" t="str">
            <v>m</v>
          </cell>
          <cell r="L77">
            <v>1354</v>
          </cell>
          <cell r="O77">
            <v>1354</v>
          </cell>
          <cell r="P77">
            <v>1354</v>
          </cell>
        </row>
        <row r="78">
          <cell r="A78" t="str">
            <v xml:space="preserve"> 등기구 4m 1등용(175W)</v>
          </cell>
          <cell r="B78" t="str">
            <v xml:space="preserve"> 등기구</v>
          </cell>
          <cell r="C78" t="str">
            <v xml:space="preserve"> 4m 1등용(175W)</v>
          </cell>
          <cell r="D78" t="str">
            <v>개</v>
          </cell>
          <cell r="L78">
            <v>350000</v>
          </cell>
          <cell r="O78">
            <v>350000</v>
          </cell>
          <cell r="P78">
            <v>350000</v>
          </cell>
        </row>
        <row r="79">
          <cell r="A79" t="str">
            <v xml:space="preserve"> 등기구 6m 2등용(175W)</v>
          </cell>
          <cell r="B79" t="str">
            <v xml:space="preserve"> 등기구</v>
          </cell>
          <cell r="C79" t="str">
            <v xml:space="preserve"> 6m 2등용(175W)</v>
          </cell>
          <cell r="D79" t="str">
            <v>개</v>
          </cell>
          <cell r="L79">
            <v>700000</v>
          </cell>
          <cell r="O79">
            <v>700000</v>
          </cell>
          <cell r="P79">
            <v>700000</v>
          </cell>
        </row>
        <row r="80">
          <cell r="A80" t="str">
            <v xml:space="preserve"> 메탈할라이드램프 175W ㉿</v>
          </cell>
          <cell r="B80" t="str">
            <v xml:space="preserve"> 메탈할라이드램프</v>
          </cell>
          <cell r="C80" t="str">
            <v xml:space="preserve"> 175W ㉿</v>
          </cell>
          <cell r="D80" t="str">
            <v>개</v>
          </cell>
          <cell r="E80">
            <v>913</v>
          </cell>
          <cell r="F80">
            <v>16500</v>
          </cell>
          <cell r="O80">
            <v>16500</v>
          </cell>
          <cell r="P80">
            <v>16500</v>
          </cell>
        </row>
        <row r="81">
          <cell r="A81" t="str">
            <v xml:space="preserve"> 메탈할라이드안정기 220V/175W ㉿</v>
          </cell>
          <cell r="B81" t="str">
            <v xml:space="preserve"> 메탈할라이드안정기</v>
          </cell>
          <cell r="C81" t="str">
            <v xml:space="preserve"> 220V/175W ㉿</v>
          </cell>
          <cell r="D81" t="str">
            <v>개</v>
          </cell>
          <cell r="E81">
            <v>913</v>
          </cell>
          <cell r="F81">
            <v>31500</v>
          </cell>
          <cell r="O81">
            <v>31500</v>
          </cell>
          <cell r="P81">
            <v>31500</v>
          </cell>
        </row>
        <row r="82">
          <cell r="A82" t="str">
            <v xml:space="preserve"> 기초볼트 M20x500mm</v>
          </cell>
          <cell r="B82" t="str">
            <v xml:space="preserve"> 기초볼트</v>
          </cell>
          <cell r="C82" t="str">
            <v xml:space="preserve"> M20x500mm</v>
          </cell>
          <cell r="D82" t="str">
            <v>개</v>
          </cell>
          <cell r="G82">
            <v>76</v>
          </cell>
          <cell r="H82">
            <v>250</v>
          </cell>
          <cell r="O82">
            <v>250</v>
          </cell>
          <cell r="P82">
            <v>250</v>
          </cell>
        </row>
        <row r="83">
          <cell r="A83" t="str">
            <v xml:space="preserve"> 홀뚜껑 1120x620x132</v>
          </cell>
          <cell r="B83" t="str">
            <v xml:space="preserve"> 홀뚜껑</v>
          </cell>
          <cell r="C83" t="str">
            <v xml:space="preserve"> 1120x620x132</v>
          </cell>
          <cell r="D83" t="str">
            <v>조</v>
          </cell>
          <cell r="L83">
            <v>218240</v>
          </cell>
          <cell r="O83">
            <v>218240</v>
          </cell>
          <cell r="P83">
            <v>218240</v>
          </cell>
        </row>
        <row r="84">
          <cell r="A84" t="str">
            <v xml:space="preserve"> 배전용 완금 75x75x9t</v>
          </cell>
          <cell r="B84" t="str">
            <v xml:space="preserve"> 배전용 완금</v>
          </cell>
          <cell r="C84" t="str">
            <v xml:space="preserve"> 75x75x9t</v>
          </cell>
          <cell r="D84" t="str">
            <v>kg</v>
          </cell>
          <cell r="L84">
            <v>325</v>
          </cell>
          <cell r="O84">
            <v>325</v>
          </cell>
          <cell r="P84">
            <v>325</v>
          </cell>
        </row>
        <row r="85">
          <cell r="A85" t="str">
            <v xml:space="preserve"> 이형철근 D-13</v>
          </cell>
          <cell r="B85" t="str">
            <v xml:space="preserve"> 이형철근</v>
          </cell>
          <cell r="C85" t="str">
            <v xml:space="preserve"> D-13</v>
          </cell>
          <cell r="D85" t="str">
            <v>kg</v>
          </cell>
          <cell r="L85">
            <v>315</v>
          </cell>
          <cell r="O85">
            <v>315</v>
          </cell>
          <cell r="P85">
            <v>315</v>
          </cell>
        </row>
        <row r="86">
          <cell r="A86" t="str">
            <v xml:space="preserve"> 앙카볼트 16Cx120</v>
          </cell>
          <cell r="B86" t="str">
            <v xml:space="preserve"> 앙카볼트</v>
          </cell>
          <cell r="C86" t="str">
            <v xml:space="preserve"> 16Cx120</v>
          </cell>
          <cell r="D86" t="str">
            <v>개</v>
          </cell>
          <cell r="L86">
            <v>170</v>
          </cell>
          <cell r="O86">
            <v>170</v>
          </cell>
          <cell r="P86">
            <v>170</v>
          </cell>
        </row>
        <row r="87">
          <cell r="A87" t="str">
            <v xml:space="preserve"> 체인 8Cx1000</v>
          </cell>
          <cell r="B87" t="str">
            <v xml:space="preserve"> 체인</v>
          </cell>
          <cell r="C87" t="str">
            <v xml:space="preserve"> 8Cx1000</v>
          </cell>
          <cell r="D87" t="str">
            <v>개</v>
          </cell>
          <cell r="L87">
            <v>2000</v>
          </cell>
          <cell r="O87">
            <v>2000</v>
          </cell>
          <cell r="P87">
            <v>2000</v>
          </cell>
        </row>
        <row r="88">
          <cell r="A88" t="str">
            <v xml:space="preserve"> 셋트앵커(5/16") M8 L60</v>
          </cell>
          <cell r="B88" t="str">
            <v xml:space="preserve"> 셋트앵커(5/16")</v>
          </cell>
          <cell r="C88" t="str">
            <v xml:space="preserve"> M8 L60</v>
          </cell>
          <cell r="D88" t="str">
            <v>개</v>
          </cell>
          <cell r="E88">
            <v>171</v>
          </cell>
          <cell r="F88">
            <v>68</v>
          </cell>
          <cell r="O88">
            <v>68</v>
          </cell>
          <cell r="P88">
            <v>68</v>
          </cell>
        </row>
        <row r="89">
          <cell r="A89" t="str">
            <v xml:space="preserve"> 스트롱앵커 13Φ</v>
          </cell>
          <cell r="B89" t="str">
            <v xml:space="preserve"> 스트롱앵커</v>
          </cell>
          <cell r="C89" t="str">
            <v xml:space="preserve"> 13Φ</v>
          </cell>
          <cell r="D89" t="str">
            <v>개</v>
          </cell>
          <cell r="F89">
            <v>115</v>
          </cell>
          <cell r="O89">
            <v>115</v>
          </cell>
          <cell r="P89">
            <v>115</v>
          </cell>
        </row>
        <row r="90">
          <cell r="A90" t="str">
            <v xml:space="preserve"> 비닐테이프 0.2x19x10m</v>
          </cell>
          <cell r="B90" t="str">
            <v xml:space="preserve"> 비닐테이프</v>
          </cell>
          <cell r="C90" t="str">
            <v xml:space="preserve"> 0.2x19x10m</v>
          </cell>
          <cell r="D90" t="str">
            <v>m</v>
          </cell>
          <cell r="E90">
            <v>934</v>
          </cell>
          <cell r="F90">
            <v>1800</v>
          </cell>
          <cell r="O90">
            <v>1800</v>
          </cell>
          <cell r="P90">
            <v>1800</v>
          </cell>
        </row>
        <row r="91">
          <cell r="A91" t="str">
            <v xml:space="preserve"> 실리콘고무테이프 0.3x25x9m</v>
          </cell>
          <cell r="B91" t="str">
            <v xml:space="preserve"> 실리콘고무테이프</v>
          </cell>
          <cell r="C91" t="str">
            <v xml:space="preserve"> 0.3x25x9m</v>
          </cell>
          <cell r="D91" t="str">
            <v>m</v>
          </cell>
          <cell r="E91">
            <v>934</v>
          </cell>
          <cell r="F91">
            <v>26700</v>
          </cell>
          <cell r="O91">
            <v>26700</v>
          </cell>
          <cell r="P91">
            <v>26700</v>
          </cell>
        </row>
        <row r="92">
          <cell r="A92" t="str">
            <v xml:space="preserve"> 새들 SUS 70C</v>
          </cell>
          <cell r="B92" t="str">
            <v xml:space="preserve"> 새들</v>
          </cell>
          <cell r="C92" t="str">
            <v xml:space="preserve"> SUS 70C</v>
          </cell>
          <cell r="D92" t="str">
            <v>개</v>
          </cell>
          <cell r="E92">
            <v>835</v>
          </cell>
          <cell r="F92">
            <v>1415</v>
          </cell>
          <cell r="O92">
            <v>1415</v>
          </cell>
          <cell r="P92">
            <v>1415</v>
          </cell>
        </row>
        <row r="93">
          <cell r="A93" t="str">
            <v xml:space="preserve"> 새들 SUS 82C</v>
          </cell>
          <cell r="B93" t="str">
            <v xml:space="preserve"> 새들</v>
          </cell>
          <cell r="C93" t="str">
            <v xml:space="preserve"> SUS 82C</v>
          </cell>
          <cell r="D93" t="str">
            <v>개</v>
          </cell>
          <cell r="E93">
            <v>835</v>
          </cell>
          <cell r="F93">
            <v>1768</v>
          </cell>
          <cell r="G93">
            <v>888</v>
          </cell>
          <cell r="H93">
            <v>2337</v>
          </cell>
          <cell r="O93">
            <v>1768</v>
          </cell>
          <cell r="P93">
            <v>1768</v>
          </cell>
        </row>
        <row r="94">
          <cell r="A94" t="str">
            <v xml:space="preserve"> 콘크리트치기 1:3:6</v>
          </cell>
          <cell r="B94" t="str">
            <v xml:space="preserve"> 콘크리트치기</v>
          </cell>
          <cell r="C94" t="str">
            <v xml:space="preserve"> 1:3:6</v>
          </cell>
          <cell r="D94" t="str">
            <v>㎥</v>
          </cell>
          <cell r="O94">
            <v>0</v>
          </cell>
          <cell r="P94">
            <v>0</v>
          </cell>
        </row>
        <row r="95">
          <cell r="A95" t="str">
            <v xml:space="preserve"> 기초콘크리트 1:3:6</v>
          </cell>
          <cell r="B95" t="str">
            <v xml:space="preserve"> 기초콘크리트</v>
          </cell>
          <cell r="C95" t="str">
            <v xml:space="preserve"> 1:3:6</v>
          </cell>
          <cell r="D95" t="str">
            <v>㎥</v>
          </cell>
          <cell r="O95">
            <v>0</v>
          </cell>
          <cell r="P95">
            <v>0</v>
          </cell>
        </row>
        <row r="96">
          <cell r="A96" t="str">
            <v xml:space="preserve"> 콘크리트타설 40-180-8</v>
          </cell>
          <cell r="B96" t="str">
            <v xml:space="preserve"> 콘크리트타설</v>
          </cell>
          <cell r="C96" t="str">
            <v xml:space="preserve"> 40-180-8</v>
          </cell>
          <cell r="D96" t="str">
            <v>㎥</v>
          </cell>
          <cell r="F96">
            <v>38525</v>
          </cell>
          <cell r="O96">
            <v>38525</v>
          </cell>
          <cell r="P96">
            <v>38525</v>
          </cell>
        </row>
        <row r="97">
          <cell r="A97" t="str">
            <v xml:space="preserve"> 거푸집 합판 4회</v>
          </cell>
          <cell r="B97" t="str">
            <v xml:space="preserve"> 거푸집</v>
          </cell>
          <cell r="C97" t="str">
            <v xml:space="preserve"> 합판 4회</v>
          </cell>
          <cell r="D97" t="str">
            <v>㎡</v>
          </cell>
          <cell r="F97">
            <v>4315</v>
          </cell>
          <cell r="O97">
            <v>4315</v>
          </cell>
          <cell r="P97">
            <v>4315</v>
          </cell>
        </row>
        <row r="98">
          <cell r="A98" t="str">
            <v xml:space="preserve"> WIRE MESH #8x100x100</v>
          </cell>
          <cell r="B98" t="str">
            <v xml:space="preserve"> WIRE MESH</v>
          </cell>
          <cell r="C98" t="str">
            <v xml:space="preserve"> #8x100x100</v>
          </cell>
          <cell r="D98" t="str">
            <v>㎡</v>
          </cell>
          <cell r="F98">
            <v>1050</v>
          </cell>
          <cell r="O98">
            <v>1050</v>
          </cell>
          <cell r="P98">
            <v>1050</v>
          </cell>
        </row>
        <row r="99">
          <cell r="A99" t="str">
            <v xml:space="preserve"> 터파기 접지용(고사자갈점토)(0.3+0.45)/2</v>
          </cell>
          <cell r="B99" t="str">
            <v xml:space="preserve"> 터파기</v>
          </cell>
          <cell r="C99" t="str">
            <v xml:space="preserve"> 접지용(고사자갈점토)(0.3+0.45)/2</v>
          </cell>
          <cell r="D99" t="str">
            <v>㎥</v>
          </cell>
          <cell r="O99">
            <v>0</v>
          </cell>
          <cell r="P99">
            <v>0</v>
          </cell>
        </row>
        <row r="100">
          <cell r="A100" t="str">
            <v xml:space="preserve"> 터파기 인력</v>
          </cell>
          <cell r="B100" t="str">
            <v xml:space="preserve"> 터파기</v>
          </cell>
          <cell r="C100" t="str">
            <v xml:space="preserve"> 인력</v>
          </cell>
          <cell r="D100" t="str">
            <v>㎥</v>
          </cell>
          <cell r="O100">
            <v>0</v>
          </cell>
          <cell r="P100">
            <v>0</v>
          </cell>
        </row>
        <row r="101">
          <cell r="A101" t="str">
            <v xml:space="preserve"> 터파기 인력(0-1m)</v>
          </cell>
          <cell r="B101" t="str">
            <v xml:space="preserve"> 터파기</v>
          </cell>
          <cell r="C101" t="str">
            <v xml:space="preserve"> 인력(0-1m)</v>
          </cell>
          <cell r="D101" t="str">
            <v>㎥</v>
          </cell>
          <cell r="O101">
            <v>0</v>
          </cell>
          <cell r="P101">
            <v>0</v>
          </cell>
        </row>
        <row r="102">
          <cell r="A102" t="str">
            <v xml:space="preserve"> 터파기 인력(1-2m)</v>
          </cell>
          <cell r="B102" t="str">
            <v xml:space="preserve"> 터파기</v>
          </cell>
          <cell r="C102" t="str">
            <v xml:space="preserve"> 인력(1-2m)</v>
          </cell>
          <cell r="D102" t="str">
            <v>㎥</v>
          </cell>
          <cell r="O102">
            <v>0</v>
          </cell>
          <cell r="P102">
            <v>0</v>
          </cell>
        </row>
        <row r="103">
          <cell r="A103" t="str">
            <v xml:space="preserve"> 되메우기 인력</v>
          </cell>
          <cell r="B103" t="str">
            <v xml:space="preserve"> 되메우기</v>
          </cell>
          <cell r="C103" t="str">
            <v xml:space="preserve"> 인력</v>
          </cell>
          <cell r="D103" t="str">
            <v>㎥</v>
          </cell>
          <cell r="O103">
            <v>0</v>
          </cell>
          <cell r="P103">
            <v>0</v>
          </cell>
        </row>
        <row r="104">
          <cell r="A104" t="str">
            <v xml:space="preserve"> 잔토처리 현장내,인력</v>
          </cell>
          <cell r="B104" t="str">
            <v xml:space="preserve"> 잔토처리</v>
          </cell>
          <cell r="C104" t="str">
            <v xml:space="preserve"> 현장내,인력</v>
          </cell>
          <cell r="D104" t="str">
            <v>㎥</v>
          </cell>
          <cell r="O104">
            <v>0</v>
          </cell>
          <cell r="P104">
            <v>0</v>
          </cell>
        </row>
        <row r="105">
          <cell r="A105" t="str">
            <v xml:space="preserve"> 막돌 250mm이하</v>
          </cell>
          <cell r="B105" t="str">
            <v xml:space="preserve"> 막돌</v>
          </cell>
          <cell r="C105" t="str">
            <v xml:space="preserve"> 250mm이하</v>
          </cell>
          <cell r="D105" t="str">
            <v>㎥</v>
          </cell>
          <cell r="E105">
            <v>95</v>
          </cell>
          <cell r="F105">
            <v>5500</v>
          </cell>
          <cell r="O105">
            <v>5500</v>
          </cell>
          <cell r="P105">
            <v>5500</v>
          </cell>
        </row>
        <row r="106">
          <cell r="A106" t="str">
            <v xml:space="preserve"> 잡석 250mm이하</v>
          </cell>
          <cell r="B106" t="str">
            <v xml:space="preserve"> 잡석</v>
          </cell>
          <cell r="C106" t="str">
            <v xml:space="preserve"> 250mm이하</v>
          </cell>
          <cell r="D106" t="str">
            <v>㎥</v>
          </cell>
          <cell r="E106">
            <v>110</v>
          </cell>
          <cell r="F106">
            <v>11000</v>
          </cell>
          <cell r="G106">
            <v>95</v>
          </cell>
          <cell r="H106">
            <v>6000</v>
          </cell>
          <cell r="O106">
            <v>6000</v>
          </cell>
          <cell r="P106">
            <v>6000</v>
          </cell>
        </row>
        <row r="107">
          <cell r="A107" t="str">
            <v xml:space="preserve"> 모래 세사</v>
          </cell>
          <cell r="B107" t="str">
            <v xml:space="preserve"> 모래</v>
          </cell>
          <cell r="C107" t="str">
            <v xml:space="preserve"> 세사</v>
          </cell>
          <cell r="D107" t="str">
            <v>㎥</v>
          </cell>
          <cell r="E107">
            <v>110</v>
          </cell>
          <cell r="F107">
            <v>16000</v>
          </cell>
          <cell r="G107">
            <v>95</v>
          </cell>
          <cell r="H107">
            <v>10000</v>
          </cell>
          <cell r="O107">
            <v>10000</v>
          </cell>
          <cell r="P107">
            <v>10000</v>
          </cell>
        </row>
        <row r="108">
          <cell r="A108" t="str">
            <v xml:space="preserve"> 자갈 25mm이하</v>
          </cell>
          <cell r="B108" t="str">
            <v xml:space="preserve"> 자갈</v>
          </cell>
          <cell r="C108" t="str">
            <v xml:space="preserve"> 25mm이하</v>
          </cell>
          <cell r="D108" t="str">
            <v>㎥</v>
          </cell>
          <cell r="E108">
            <v>110</v>
          </cell>
          <cell r="F108">
            <v>8500</v>
          </cell>
          <cell r="G108">
            <v>95</v>
          </cell>
          <cell r="H108">
            <v>9000</v>
          </cell>
          <cell r="O108">
            <v>8500</v>
          </cell>
          <cell r="P108">
            <v>8500</v>
          </cell>
        </row>
        <row r="109">
          <cell r="A109" t="str">
            <v xml:space="preserve"> 자갈 #467 ∮40</v>
          </cell>
          <cell r="B109" t="str">
            <v xml:space="preserve"> 자갈</v>
          </cell>
          <cell r="C109" t="str">
            <v xml:space="preserve"> #467 ∮40</v>
          </cell>
          <cell r="D109" t="str">
            <v>㎥</v>
          </cell>
          <cell r="E109">
            <v>110</v>
          </cell>
          <cell r="F109">
            <v>18000</v>
          </cell>
          <cell r="G109">
            <v>95</v>
          </cell>
          <cell r="H109">
            <v>10000</v>
          </cell>
          <cell r="O109">
            <v>10000</v>
          </cell>
          <cell r="P109">
            <v>10000</v>
          </cell>
        </row>
        <row r="110">
          <cell r="A110" t="str">
            <v xml:space="preserve"> 시멘트 포틀랜드 40kg</v>
          </cell>
          <cell r="B110" t="str">
            <v xml:space="preserve"> 시멘트</v>
          </cell>
          <cell r="C110" t="str">
            <v xml:space="preserve"> 포틀랜드 40kg</v>
          </cell>
          <cell r="D110" t="str">
            <v>포</v>
          </cell>
          <cell r="H110">
            <v>2663</v>
          </cell>
          <cell r="O110">
            <v>2663</v>
          </cell>
          <cell r="P110">
            <v>2663</v>
          </cell>
        </row>
        <row r="111">
          <cell r="A111" t="str">
            <v xml:space="preserve"> 변압기함 신설 MOLD 6.6KV3Φ20KVA</v>
          </cell>
          <cell r="B111" t="str">
            <v xml:space="preserve"> 변압기함 신설</v>
          </cell>
          <cell r="C111" t="str">
            <v xml:space="preserve"> MOLD 6.6KV3Φ20KVA</v>
          </cell>
          <cell r="D111" t="str">
            <v>면</v>
          </cell>
          <cell r="L111">
            <v>4000000</v>
          </cell>
          <cell r="N111">
            <v>3500000</v>
          </cell>
          <cell r="O111">
            <v>3500000</v>
          </cell>
          <cell r="P111">
            <v>3500000</v>
          </cell>
        </row>
        <row r="112">
          <cell r="A112" t="str">
            <v xml:space="preserve"> 단말처리재 6.9KV 60㎟/1C</v>
          </cell>
          <cell r="B112" t="str">
            <v xml:space="preserve"> 단말처리재</v>
          </cell>
          <cell r="C112" t="str">
            <v xml:space="preserve"> 6.9KV 60㎟/1C</v>
          </cell>
          <cell r="D112" t="str">
            <v>kit</v>
          </cell>
          <cell r="E112">
            <v>832</v>
          </cell>
          <cell r="F112">
            <v>103800</v>
          </cell>
          <cell r="G112">
            <v>879</v>
          </cell>
          <cell r="H112">
            <v>103800</v>
          </cell>
          <cell r="O112">
            <v>103800</v>
          </cell>
          <cell r="P112">
            <v>103800</v>
          </cell>
        </row>
      </sheetData>
      <sheetData sheetId="6" refreshError="1"/>
    </sheetDataSet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단가산출"/>
      <sheetName val="을지"/>
      <sheetName val="인상효1"/>
      <sheetName val="9GNG운반"/>
      <sheetName val="코드표"/>
      <sheetName val="45,46"/>
      <sheetName val="입력"/>
      <sheetName val="관급자재"/>
      <sheetName val="C-노임단가"/>
      <sheetName val="광양전기"/>
      <sheetName val="인건비"/>
      <sheetName val="빗물받이(910-510-410)"/>
      <sheetName val="99 조정금액"/>
      <sheetName val="Y-WORK"/>
      <sheetName val="집계표"/>
      <sheetName val="노임"/>
      <sheetName val="내역서"/>
      <sheetName val="기초코드"/>
      <sheetName val="표지"/>
      <sheetName val="Sheet1 (2)"/>
      <sheetName val="노무비"/>
      <sheetName val="일위대가표"/>
      <sheetName val="마산방향"/>
      <sheetName val="진주방향"/>
      <sheetName val="Total"/>
      <sheetName val="적용건축"/>
      <sheetName val="P.M 별"/>
      <sheetName val="밸브설치"/>
      <sheetName val="내역서 (2)"/>
      <sheetName val="자재"/>
      <sheetName val="일위대가(계측기설치)"/>
      <sheetName val="산출내역서집계표"/>
      <sheetName val="인건비 "/>
      <sheetName val="총괄"/>
      <sheetName val="#REF"/>
      <sheetName val="6PILE  (돌출)"/>
      <sheetName val="DATA"/>
      <sheetName val="개인별조서"/>
      <sheetName val="데리네이타현황"/>
      <sheetName val="단위수량"/>
      <sheetName val="DATE"/>
      <sheetName val="중기일위대가"/>
      <sheetName val="총집계표"/>
      <sheetName val="내역"/>
      <sheetName val="설계예산"/>
      <sheetName val="일반수량총괄집계"/>
      <sheetName val="수자재단위당"/>
      <sheetName val="식재인부"/>
      <sheetName val="시운전연료"/>
      <sheetName val="사  업  비  수  지  예  산  서"/>
      <sheetName val="타공종이기"/>
      <sheetName val="수토공단위당"/>
      <sheetName val="관거공사비"/>
      <sheetName val="E총15"/>
      <sheetName val="제품표준규격"/>
      <sheetName val="사용자정의"/>
      <sheetName val="할증"/>
      <sheetName val="Sheet1"/>
      <sheetName val="BID"/>
      <sheetName val="일반공사"/>
      <sheetName val="맨홀수량"/>
      <sheetName val="기계단가"/>
      <sheetName val="본서하반기"/>
      <sheetName val="FAB별"/>
      <sheetName val="공통자료"/>
      <sheetName val="자재단가"/>
      <sheetName val="간지"/>
      <sheetName val="설계서"/>
      <sheetName val="하반기(지구대)"/>
      <sheetName val="교통대책내역"/>
      <sheetName val="터파기및재료"/>
      <sheetName val="Sheet2"/>
      <sheetName val="예비비계산표"/>
      <sheetName val="확약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건공요율"/>
      <sheetName val="20_10_100"/>
      <sheetName val="단가표"/>
      <sheetName val="부대내역"/>
      <sheetName val="단가 및 재료비"/>
      <sheetName val="단가"/>
      <sheetName val="표지 (2)"/>
      <sheetName val="수량산출"/>
      <sheetName val="맨홀수량산출"/>
      <sheetName val="일위대가"/>
      <sheetName val="제경비최종"/>
      <sheetName val="1-4일위대가목차"/>
      <sheetName val="대치판정"/>
      <sheetName val="기시공토적"/>
      <sheetName val="기초단가"/>
      <sheetName val="공비대비"/>
      <sheetName val="8.식재일위"/>
      <sheetName val="B시설가격"/>
      <sheetName val="2공구자재집"/>
      <sheetName val="Macro1"/>
      <sheetName val="Macro3"/>
      <sheetName val="Macro2"/>
      <sheetName val="상불"/>
      <sheetName val="현황산출서"/>
      <sheetName val="2. 종합시운전비"/>
      <sheetName val="일위대가_가설_"/>
      <sheetName val="신호등,보행등"/>
      <sheetName val="새공통"/>
      <sheetName val="설계개요"/>
      <sheetName val="교통수량산출"/>
      <sheetName val="8.수량산출 (2)"/>
      <sheetName val="요율"/>
      <sheetName val="Macro(조도)"/>
      <sheetName val="시설일위"/>
      <sheetName val="조명일위"/>
      <sheetName val="新철폐복2"/>
      <sheetName val="新철폐복3"/>
      <sheetName val="수량산출서-2"/>
      <sheetName val="건축"/>
      <sheetName val="사원등록"/>
      <sheetName val="호봉 (2)"/>
      <sheetName val="개소별수량산출"/>
      <sheetName val="청 구"/>
      <sheetName val="시중노임"/>
      <sheetName val="철거산출근거"/>
      <sheetName val="5.정산서"/>
      <sheetName val="기초자료"/>
      <sheetName val="자료(통합)"/>
      <sheetName val="대상공사(조달청)"/>
      <sheetName val="덕전리"/>
      <sheetName val="목차임시"/>
      <sheetName val="견적대비"/>
      <sheetName val="감시제어"/>
      <sheetName val="7도장"/>
      <sheetName val="대창(장성)"/>
      <sheetName val="설비비2"/>
      <sheetName val="설비비3"/>
      <sheetName val="설비비5"/>
      <sheetName val="설비비6"/>
      <sheetName val="설비비1"/>
      <sheetName val="물가대비표"/>
      <sheetName val="식재수량표"/>
      <sheetName val="분전함신설"/>
      <sheetName val="접지1종"/>
      <sheetName val="총괄내역서"/>
      <sheetName val="갑지"/>
      <sheetName val="소방"/>
      <sheetName val="집계"/>
      <sheetName val="본부장"/>
      <sheetName val="작업설단가"/>
      <sheetName val="마산월령동골조물량변경"/>
      <sheetName val="플랜트 설치"/>
      <sheetName val="A 견적"/>
      <sheetName val="차액보증"/>
      <sheetName val="일위"/>
      <sheetName val="종배수관면벽신"/>
      <sheetName val="간선계산"/>
      <sheetName val="참고자료"/>
      <sheetName val="내역서(을) "/>
      <sheetName val="2공구산출내역"/>
      <sheetName val="2002하반기노임기준"/>
      <sheetName val="정산"/>
      <sheetName val="내역서-단지내"/>
      <sheetName val="주공 갑지"/>
      <sheetName val="4차원가계산서"/>
      <sheetName val="산출내역서"/>
      <sheetName val="집계표(수배전제조구매)"/>
      <sheetName val="신규자재단가표"/>
      <sheetName val="원가계산서"/>
      <sheetName val="부하계산"/>
      <sheetName val="식재가격"/>
      <sheetName val="식재총괄"/>
      <sheetName val="일위목록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01AC"/>
      <sheetName val="우각부보강"/>
      <sheetName val="ABUT수량-A1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총괄표"/>
      <sheetName val="지주목시비량산출서"/>
      <sheetName val="danga"/>
      <sheetName val="ilch"/>
      <sheetName val="직노"/>
      <sheetName val="사리부설"/>
      <sheetName val="서울대규장각(가시설흙막이)"/>
      <sheetName val="기계설비-물가변동"/>
      <sheetName val="바닥"/>
      <sheetName val="시중노임단가"/>
      <sheetName val="입고장부 (4)"/>
      <sheetName val="CABLE SIZE-1"/>
      <sheetName val="교대(A1)"/>
      <sheetName val="2공종별예산조서"/>
      <sheetName val="투찰추정"/>
      <sheetName val="조건"/>
      <sheetName val="가시설흙막이"/>
      <sheetName val="본선"/>
      <sheetName val="산출명세서"/>
      <sheetName val="주요재료비(원본)"/>
      <sheetName val="프로젝트"/>
      <sheetName val="수목단가"/>
      <sheetName val="자재조사표"/>
      <sheetName val="물류최종8월7"/>
      <sheetName val="기자재수량"/>
      <sheetName val="식재일위"/>
      <sheetName val="형틀공사"/>
      <sheetName val="MAIN"/>
      <sheetName val="자재단가 산출근거"/>
      <sheetName val="일위대가목차"/>
      <sheetName val="내부마감"/>
      <sheetName val="코드"/>
      <sheetName val="2.단면가정 (양곡1교)"/>
      <sheetName val="PSC-SLAB"/>
      <sheetName val="Sheet6"/>
      <sheetName val="I一般比"/>
      <sheetName val="감사패(1)"/>
      <sheetName val="저"/>
      <sheetName val="CC16-내역서"/>
      <sheetName val="_산근2_"/>
      <sheetName val="정렬"/>
      <sheetName val="하이스캔(내수용)"/>
      <sheetName val="CODE"/>
      <sheetName val="예총"/>
      <sheetName val="PIPE(UG)내역"/>
      <sheetName val="관접합및부설"/>
      <sheetName val="100만평"/>
      <sheetName val="설계내역서"/>
      <sheetName val="건축공사"/>
      <sheetName val="구조물토적"/>
      <sheetName val="슬래브수량"/>
      <sheetName val="총괄내역"/>
      <sheetName val="대비"/>
      <sheetName val="자재단가비교표"/>
      <sheetName val="준검 내역서"/>
      <sheetName val="퍼스트"/>
      <sheetName val="단가조사"/>
      <sheetName val="계산내역(설비)"/>
      <sheetName val="토목"/>
      <sheetName val="공종구간"/>
      <sheetName val="백룡교차로"/>
      <sheetName val="산정교차로"/>
      <sheetName val="신영교차로"/>
      <sheetName val="단가산출서"/>
      <sheetName val="자재비"/>
      <sheetName val="1차네트공정"/>
      <sheetName val="1.수인터널"/>
      <sheetName val="新철폐복"/>
      <sheetName val="산출근거"/>
      <sheetName val="1호인버트수량"/>
      <sheetName val="7수지"/>
      <sheetName val="인수공"/>
      <sheetName val="사유서제출현황-2"/>
      <sheetName val="내역표지"/>
      <sheetName val="12호기내역서(건축분)"/>
      <sheetName val="표준화수량집계표(출력X)"/>
      <sheetName val="현장관리비"/>
      <sheetName val="안양1공구_건축"/>
      <sheetName val="원가"/>
      <sheetName val="동원(3)"/>
      <sheetName val="단가목록"/>
      <sheetName val="일_집"/>
      <sheetName val="가계부"/>
      <sheetName val="제품목록"/>
      <sheetName val="매입매출관리"/>
      <sheetName val="70%"/>
      <sheetName val="내역서(삼호)"/>
      <sheetName val="예산명세서"/>
      <sheetName val="Mc1"/>
      <sheetName val="업체별기성17B"/>
      <sheetName val="s"/>
      <sheetName val="Baby일위대가"/>
      <sheetName val="부대"/>
      <sheetName val="N賃率-職"/>
      <sheetName val="목록"/>
      <sheetName val="공사개요"/>
      <sheetName val="라.공사비"/>
      <sheetName val="설계"/>
      <sheetName val="Macro(차단기)"/>
      <sheetName val="1.3.1절점좌표"/>
      <sheetName val="1.1설계기준"/>
      <sheetName val="원리금소스"/>
      <sheetName val="SLAB"/>
      <sheetName val="Data&amp;Result"/>
      <sheetName val="개략공사비"/>
      <sheetName val="_산근5_"/>
      <sheetName val="Param"/>
      <sheetName val="임대견적서"/>
      <sheetName val="금액내역서"/>
      <sheetName val="001"/>
      <sheetName val="연결관산출조서"/>
      <sheetName val="Sens&amp;Anal"/>
      <sheetName val="기계경비일람"/>
      <sheetName val="지급자재"/>
      <sheetName val="도로횡단-D300"/>
      <sheetName val="YES-T"/>
      <sheetName val="TBN실행"/>
      <sheetName val="BREAKDOWN(철거설치)"/>
      <sheetName val="상촌2교-일반수량집계"/>
      <sheetName val="시설수량표"/>
      <sheetName val="기초일위"/>
      <sheetName val="2011년_하수도_분야_예산편성_세부내역(하수관거제외)."/>
      <sheetName val="자재총괄"/>
      <sheetName val="값"/>
      <sheetName val="이름정의"/>
      <sheetName val="신규보류입력"/>
      <sheetName val="용역비내역-진짜"/>
      <sheetName val="소속"/>
      <sheetName val="교각토공"/>
      <sheetName val="DB구축"/>
      <sheetName val="슬래브(PF)(하류)"/>
      <sheetName val="소방사항"/>
      <sheetName val="유림총괄"/>
      <sheetName val="일위_파일"/>
      <sheetName val="망미"/>
      <sheetName val="을"/>
      <sheetName val="변경당시노임단가표"/>
      <sheetName val="특수선일위대가"/>
      <sheetName val="배수공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설계변경내역서"/>
      <sheetName val="노임단가표"/>
      <sheetName val="일반부표"/>
      <sheetName val="공통가설(기준안)"/>
      <sheetName val="설계기준"/>
      <sheetName val="실행비교"/>
      <sheetName val="교각1"/>
      <sheetName val="단중표"/>
      <sheetName val="20관리비율"/>
      <sheetName val="견적내역서"/>
      <sheetName val="요약&amp;결과"/>
      <sheetName val="산출(토공‥)"/>
      <sheetName val="CIVIL4"/>
      <sheetName val="천안IP공장자100노100물량110할증"/>
      <sheetName val="출력표-본사"/>
      <sheetName val="직접인건비(요율)"/>
      <sheetName val="호표(수)"/>
      <sheetName val="인수공규격"/>
      <sheetName val="노임 단가"/>
      <sheetName val="공량예산"/>
      <sheetName val="COST"/>
      <sheetName val="날개수량1.5"/>
      <sheetName val="간접비계산"/>
      <sheetName val="노무비 근거"/>
      <sheetName val="B2BERP"/>
      <sheetName val="전체내역"/>
      <sheetName val="상품입고집계"/>
      <sheetName val="시험비단가"/>
      <sheetName val="건축일위()"/>
      <sheetName val="약품공급2"/>
      <sheetName val="실행대비"/>
      <sheetName val="목차"/>
      <sheetName val="교각계산"/>
      <sheetName val="일위대가1"/>
      <sheetName val="1.설계조건"/>
      <sheetName val="신평리 권리자명부"/>
      <sheetName val="토목품셈"/>
      <sheetName val="기본일위"/>
      <sheetName val="96보완계획7.12"/>
      <sheetName val="전차선로 물량표"/>
      <sheetName val="9-1차이내역"/>
      <sheetName val="FACTOR"/>
      <sheetName val="입주리스트"/>
      <sheetName val="Sheet5"/>
      <sheetName val="1"/>
      <sheetName val="전도품의"/>
      <sheetName val="정화조동내역"/>
      <sheetName val="이음개소"/>
      <sheetName val="9811"/>
      <sheetName val="3월내역"/>
      <sheetName val="공사"/>
      <sheetName val="입찰안"/>
      <sheetName val="기준비용(가)"/>
      <sheetName val="업체별단가"/>
      <sheetName val="도급자재"/>
      <sheetName val="버스운행안내"/>
      <sheetName val="예방접종계획"/>
      <sheetName val="근태계획서"/>
      <sheetName val="근로자자료입력"/>
      <sheetName val="기계내역"/>
      <sheetName val="간접"/>
      <sheetName val="인건-측정"/>
      <sheetName val="환율"/>
      <sheetName val="물집"/>
      <sheetName val="조명시설"/>
      <sheetName val="아파트_9"/>
      <sheetName val="기본단가"/>
      <sheetName val="3.공통공사대비"/>
      <sheetName val="BOQ.vts"/>
      <sheetName val="설계예산서"/>
      <sheetName val="설계예산서(2_소천우회토목)"/>
      <sheetName val="A4"/>
      <sheetName val="order release dat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</sheetDataSet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3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직재"/>
      <sheetName val="20관리비율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3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3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내역"/>
      <sheetName val="일위대가"/>
      <sheetName val="N賃率-職"/>
      <sheetName val="20관리비율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DE"/>
      <sheetName val="기기구성(시방서)"/>
      <sheetName val="표지(SIDE)"/>
      <sheetName val="표지"/>
      <sheetName val="간지"/>
      <sheetName val="목차"/>
      <sheetName val="목차 (도면)"/>
      <sheetName val="공사설명"/>
      <sheetName val="예정공정"/>
      <sheetName val="동원인원"/>
      <sheetName val="원가계산서 (총차)"/>
      <sheetName val="원가계산서 (연차,5,6,7)"/>
      <sheetName val="내역서"/>
      <sheetName val="주요자재"/>
      <sheetName val="인건비 산출 내역서"/>
      <sheetName val="공량산출서"/>
      <sheetName val="자재단가표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3">
          <cell r="B3" t="str">
            <v>가 격 산 출 서</v>
          </cell>
        </row>
        <row r="4">
          <cell r="B4" t="str">
            <v>명       칭</v>
          </cell>
          <cell r="C4" t="str">
            <v>규    격</v>
          </cell>
          <cell r="D4" t="str">
            <v>단 위</v>
          </cell>
        </row>
        <row r="6">
          <cell r="C6">
            <v>0</v>
          </cell>
        </row>
        <row r="7">
          <cell r="C7">
            <v>0</v>
          </cell>
        </row>
        <row r="8">
          <cell r="B8" t="str">
            <v>DIGITAL TUNER</v>
          </cell>
          <cell r="C8" t="str">
            <v>AM/FM</v>
          </cell>
          <cell r="D8" t="str">
            <v>EA</v>
          </cell>
        </row>
        <row r="9">
          <cell r="B9" t="str">
            <v>CHIME/SIREN</v>
          </cell>
          <cell r="C9" t="str">
            <v>4화음</v>
          </cell>
          <cell r="D9" t="str">
            <v>EA</v>
          </cell>
        </row>
        <row r="10">
          <cell r="B10" t="str">
            <v>AUDIO MIXER</v>
          </cell>
          <cell r="C10" t="str">
            <v>12IN 4OUT</v>
          </cell>
          <cell r="D10" t="str">
            <v>EA</v>
          </cell>
        </row>
        <row r="11">
          <cell r="B11" t="str">
            <v>CASSETTE DECK</v>
          </cell>
          <cell r="C11" t="str">
            <v>DOUBLE</v>
          </cell>
          <cell r="D11" t="str">
            <v>EA</v>
          </cell>
        </row>
        <row r="12">
          <cell r="B12" t="str">
            <v>C.D.P</v>
          </cell>
          <cell r="C12" t="str">
            <v>5CD</v>
          </cell>
          <cell r="D12" t="str">
            <v>EA</v>
          </cell>
        </row>
        <row r="13">
          <cell r="B13" t="str">
            <v>DIGITAL PA CONTROLLER</v>
          </cell>
          <cell r="D13" t="str">
            <v>EA</v>
          </cell>
        </row>
        <row r="14">
          <cell r="B14" t="str">
            <v>MAIN PROCESSING UNIT</v>
          </cell>
          <cell r="D14" t="str">
            <v>EA</v>
          </cell>
        </row>
        <row r="15">
          <cell r="B15" t="str">
            <v>COMMUNICATION INTERFACE UNIT</v>
          </cell>
          <cell r="D15" t="str">
            <v>EA</v>
          </cell>
        </row>
        <row r="16">
          <cell r="B16" t="str">
            <v>LINE INTERFACE UNIT</v>
          </cell>
          <cell r="D16" t="str">
            <v>EA</v>
          </cell>
        </row>
        <row r="17">
          <cell r="B17" t="str">
            <v>DIGITAL INPUT UNIT</v>
          </cell>
          <cell r="D17" t="str">
            <v>EA</v>
          </cell>
        </row>
        <row r="18">
          <cell r="B18" t="str">
            <v>DIGITAL OUTPUT UNIT</v>
          </cell>
          <cell r="D18" t="str">
            <v>EA</v>
          </cell>
        </row>
        <row r="19">
          <cell r="B19" t="str">
            <v>REMOTE INTERFACE UNIT</v>
          </cell>
          <cell r="D19" t="str">
            <v>EA</v>
          </cell>
        </row>
        <row r="20">
          <cell r="B20" t="str">
            <v>SORCE DETECTOR UNIT</v>
          </cell>
          <cell r="D20" t="str">
            <v>EA</v>
          </cell>
        </row>
        <row r="21">
          <cell r="B21" t="str">
            <v>MAUNAL BRODCATING  UNIT</v>
          </cell>
          <cell r="D21" t="str">
            <v>EA</v>
          </cell>
        </row>
        <row r="22">
          <cell r="B22" t="str">
            <v>VOICE MEMORY UNIT</v>
          </cell>
          <cell r="D22" t="str">
            <v>EA</v>
          </cell>
        </row>
        <row r="23">
          <cell r="B23" t="str">
            <v>POWER SUPPLY UNIT</v>
          </cell>
          <cell r="D23" t="str">
            <v>EA</v>
          </cell>
        </row>
        <row r="24">
          <cell r="B24" t="str">
            <v>DIGITAL PA CONTROLLER COMM&amp;RELAY SELF</v>
          </cell>
          <cell r="D24" t="str">
            <v>EA</v>
          </cell>
        </row>
        <row r="25">
          <cell r="B25" t="str">
            <v>LINE INTERFACE UNIT</v>
          </cell>
          <cell r="D25" t="str">
            <v>EA</v>
          </cell>
        </row>
        <row r="26">
          <cell r="B26" t="str">
            <v>DIGITAL RELAY CONTROL UNIT</v>
          </cell>
          <cell r="D26" t="str">
            <v>EA</v>
          </cell>
        </row>
        <row r="27">
          <cell r="B27" t="str">
            <v>RELAY CONTROL UNIT</v>
          </cell>
          <cell r="D27" t="str">
            <v>EA</v>
          </cell>
        </row>
        <row r="28">
          <cell r="B28" t="str">
            <v>FAULT DETECTOR UNIT</v>
          </cell>
          <cell r="D28" t="str">
            <v>EA</v>
          </cell>
        </row>
        <row r="29">
          <cell r="B29" t="str">
            <v>RELAY GROUP UNIT</v>
          </cell>
          <cell r="D29" t="str">
            <v>EA</v>
          </cell>
        </row>
        <row r="30">
          <cell r="B30" t="str">
            <v>POWER SUPPLY UNIT</v>
          </cell>
          <cell r="D30" t="str">
            <v>EA</v>
          </cell>
        </row>
        <row r="31">
          <cell r="B31" t="str">
            <v>TELEPAGING</v>
          </cell>
          <cell r="C31" t="str">
            <v>1회선 ARS</v>
          </cell>
          <cell r="D31" t="str">
            <v>EA</v>
          </cell>
        </row>
        <row r="32">
          <cell r="B32" t="str">
            <v>BGM CONTROLLER</v>
          </cell>
          <cell r="C32" t="str">
            <v>DIGI-LINK</v>
          </cell>
          <cell r="D32" t="str">
            <v>EA</v>
          </cell>
        </row>
        <row r="33">
          <cell r="B33" t="str">
            <v>SIGNAL CONTROLLER TRANSMITTER</v>
          </cell>
          <cell r="C33" t="str">
            <v>8 CH</v>
          </cell>
          <cell r="D33" t="str">
            <v>EA</v>
          </cell>
        </row>
        <row r="34">
          <cell r="B34" t="str">
            <v>선로 절체기</v>
          </cell>
          <cell r="C34" t="str">
            <v>3CCT</v>
          </cell>
          <cell r="D34" t="str">
            <v>EA</v>
          </cell>
        </row>
        <row r="35">
          <cell r="B35" t="str">
            <v>주,예비 절체기</v>
          </cell>
          <cell r="C35" t="str">
            <v>2회로</v>
          </cell>
          <cell r="D35" t="str">
            <v>EA</v>
          </cell>
        </row>
        <row r="36">
          <cell r="B36" t="str">
            <v>OPTICAL LINK</v>
          </cell>
          <cell r="C36" t="str">
            <v>DATA/AUDIO</v>
          </cell>
          <cell r="D36" t="str">
            <v>EA</v>
          </cell>
        </row>
        <row r="37">
          <cell r="B37" t="str">
            <v>TERMINAL BOARD</v>
          </cell>
          <cell r="C37" t="str">
            <v>32CCT</v>
          </cell>
          <cell r="D37" t="str">
            <v>EA</v>
          </cell>
        </row>
        <row r="38">
          <cell r="B38" t="str">
            <v>POWER DISTRIBUTOR</v>
          </cell>
          <cell r="C38" t="str">
            <v>AC/DC</v>
          </cell>
          <cell r="D38" t="str">
            <v>EA</v>
          </cell>
        </row>
        <row r="39">
          <cell r="B39" t="str">
            <v>POWER AMP</v>
          </cell>
          <cell r="C39" t="str">
            <v>100W+100W</v>
          </cell>
          <cell r="D39" t="str">
            <v>EA</v>
          </cell>
        </row>
        <row r="40">
          <cell r="B40" t="str">
            <v>MONITOR PANEL</v>
          </cell>
          <cell r="C40" t="str">
            <v>8CH</v>
          </cell>
          <cell r="D40" t="str">
            <v>EA</v>
          </cell>
        </row>
        <row r="41">
          <cell r="B41" t="str">
            <v>SPEAKER SELECTOR</v>
          </cell>
          <cell r="C41" t="str">
            <v>16CH</v>
          </cell>
          <cell r="D41" t="str">
            <v>EA</v>
          </cell>
        </row>
        <row r="42">
          <cell r="B42" t="str">
            <v>POWER AMP</v>
          </cell>
          <cell r="C42" t="str">
            <v>360W</v>
          </cell>
          <cell r="D42" t="str">
            <v>EA</v>
          </cell>
        </row>
        <row r="43">
          <cell r="B43" t="str">
            <v>CONTROL PC</v>
          </cell>
          <cell r="C43" t="str">
            <v>P-4</v>
          </cell>
          <cell r="D43" t="str">
            <v>EA</v>
          </cell>
        </row>
        <row r="44">
          <cell r="B44" t="str">
            <v>AUTO BLOWER</v>
          </cell>
          <cell r="C44" t="str">
            <v>FAN</v>
          </cell>
          <cell r="D44" t="str">
            <v>EA</v>
          </cell>
        </row>
        <row r="45">
          <cell r="B45" t="str">
            <v>U.P.S</v>
          </cell>
          <cell r="C45" t="str">
            <v>10KVA</v>
          </cell>
          <cell r="D45" t="str">
            <v>EA</v>
          </cell>
        </row>
        <row r="46">
          <cell r="B46" t="str">
            <v>TOUCH PC MONITOR</v>
          </cell>
          <cell r="C46" t="str">
            <v>LCD 17"</v>
          </cell>
          <cell r="D46" t="str">
            <v>EA</v>
          </cell>
        </row>
        <row r="47">
          <cell r="B47" t="str">
            <v>연결 CORD</v>
          </cell>
          <cell r="C47" t="str">
            <v>L-5</v>
          </cell>
          <cell r="D47" t="str">
            <v>EA</v>
          </cell>
        </row>
        <row r="48">
          <cell r="B48" t="str">
            <v>연결 CORD</v>
          </cell>
          <cell r="C48" t="str">
            <v>L-3</v>
          </cell>
          <cell r="D48" t="str">
            <v>EA</v>
          </cell>
        </row>
        <row r="49">
          <cell r="B49" t="str">
            <v>BLANK PANEL</v>
          </cell>
          <cell r="C49" t="str">
            <v>1U</v>
          </cell>
          <cell r="D49" t="str">
            <v>EA</v>
          </cell>
        </row>
        <row r="50">
          <cell r="B50" t="str">
            <v>BLANK PANEL</v>
          </cell>
          <cell r="C50" t="str">
            <v>2U</v>
          </cell>
          <cell r="D50" t="str">
            <v>EA</v>
          </cell>
        </row>
        <row r="51">
          <cell r="B51" t="str">
            <v>RACK CABINET</v>
          </cell>
          <cell r="C51" t="str">
            <v>33U,AL</v>
          </cell>
          <cell r="D51" t="str">
            <v>EA</v>
          </cell>
        </row>
        <row r="53">
          <cell r="B53" t="str">
            <v>REMOTE AMP</v>
          </cell>
          <cell r="C53" t="str">
            <v>DATA</v>
          </cell>
          <cell r="D53" t="str">
            <v>EA</v>
          </cell>
        </row>
        <row r="54">
          <cell r="B54" t="str">
            <v>MICROPHONE</v>
          </cell>
          <cell r="C54" t="str">
            <v>자바라 TYPE</v>
          </cell>
          <cell r="D54" t="str">
            <v>EA</v>
          </cell>
        </row>
        <row r="55">
          <cell r="B55" t="str">
            <v>MIC STAND</v>
          </cell>
          <cell r="C55" t="str">
            <v>DESK</v>
          </cell>
          <cell r="D55" t="str">
            <v>EA</v>
          </cell>
        </row>
        <row r="56">
          <cell r="B56" t="str">
            <v>MIC EXT CORD</v>
          </cell>
          <cell r="C56" t="str">
            <v>L-10</v>
          </cell>
          <cell r="D56" t="str">
            <v>EA</v>
          </cell>
        </row>
        <row r="57">
          <cell r="B57" t="str">
            <v>방송실 MONITOR SPEAKER</v>
          </cell>
          <cell r="C57" t="str">
            <v>50W</v>
          </cell>
          <cell r="D57" t="str">
            <v>EA</v>
          </cell>
        </row>
        <row r="58">
          <cell r="B58" t="str">
            <v>SPEAKER BRACKET</v>
          </cell>
          <cell r="C58" t="str">
            <v>SB-1</v>
          </cell>
          <cell r="D58" t="str">
            <v>EA</v>
          </cell>
        </row>
        <row r="59">
          <cell r="B59" t="str">
            <v>운영 SOFTWARE</v>
          </cell>
          <cell r="C59" t="str">
            <v>SERVER</v>
          </cell>
          <cell r="D59" t="str">
            <v>식</v>
          </cell>
        </row>
        <row r="60">
          <cell r="B60" t="str">
            <v>녹음비</v>
          </cell>
          <cell r="D60" t="str">
            <v>식</v>
          </cell>
        </row>
        <row r="64">
          <cell r="B64" t="str">
            <v>DIGITAL TUNER</v>
          </cell>
          <cell r="C64" t="str">
            <v>AM/FM</v>
          </cell>
          <cell r="D64" t="str">
            <v>EA</v>
          </cell>
        </row>
        <row r="65">
          <cell r="B65" t="str">
            <v>CHIME/SIREN</v>
          </cell>
          <cell r="C65" t="str">
            <v>4화음</v>
          </cell>
          <cell r="D65" t="str">
            <v>EA</v>
          </cell>
        </row>
        <row r="66">
          <cell r="B66" t="str">
            <v>AUDIO MIXER</v>
          </cell>
          <cell r="C66" t="str">
            <v>14IN 4OUT</v>
          </cell>
          <cell r="D66" t="str">
            <v>EA</v>
          </cell>
        </row>
        <row r="67">
          <cell r="B67" t="str">
            <v>CASSETTE DECK</v>
          </cell>
          <cell r="C67" t="str">
            <v>DOUBLE</v>
          </cell>
          <cell r="D67" t="str">
            <v>EA</v>
          </cell>
        </row>
        <row r="68">
          <cell r="B68" t="str">
            <v>C.D.P</v>
          </cell>
          <cell r="C68" t="str">
            <v>5CD</v>
          </cell>
          <cell r="D68" t="str">
            <v>EA</v>
          </cell>
        </row>
        <row r="69">
          <cell r="B69" t="str">
            <v>GRAHIC EQULIZER</v>
          </cell>
          <cell r="C69" t="str">
            <v>31oct, ST</v>
          </cell>
          <cell r="D69" t="str">
            <v>EA</v>
          </cell>
        </row>
        <row r="70">
          <cell r="B70" t="str">
            <v>POWER AMP</v>
          </cell>
          <cell r="C70" t="str">
            <v>100W+100W</v>
          </cell>
          <cell r="D70" t="str">
            <v>EA</v>
          </cell>
        </row>
        <row r="71">
          <cell r="B71" t="str">
            <v>POWER DISTRIBUTOR</v>
          </cell>
          <cell r="C71" t="str">
            <v>AC/DC</v>
          </cell>
          <cell r="D71" t="str">
            <v>EA</v>
          </cell>
        </row>
        <row r="72">
          <cell r="B72" t="str">
            <v>CONTROL PC</v>
          </cell>
          <cell r="C72" t="str">
            <v>P-4</v>
          </cell>
          <cell r="D72" t="str">
            <v>EA</v>
          </cell>
        </row>
        <row r="73">
          <cell r="B73" t="str">
            <v>TOUCH PC MONITOR</v>
          </cell>
          <cell r="C73" t="str">
            <v>LCD 17"</v>
          </cell>
          <cell r="D73" t="str">
            <v>EA</v>
          </cell>
        </row>
        <row r="74">
          <cell r="B74" t="str">
            <v>BLANK PANEL</v>
          </cell>
          <cell r="C74" t="str">
            <v>1U</v>
          </cell>
          <cell r="D74" t="str">
            <v>EA</v>
          </cell>
        </row>
        <row r="75">
          <cell r="B75" t="str">
            <v>BLANK PANEL</v>
          </cell>
          <cell r="C75" t="str">
            <v>3U</v>
          </cell>
          <cell r="D75" t="str">
            <v>EA</v>
          </cell>
        </row>
        <row r="76">
          <cell r="B76" t="str">
            <v>U.P.S</v>
          </cell>
          <cell r="C76" t="str">
            <v>1KVA</v>
          </cell>
          <cell r="D76" t="str">
            <v>EA</v>
          </cell>
        </row>
        <row r="77">
          <cell r="B77" t="str">
            <v>SUB RACK CABINET</v>
          </cell>
          <cell r="C77" t="str">
            <v>119M</v>
          </cell>
          <cell r="D77" t="str">
            <v>EA</v>
          </cell>
        </row>
        <row r="78">
          <cell r="B78" t="str">
            <v>연결 CORD</v>
          </cell>
          <cell r="C78" t="str">
            <v>L-5</v>
          </cell>
          <cell r="D78" t="str">
            <v>EA</v>
          </cell>
        </row>
        <row r="79">
          <cell r="B79" t="str">
            <v>연결 CORD</v>
          </cell>
          <cell r="C79" t="str">
            <v>L-3</v>
          </cell>
          <cell r="D79" t="str">
            <v>EA</v>
          </cell>
        </row>
        <row r="81">
          <cell r="B81" t="str">
            <v>MICROPHONE</v>
          </cell>
          <cell r="C81" t="str">
            <v>자바라 TYPE</v>
          </cell>
          <cell r="D81" t="str">
            <v>EA</v>
          </cell>
        </row>
        <row r="82">
          <cell r="B82" t="str">
            <v>MIC STAND</v>
          </cell>
          <cell r="C82" t="str">
            <v>DESK</v>
          </cell>
          <cell r="D82" t="str">
            <v>EA</v>
          </cell>
        </row>
        <row r="83">
          <cell r="B83" t="str">
            <v>MIC EXT CORD</v>
          </cell>
          <cell r="C83" t="str">
            <v>L-10</v>
          </cell>
          <cell r="D83" t="str">
            <v>EA</v>
          </cell>
        </row>
        <row r="84">
          <cell r="B84" t="str">
            <v>방송실 MONITOR SPEAKER</v>
          </cell>
          <cell r="C84" t="str">
            <v>50W</v>
          </cell>
          <cell r="D84" t="str">
            <v>EA</v>
          </cell>
        </row>
        <row r="85">
          <cell r="B85" t="str">
            <v>SPEAKER BRACKET</v>
          </cell>
          <cell r="C85" t="str">
            <v>SB-1</v>
          </cell>
          <cell r="D85" t="str">
            <v>EA</v>
          </cell>
        </row>
        <row r="86">
          <cell r="B86" t="str">
            <v>운영 SOFTWARE</v>
          </cell>
          <cell r="C86" t="str">
            <v>CLIENT</v>
          </cell>
          <cell r="D86" t="str">
            <v>식</v>
          </cell>
        </row>
        <row r="90">
          <cell r="B90" t="str">
            <v>BLANK PANEL</v>
          </cell>
          <cell r="C90" t="str">
            <v>2H</v>
          </cell>
          <cell r="D90" t="str">
            <v>EA</v>
          </cell>
        </row>
        <row r="91">
          <cell r="B91" t="str">
            <v>DIGITAL TUNER</v>
          </cell>
          <cell r="C91" t="str">
            <v>AM/FM</v>
          </cell>
          <cell r="D91" t="str">
            <v>EA</v>
          </cell>
        </row>
        <row r="92">
          <cell r="B92" t="str">
            <v>BLANK PANEL</v>
          </cell>
          <cell r="C92" t="str">
            <v>1H</v>
          </cell>
          <cell r="D92" t="str">
            <v>EA</v>
          </cell>
        </row>
        <row r="93">
          <cell r="B93" t="str">
            <v>CHIME/SIREN</v>
          </cell>
          <cell r="C93" t="str">
            <v>4도음</v>
          </cell>
          <cell r="D93" t="str">
            <v>EA</v>
          </cell>
        </row>
        <row r="94">
          <cell r="B94" t="str">
            <v>PRE AMP</v>
          </cell>
          <cell r="C94" t="str">
            <v>10IN 2OUT</v>
          </cell>
          <cell r="D94" t="str">
            <v>EA</v>
          </cell>
        </row>
        <row r="95">
          <cell r="B95" t="str">
            <v>CASSETTE DECK</v>
          </cell>
          <cell r="C95" t="str">
            <v>DOUBLE</v>
          </cell>
          <cell r="D95" t="str">
            <v>EA</v>
          </cell>
        </row>
        <row r="96">
          <cell r="B96" t="str">
            <v>DIGITAL PA CONTROLLER SUB SELF</v>
          </cell>
          <cell r="D96" t="str">
            <v>EA</v>
          </cell>
        </row>
        <row r="97">
          <cell r="B97" t="str">
            <v>SUB PROCESSING UNIT</v>
          </cell>
          <cell r="D97" t="str">
            <v>EA</v>
          </cell>
        </row>
        <row r="98">
          <cell r="B98" t="str">
            <v>DIGITAL INPUT UNIT</v>
          </cell>
          <cell r="D98" t="str">
            <v>EA</v>
          </cell>
        </row>
        <row r="99">
          <cell r="B99" t="str">
            <v>LINE INTERFACE UNIT</v>
          </cell>
          <cell r="D99" t="str">
            <v>EA</v>
          </cell>
        </row>
        <row r="100">
          <cell r="B100" t="str">
            <v>REMOTE INTERFACE UNIT</v>
          </cell>
          <cell r="D100" t="str">
            <v>EA</v>
          </cell>
        </row>
        <row r="101">
          <cell r="B101" t="str">
            <v>SOURCE SELECTOR UNIT</v>
          </cell>
          <cell r="D101" t="str">
            <v>EA</v>
          </cell>
        </row>
        <row r="102">
          <cell r="B102" t="str">
            <v>FAULT DETECTOR UNIT</v>
          </cell>
          <cell r="D102" t="str">
            <v>EA</v>
          </cell>
        </row>
        <row r="103">
          <cell r="B103" t="str">
            <v>RELAY GROUP UNIT</v>
          </cell>
          <cell r="D103" t="str">
            <v>EA</v>
          </cell>
        </row>
        <row r="104">
          <cell r="B104" t="str">
            <v>POWER SUPPLY UNIT</v>
          </cell>
          <cell r="D104" t="str">
            <v>EA</v>
          </cell>
        </row>
        <row r="105">
          <cell r="B105" t="str">
            <v>선로 절체기</v>
          </cell>
          <cell r="C105" t="str">
            <v>3회로</v>
          </cell>
          <cell r="D105" t="str">
            <v>EA</v>
          </cell>
        </row>
        <row r="106">
          <cell r="B106" t="str">
            <v>주,예비 절체기</v>
          </cell>
          <cell r="C106" t="str">
            <v>2회로</v>
          </cell>
          <cell r="D106" t="str">
            <v>EA</v>
          </cell>
        </row>
        <row r="107">
          <cell r="B107" t="str">
            <v>주,예비 CONNTROLLER</v>
          </cell>
          <cell r="D107" t="str">
            <v>EA</v>
          </cell>
        </row>
        <row r="108">
          <cell r="B108" t="str">
            <v>OPTICAL LINK</v>
          </cell>
          <cell r="C108" t="str">
            <v>DATA/AUDIO</v>
          </cell>
          <cell r="D108" t="str">
            <v>EA</v>
          </cell>
        </row>
        <row r="109">
          <cell r="B109" t="str">
            <v>TELEPAGING</v>
          </cell>
          <cell r="C109" t="str">
            <v>1회선 ARS</v>
          </cell>
          <cell r="D109" t="str">
            <v>EA</v>
          </cell>
        </row>
        <row r="110">
          <cell r="B110" t="str">
            <v>TERMINAL BOARD</v>
          </cell>
          <cell r="C110" t="str">
            <v>32CCT</v>
          </cell>
          <cell r="D110" t="str">
            <v>EA</v>
          </cell>
        </row>
        <row r="111">
          <cell r="B111" t="str">
            <v>POWER DISTRIBUTOR</v>
          </cell>
          <cell r="C111" t="str">
            <v>AC/DC</v>
          </cell>
          <cell r="D111" t="str">
            <v>EA</v>
          </cell>
        </row>
        <row r="112">
          <cell r="B112" t="str">
            <v>MONITOR PANEL</v>
          </cell>
          <cell r="C112" t="str">
            <v>8CH</v>
          </cell>
          <cell r="D112" t="str">
            <v>EA</v>
          </cell>
        </row>
        <row r="113">
          <cell r="B113" t="str">
            <v>SPEAKER SELECTOR</v>
          </cell>
          <cell r="C113" t="str">
            <v>16CH</v>
          </cell>
          <cell r="D113" t="str">
            <v>EA</v>
          </cell>
        </row>
        <row r="114">
          <cell r="B114" t="str">
            <v>POWER AMP</v>
          </cell>
          <cell r="C114" t="str">
            <v>360W</v>
          </cell>
          <cell r="D114" t="str">
            <v>EA</v>
          </cell>
        </row>
        <row r="115">
          <cell r="B115" t="str">
            <v>U.P.S</v>
          </cell>
          <cell r="C115" t="str">
            <v>10KVA</v>
          </cell>
          <cell r="D115" t="str">
            <v>EA</v>
          </cell>
        </row>
        <row r="116">
          <cell r="B116" t="str">
            <v>AUTO BLOWER</v>
          </cell>
          <cell r="C116" t="str">
            <v>FAN</v>
          </cell>
          <cell r="D116" t="str">
            <v>EA</v>
          </cell>
        </row>
        <row r="117">
          <cell r="B117" t="str">
            <v>BLANK PANEL</v>
          </cell>
          <cell r="C117" t="str">
            <v>3H</v>
          </cell>
          <cell r="D117" t="str">
            <v>EA</v>
          </cell>
        </row>
        <row r="118">
          <cell r="B118" t="str">
            <v>RACK CABINET</v>
          </cell>
          <cell r="C118" t="str">
            <v>33U,AL</v>
          </cell>
          <cell r="D118" t="str">
            <v>EA</v>
          </cell>
        </row>
        <row r="119">
          <cell r="B119" t="str">
            <v>연결 CORD</v>
          </cell>
          <cell r="C119" t="str">
            <v>L-5</v>
          </cell>
          <cell r="D119" t="str">
            <v>EA</v>
          </cell>
        </row>
        <row r="120">
          <cell r="B120" t="str">
            <v>연결 CORD</v>
          </cell>
          <cell r="C120" t="str">
            <v>L-3</v>
          </cell>
          <cell r="D120" t="str">
            <v>EA</v>
          </cell>
        </row>
        <row r="122">
          <cell r="B122" t="str">
            <v>REMOTE AMP</v>
          </cell>
          <cell r="C122" t="str">
            <v>DATA</v>
          </cell>
          <cell r="D122" t="str">
            <v>EA</v>
          </cell>
        </row>
        <row r="123">
          <cell r="B123" t="str">
            <v>MICROPHONE</v>
          </cell>
          <cell r="C123" t="str">
            <v>DYNAMIC</v>
          </cell>
          <cell r="D123" t="str">
            <v>EA</v>
          </cell>
        </row>
        <row r="124">
          <cell r="B124" t="str">
            <v>MIC STAND</v>
          </cell>
          <cell r="C124" t="str">
            <v>DESK</v>
          </cell>
          <cell r="D124" t="str">
            <v>EA</v>
          </cell>
        </row>
        <row r="125">
          <cell r="B125" t="str">
            <v>MIC EXT CORD</v>
          </cell>
          <cell r="C125" t="str">
            <v>L-10</v>
          </cell>
          <cell r="D125" t="str">
            <v>EA</v>
          </cell>
        </row>
        <row r="129">
          <cell r="B129" t="str">
            <v>DIGITAL TUNER</v>
          </cell>
          <cell r="C129" t="str">
            <v>AM/FM</v>
          </cell>
          <cell r="D129" t="str">
            <v>EA</v>
          </cell>
        </row>
        <row r="130">
          <cell r="B130" t="str">
            <v>CHIME/SIREN</v>
          </cell>
          <cell r="C130" t="str">
            <v>4화음</v>
          </cell>
          <cell r="D130" t="str">
            <v>EA</v>
          </cell>
        </row>
        <row r="131">
          <cell r="B131" t="str">
            <v>AUDIO MIXER</v>
          </cell>
          <cell r="C131" t="str">
            <v>10IN 2OUT</v>
          </cell>
          <cell r="D131" t="str">
            <v>EA</v>
          </cell>
        </row>
        <row r="132">
          <cell r="B132" t="str">
            <v>CASSETTE DECK</v>
          </cell>
          <cell r="C132" t="str">
            <v>DOUBLE</v>
          </cell>
          <cell r="D132" t="str">
            <v>EA</v>
          </cell>
        </row>
        <row r="133">
          <cell r="B133" t="str">
            <v>POWER AMP</v>
          </cell>
          <cell r="C133" t="str">
            <v>360W</v>
          </cell>
          <cell r="D133" t="str">
            <v>EA</v>
          </cell>
        </row>
        <row r="134">
          <cell r="B134" t="str">
            <v>SIGNAL RECEIVER UNIT</v>
          </cell>
          <cell r="C134" t="str">
            <v>SPECIAL</v>
          </cell>
          <cell r="D134" t="str">
            <v>EA</v>
          </cell>
        </row>
        <row r="135">
          <cell r="B135" t="str">
            <v>SPEAKER SELECTOR</v>
          </cell>
          <cell r="C135" t="str">
            <v>16CH</v>
          </cell>
          <cell r="D135" t="str">
            <v>EA</v>
          </cell>
        </row>
        <row r="136">
          <cell r="B136" t="str">
            <v>POWER DISTRIBUTOR</v>
          </cell>
          <cell r="C136" t="str">
            <v>AC/DC</v>
          </cell>
          <cell r="D136" t="str">
            <v>EA</v>
          </cell>
        </row>
        <row r="137">
          <cell r="B137" t="str">
            <v>BATTERY CHARGER</v>
          </cell>
          <cell r="C137" t="str">
            <v>DC24V</v>
          </cell>
          <cell r="D137" t="str">
            <v>EA</v>
          </cell>
        </row>
        <row r="138">
          <cell r="B138" t="str">
            <v>BLANK PANEL</v>
          </cell>
          <cell r="C138" t="str">
            <v>2U</v>
          </cell>
          <cell r="D138" t="str">
            <v>EA</v>
          </cell>
        </row>
        <row r="139">
          <cell r="B139" t="str">
            <v>RACK CABINET</v>
          </cell>
          <cell r="C139" t="str">
            <v>33U,AL</v>
          </cell>
          <cell r="D139" t="str">
            <v>EA</v>
          </cell>
        </row>
        <row r="140">
          <cell r="B140" t="str">
            <v>연결 CORD</v>
          </cell>
          <cell r="C140" t="str">
            <v>L-5</v>
          </cell>
          <cell r="D140" t="str">
            <v>EA</v>
          </cell>
        </row>
        <row r="141">
          <cell r="B141" t="str">
            <v>연결 CORD</v>
          </cell>
          <cell r="C141" t="str">
            <v>L-3</v>
          </cell>
          <cell r="D141" t="str">
            <v>EA</v>
          </cell>
        </row>
        <row r="143">
          <cell r="B143" t="str">
            <v>MICROPHONE</v>
          </cell>
          <cell r="C143" t="str">
            <v>자바라 TYPE</v>
          </cell>
          <cell r="D143" t="str">
            <v>EA</v>
          </cell>
        </row>
        <row r="144">
          <cell r="B144" t="str">
            <v>MIC STAND</v>
          </cell>
          <cell r="C144" t="str">
            <v>DESK</v>
          </cell>
          <cell r="D144" t="str">
            <v>EA</v>
          </cell>
        </row>
        <row r="145">
          <cell r="B145" t="str">
            <v>MIC EXT CORD</v>
          </cell>
          <cell r="C145" t="str">
            <v>L-10</v>
          </cell>
          <cell r="D145" t="str">
            <v>EA</v>
          </cell>
        </row>
        <row r="146">
          <cell r="B146" t="str">
            <v>BATTERY</v>
          </cell>
          <cell r="C146" t="str">
            <v>12V/60AH</v>
          </cell>
          <cell r="D146" t="str">
            <v>EA</v>
          </cell>
        </row>
        <row r="147">
          <cell r="B147" t="str">
            <v>BATTERY CASE</v>
          </cell>
          <cell r="C147" t="str">
            <v>WOOD</v>
          </cell>
          <cell r="D147" t="str">
            <v>EA</v>
          </cell>
        </row>
        <row r="150">
          <cell r="B150" t="str">
            <v>POWER AMP</v>
          </cell>
          <cell r="C150" t="str">
            <v>360W</v>
          </cell>
          <cell r="D150" t="str">
            <v>EA</v>
          </cell>
        </row>
        <row r="151">
          <cell r="B151" t="str">
            <v>SIGNAL RECEIVER UNIT</v>
          </cell>
          <cell r="C151" t="str">
            <v>SPECIAL</v>
          </cell>
          <cell r="D151" t="str">
            <v>EA</v>
          </cell>
        </row>
        <row r="152">
          <cell r="B152" t="str">
            <v>RACK CABINET</v>
          </cell>
          <cell r="C152" t="str">
            <v>SPECIAL</v>
          </cell>
          <cell r="D152" t="str">
            <v>EA</v>
          </cell>
        </row>
        <row r="156">
          <cell r="B156" t="str">
            <v>WIRELESS RECEIVER</v>
          </cell>
          <cell r="C156" t="str">
            <v>700MHz,2CH</v>
          </cell>
          <cell r="D156" t="str">
            <v>EA</v>
          </cell>
        </row>
        <row r="157">
          <cell r="B157" t="str">
            <v>C.D.P</v>
          </cell>
          <cell r="C157" t="str">
            <v>5CD</v>
          </cell>
          <cell r="D157" t="str">
            <v>EA</v>
          </cell>
        </row>
        <row r="158">
          <cell r="B158" t="str">
            <v>POWER AMP</v>
          </cell>
          <cell r="C158" t="str">
            <v>120W+120W</v>
          </cell>
          <cell r="D158" t="str">
            <v>EA</v>
          </cell>
        </row>
        <row r="159">
          <cell r="B159" t="str">
            <v>CASSETTE DECK</v>
          </cell>
          <cell r="C159" t="str">
            <v>DOUBLE</v>
          </cell>
          <cell r="D159" t="str">
            <v>EA</v>
          </cell>
        </row>
        <row r="160">
          <cell r="B160" t="str">
            <v>BLANK PANEL</v>
          </cell>
          <cell r="C160" t="str">
            <v>2H</v>
          </cell>
          <cell r="D160" t="str">
            <v>EA</v>
          </cell>
        </row>
        <row r="161">
          <cell r="B161" t="str">
            <v>POWER AMP</v>
          </cell>
          <cell r="C161" t="str">
            <v>360W+360W</v>
          </cell>
          <cell r="D161" t="str">
            <v>EA</v>
          </cell>
        </row>
        <row r="162">
          <cell r="B162" t="str">
            <v>AUDIO MIXER</v>
          </cell>
          <cell r="C162" t="str">
            <v>14IN 4OUT</v>
          </cell>
          <cell r="D162" t="str">
            <v>EA</v>
          </cell>
        </row>
        <row r="163">
          <cell r="B163" t="str">
            <v>RACK CABINET</v>
          </cell>
          <cell r="C163" t="str">
            <v>FRP-12H</v>
          </cell>
          <cell r="D163" t="str">
            <v>EA</v>
          </cell>
        </row>
        <row r="165">
          <cell r="B165" t="str">
            <v>MAIN SPEAKER</v>
          </cell>
          <cell r="C165" t="str">
            <v>400W</v>
          </cell>
          <cell r="D165" t="str">
            <v>EA</v>
          </cell>
        </row>
        <row r="166">
          <cell r="B166" t="str">
            <v>HORN SPEAKER</v>
          </cell>
          <cell r="C166" t="str">
            <v>50W</v>
          </cell>
          <cell r="D166" t="str">
            <v>EA</v>
          </cell>
        </row>
        <row r="167">
          <cell r="B167" t="str">
            <v>COLUMN SPEAKER</v>
          </cell>
          <cell r="C167" t="str">
            <v>40W</v>
          </cell>
          <cell r="D167" t="str">
            <v>EA</v>
          </cell>
        </row>
        <row r="168">
          <cell r="B168" t="str">
            <v>SPEAKER STAND</v>
          </cell>
          <cell r="C168" t="str">
            <v>TSS-1</v>
          </cell>
          <cell r="D168" t="str">
            <v>EA</v>
          </cell>
        </row>
        <row r="169">
          <cell r="B169" t="str">
            <v>WIRELESS MIC</v>
          </cell>
          <cell r="C169" t="str">
            <v>HAND</v>
          </cell>
          <cell r="D169" t="str">
            <v>EA</v>
          </cell>
        </row>
        <row r="170">
          <cell r="B170" t="str">
            <v>WIRELESS MIC</v>
          </cell>
          <cell r="C170" t="str">
            <v>TIE</v>
          </cell>
          <cell r="D170" t="str">
            <v>EA</v>
          </cell>
        </row>
        <row r="171">
          <cell r="B171" t="str">
            <v>WIRELESS ANT</v>
          </cell>
          <cell r="C171" t="str">
            <v>700MHz</v>
          </cell>
          <cell r="D171" t="str">
            <v>EA</v>
          </cell>
        </row>
        <row r="172">
          <cell r="B172" t="str">
            <v>MIC EXT CORD</v>
          </cell>
          <cell r="C172" t="str">
            <v>L-10</v>
          </cell>
          <cell r="D172" t="str">
            <v>EA</v>
          </cell>
        </row>
        <row r="173">
          <cell r="B173" t="str">
            <v>MIC EXT CORD</v>
          </cell>
          <cell r="C173" t="str">
            <v>L-20</v>
          </cell>
          <cell r="D173" t="str">
            <v>EA</v>
          </cell>
        </row>
        <row r="174">
          <cell r="B174" t="str">
            <v>MIC EXT CORD</v>
          </cell>
          <cell r="C174" t="str">
            <v>L-30</v>
          </cell>
          <cell r="D174" t="str">
            <v>EA</v>
          </cell>
        </row>
        <row r="175">
          <cell r="B175" t="str">
            <v>SPEAKER EXT CORD</v>
          </cell>
          <cell r="C175" t="str">
            <v>L-30</v>
          </cell>
          <cell r="D175" t="str">
            <v>EA</v>
          </cell>
        </row>
        <row r="176">
          <cell r="B176" t="str">
            <v>전원 REEL</v>
          </cell>
          <cell r="C176" t="str">
            <v>50M</v>
          </cell>
          <cell r="D176" t="str">
            <v>EA</v>
          </cell>
        </row>
        <row r="177">
          <cell r="B177" t="str">
            <v>MIC STAND</v>
          </cell>
          <cell r="C177" t="str">
            <v>TWIN</v>
          </cell>
          <cell r="D177" t="str">
            <v>EA</v>
          </cell>
        </row>
        <row r="178">
          <cell r="B178" t="str">
            <v>MIC STAND</v>
          </cell>
          <cell r="C178" t="str">
            <v>DESK</v>
          </cell>
          <cell r="D178" t="str">
            <v>EA</v>
          </cell>
        </row>
        <row r="179">
          <cell r="B179" t="str">
            <v>MIC STAND</v>
          </cell>
          <cell r="C179" t="str">
            <v>FLOOR</v>
          </cell>
          <cell r="D179" t="str">
            <v>EA</v>
          </cell>
        </row>
        <row r="180">
          <cell r="B180" t="str">
            <v>MICROPHONE</v>
          </cell>
          <cell r="C180" t="str">
            <v>DYNAMIC</v>
          </cell>
          <cell r="D180" t="str">
            <v>EA</v>
          </cell>
        </row>
        <row r="181">
          <cell r="B181" t="str">
            <v>MICROPHONE</v>
          </cell>
          <cell r="C181" t="str">
            <v>CONDENSER</v>
          </cell>
          <cell r="D181" t="str">
            <v>EA</v>
          </cell>
        </row>
        <row r="185">
          <cell r="B185" t="str">
            <v>WIRELESS RECEIVER</v>
          </cell>
          <cell r="C185" t="str">
            <v>700MHz,2CH</v>
          </cell>
          <cell r="D185" t="str">
            <v>EA</v>
          </cell>
        </row>
        <row r="186">
          <cell r="B186" t="str">
            <v>CASSETTE DECK</v>
          </cell>
          <cell r="C186" t="str">
            <v>DOUBLE</v>
          </cell>
          <cell r="D186" t="str">
            <v>EA</v>
          </cell>
        </row>
        <row r="187">
          <cell r="B187" t="str">
            <v>C.D.P</v>
          </cell>
          <cell r="C187" t="str">
            <v>5 CD</v>
          </cell>
          <cell r="D187" t="str">
            <v>EA</v>
          </cell>
        </row>
        <row r="188">
          <cell r="B188" t="str">
            <v>LINE MONITOR</v>
          </cell>
          <cell r="C188" t="str">
            <v>4 CH</v>
          </cell>
          <cell r="D188" t="str">
            <v>EA</v>
          </cell>
        </row>
        <row r="189">
          <cell r="B189" t="str">
            <v>AUDIO MIXER</v>
          </cell>
          <cell r="C189" t="str">
            <v>14IN 4OUT</v>
          </cell>
          <cell r="D189" t="str">
            <v>EA</v>
          </cell>
        </row>
        <row r="190">
          <cell r="B190" t="str">
            <v>EQULIZER(ST)</v>
          </cell>
          <cell r="C190" t="str">
            <v>31 BAND</v>
          </cell>
          <cell r="D190" t="str">
            <v>EA</v>
          </cell>
        </row>
        <row r="191">
          <cell r="B191" t="str">
            <v>POWER AMP</v>
          </cell>
          <cell r="C191" t="str">
            <v>120W + 120W</v>
          </cell>
          <cell r="D191" t="str">
            <v>EA</v>
          </cell>
        </row>
        <row r="192">
          <cell r="B192" t="str">
            <v>POWER AMP</v>
          </cell>
          <cell r="C192" t="str">
            <v>280W + 280W</v>
          </cell>
          <cell r="D192" t="str">
            <v>EA</v>
          </cell>
        </row>
        <row r="193">
          <cell r="B193" t="str">
            <v>POWER DISTRIBUTOR</v>
          </cell>
          <cell r="C193" t="str">
            <v>AC 220V</v>
          </cell>
          <cell r="D193" t="str">
            <v>EA</v>
          </cell>
        </row>
        <row r="194">
          <cell r="B194" t="str">
            <v>VHS VTR</v>
          </cell>
          <cell r="C194" t="str">
            <v>6 HEAD</v>
          </cell>
          <cell r="D194" t="str">
            <v>EA</v>
          </cell>
        </row>
        <row r="195">
          <cell r="B195" t="str">
            <v>D.V.D</v>
          </cell>
          <cell r="C195" t="str">
            <v>5.1 CH</v>
          </cell>
          <cell r="D195" t="str">
            <v>EA</v>
          </cell>
        </row>
        <row r="196">
          <cell r="B196" t="str">
            <v>A/V MATRIX SW</v>
          </cell>
          <cell r="C196" t="str">
            <v>4 * 4</v>
          </cell>
          <cell r="D196" t="str">
            <v>EA</v>
          </cell>
        </row>
        <row r="197">
          <cell r="B197" t="str">
            <v>전동 CONTROL PANEL</v>
          </cell>
          <cell r="C197" t="str">
            <v>2 CCT</v>
          </cell>
          <cell r="D197" t="str">
            <v>EA</v>
          </cell>
        </row>
        <row r="198">
          <cell r="B198" t="str">
            <v>TV MONITOR</v>
          </cell>
          <cell r="C198" t="str">
            <v>14"</v>
          </cell>
          <cell r="D198" t="str">
            <v>EA</v>
          </cell>
        </row>
        <row r="199">
          <cell r="B199" t="str">
            <v>CONSOLE RACK</v>
          </cell>
          <cell r="C199" t="str">
            <v>STEEL</v>
          </cell>
          <cell r="D199" t="str">
            <v>EA</v>
          </cell>
        </row>
        <row r="200">
          <cell r="B200" t="str">
            <v>연결 CORD</v>
          </cell>
          <cell r="C200" t="str">
            <v>L-5</v>
          </cell>
          <cell r="D200" t="str">
            <v>EA</v>
          </cell>
        </row>
        <row r="202">
          <cell r="B202" t="str">
            <v>MAIN SPEAKER</v>
          </cell>
          <cell r="C202" t="str">
            <v>200W</v>
          </cell>
          <cell r="D202" t="str">
            <v>EA</v>
          </cell>
        </row>
        <row r="203">
          <cell r="B203" t="str">
            <v>MAIN SPEAKER 받침대</v>
          </cell>
          <cell r="C203" t="str">
            <v>WOOD</v>
          </cell>
          <cell r="D203" t="str">
            <v>EA</v>
          </cell>
        </row>
        <row r="204">
          <cell r="B204" t="str">
            <v>CEILING SPEAKER</v>
          </cell>
          <cell r="C204" t="str">
            <v>30W</v>
          </cell>
          <cell r="D204" t="str">
            <v>EA</v>
          </cell>
        </row>
        <row r="205">
          <cell r="B205" t="str">
            <v>LCD PROJECTOR</v>
          </cell>
          <cell r="C205" t="str">
            <v>3500ANSI</v>
          </cell>
          <cell r="D205" t="str">
            <v>EA</v>
          </cell>
        </row>
        <row r="206">
          <cell r="B206" t="str">
            <v>LP BRACKET</v>
          </cell>
          <cell r="C206" t="str">
            <v>FIXED</v>
          </cell>
          <cell r="D206" t="str">
            <v>EA</v>
          </cell>
        </row>
        <row r="207">
          <cell r="B207" t="str">
            <v>전동 SCREEN</v>
          </cell>
          <cell r="C207" t="str">
            <v>4000 * 3000</v>
          </cell>
          <cell r="D207" t="str">
            <v>EA</v>
          </cell>
        </row>
        <row r="208">
          <cell r="B208" t="str">
            <v>PC JACK PLATE</v>
          </cell>
          <cell r="D208" t="str">
            <v>EA</v>
          </cell>
        </row>
        <row r="209">
          <cell r="B209" t="str">
            <v>MIC FLOOR BOX</v>
          </cell>
          <cell r="C209" t="str">
            <v>2 CCT</v>
          </cell>
          <cell r="D209" t="str">
            <v>EA</v>
          </cell>
        </row>
        <row r="210">
          <cell r="B210" t="str">
            <v>SPEAKER JACK PLATE</v>
          </cell>
          <cell r="C210" t="str">
            <v>1 CCT</v>
          </cell>
          <cell r="D210" t="str">
            <v>EA</v>
          </cell>
        </row>
        <row r="211">
          <cell r="B211" t="str">
            <v xml:space="preserve">WIRELESS MIC </v>
          </cell>
          <cell r="C211" t="str">
            <v>HAND</v>
          </cell>
          <cell r="D211" t="str">
            <v>EA</v>
          </cell>
        </row>
        <row r="212">
          <cell r="B212" t="str">
            <v xml:space="preserve">WIRELESS MIC </v>
          </cell>
          <cell r="C212" t="str">
            <v>TIE</v>
          </cell>
          <cell r="D212" t="str">
            <v>EA</v>
          </cell>
        </row>
        <row r="213">
          <cell r="B213" t="str">
            <v>MICROPHONE</v>
          </cell>
          <cell r="C213" t="str">
            <v>DYNAMIC</v>
          </cell>
          <cell r="D213" t="str">
            <v>EA</v>
          </cell>
        </row>
        <row r="214">
          <cell r="B214" t="str">
            <v>MIC STAND</v>
          </cell>
          <cell r="C214" t="str">
            <v>DESK</v>
          </cell>
          <cell r="D214" t="str">
            <v>EA</v>
          </cell>
        </row>
        <row r="215">
          <cell r="B215" t="str">
            <v>MIC STAND</v>
          </cell>
          <cell r="C215" t="str">
            <v>FLOOR</v>
          </cell>
          <cell r="D215" t="str">
            <v>EA</v>
          </cell>
        </row>
        <row r="216">
          <cell r="B216" t="str">
            <v>MIC EXT CORD</v>
          </cell>
          <cell r="C216" t="str">
            <v>L-10</v>
          </cell>
          <cell r="D216" t="str">
            <v>EA</v>
          </cell>
        </row>
        <row r="217">
          <cell r="B217" t="str">
            <v>SPEAKER EXT CORD</v>
          </cell>
          <cell r="C217" t="str">
            <v>L-5</v>
          </cell>
          <cell r="D217" t="str">
            <v>EA</v>
          </cell>
        </row>
        <row r="221">
          <cell r="B221" t="str">
            <v>WIRELESS RECEIVER</v>
          </cell>
          <cell r="C221" t="str">
            <v>700MHz,2CH</v>
          </cell>
          <cell r="D221" t="str">
            <v>EA</v>
          </cell>
        </row>
        <row r="222">
          <cell r="B222" t="str">
            <v>CASSETTE DECK</v>
          </cell>
          <cell r="C222" t="str">
            <v>DOUBLE</v>
          </cell>
          <cell r="D222" t="str">
            <v>EA</v>
          </cell>
        </row>
        <row r="223">
          <cell r="B223" t="str">
            <v>C.D.P</v>
          </cell>
          <cell r="C223" t="str">
            <v>5 CD</v>
          </cell>
          <cell r="D223" t="str">
            <v>EA</v>
          </cell>
        </row>
        <row r="224">
          <cell r="B224" t="str">
            <v>LINE MONITOR</v>
          </cell>
          <cell r="C224" t="str">
            <v>4 CH</v>
          </cell>
          <cell r="D224" t="str">
            <v>EA</v>
          </cell>
        </row>
        <row r="225">
          <cell r="B225" t="str">
            <v>AUDIO MIXER</v>
          </cell>
          <cell r="C225" t="str">
            <v>14IN 4OUT</v>
          </cell>
          <cell r="D225" t="str">
            <v>EA</v>
          </cell>
        </row>
        <row r="226">
          <cell r="B226" t="str">
            <v>EQULIZER(ST)</v>
          </cell>
          <cell r="C226" t="str">
            <v>31 BAND</v>
          </cell>
          <cell r="D226" t="str">
            <v>EA</v>
          </cell>
        </row>
        <row r="227">
          <cell r="B227" t="str">
            <v>POWER AMP</v>
          </cell>
          <cell r="C227" t="str">
            <v>120W + 120W</v>
          </cell>
          <cell r="D227" t="str">
            <v>EA</v>
          </cell>
        </row>
        <row r="228">
          <cell r="B228" t="str">
            <v>POWER AMP</v>
          </cell>
          <cell r="C228" t="str">
            <v>280W + 280W</v>
          </cell>
          <cell r="D228" t="str">
            <v>EA</v>
          </cell>
        </row>
        <row r="229">
          <cell r="B229" t="str">
            <v>POWER DISTRIBUTOR</v>
          </cell>
          <cell r="C229" t="str">
            <v>AC 220V</v>
          </cell>
          <cell r="D229" t="str">
            <v>EA</v>
          </cell>
        </row>
        <row r="230">
          <cell r="B230" t="str">
            <v>CONSOLE RACK</v>
          </cell>
          <cell r="C230" t="str">
            <v>STEEL</v>
          </cell>
          <cell r="D230" t="str">
            <v>EA</v>
          </cell>
        </row>
        <row r="231">
          <cell r="B231" t="str">
            <v>BLANK PANEL</v>
          </cell>
          <cell r="C231" t="str">
            <v>1H</v>
          </cell>
          <cell r="D231" t="str">
            <v>EA</v>
          </cell>
        </row>
        <row r="232">
          <cell r="B232" t="str">
            <v>연결 CORD</v>
          </cell>
          <cell r="C232" t="str">
            <v>L-5</v>
          </cell>
          <cell r="D232" t="str">
            <v>EA</v>
          </cell>
        </row>
        <row r="234">
          <cell r="B234" t="str">
            <v>MAIN SPEAKER</v>
          </cell>
          <cell r="C234" t="str">
            <v>200W</v>
          </cell>
          <cell r="D234" t="str">
            <v>EA</v>
          </cell>
        </row>
        <row r="235">
          <cell r="B235" t="str">
            <v>MAIN SPEAKER 받침대</v>
          </cell>
          <cell r="C235" t="str">
            <v>WOOD</v>
          </cell>
          <cell r="D235" t="str">
            <v>EA</v>
          </cell>
        </row>
        <row r="236">
          <cell r="B236" t="str">
            <v>CEILING SPEAKER</v>
          </cell>
          <cell r="C236" t="str">
            <v>30W</v>
          </cell>
          <cell r="D236" t="str">
            <v>EA</v>
          </cell>
        </row>
        <row r="237">
          <cell r="B237" t="str">
            <v>MIC FLOOR BOX</v>
          </cell>
          <cell r="C237" t="str">
            <v>2 CCT</v>
          </cell>
          <cell r="D237" t="str">
            <v>EA</v>
          </cell>
        </row>
        <row r="238">
          <cell r="B238" t="str">
            <v>SPEAKER JACK PLATE</v>
          </cell>
          <cell r="C238" t="str">
            <v>1 CCT</v>
          </cell>
          <cell r="D238" t="str">
            <v>EA</v>
          </cell>
        </row>
        <row r="239">
          <cell r="B239" t="str">
            <v xml:space="preserve">WIRELESS MIC </v>
          </cell>
          <cell r="C239" t="str">
            <v>HAND</v>
          </cell>
          <cell r="D239" t="str">
            <v>EA</v>
          </cell>
        </row>
        <row r="240">
          <cell r="B240" t="str">
            <v xml:space="preserve">WIRELESS MIC </v>
          </cell>
          <cell r="C240" t="str">
            <v>TIE</v>
          </cell>
          <cell r="D240" t="str">
            <v>EA</v>
          </cell>
        </row>
        <row r="241">
          <cell r="B241" t="str">
            <v>MICROPHONE</v>
          </cell>
          <cell r="C241" t="str">
            <v>DYNAMIC</v>
          </cell>
          <cell r="D241" t="str">
            <v>EA</v>
          </cell>
        </row>
        <row r="242">
          <cell r="B242" t="str">
            <v>MIC STAND</v>
          </cell>
          <cell r="C242" t="str">
            <v>DESK</v>
          </cell>
          <cell r="D242" t="str">
            <v>EA</v>
          </cell>
        </row>
        <row r="243">
          <cell r="B243" t="str">
            <v>MIC STAND</v>
          </cell>
          <cell r="C243" t="str">
            <v>FLOOR</v>
          </cell>
          <cell r="D243" t="str">
            <v>EA</v>
          </cell>
        </row>
        <row r="244">
          <cell r="B244" t="str">
            <v>MIC EXT CORD</v>
          </cell>
          <cell r="C244" t="str">
            <v>L-10</v>
          </cell>
          <cell r="D244" t="str">
            <v>EA</v>
          </cell>
        </row>
        <row r="245">
          <cell r="B245" t="str">
            <v>SPEAKER EXT CORD</v>
          </cell>
          <cell r="C245" t="str">
            <v>L-5</v>
          </cell>
          <cell r="D245" t="str">
            <v>EA</v>
          </cell>
        </row>
      </sheetData>
      <sheetData sheetId="17" refreshError="1"/>
    </sheetDataSet>
  </externalBook>
</externalLink>
</file>

<file path=xl/externalLinks/externalLink3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기산정"/>
    </sheetNames>
    <definedNames>
      <definedName name="아래"/>
      <definedName name="아래1"/>
      <definedName name="아사꾸라방식"/>
      <definedName name="이전화면"/>
      <definedName name="이전화면1"/>
      <definedName name="초기화면"/>
    </definedNames>
    <sheetDataSet>
      <sheetData sheetId="0" refreshError="1"/>
    </sheetDataSet>
  </externalBook>
</externalLink>
</file>

<file path=xl/externalLinks/externalLink3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내역서"/>
      <sheetName val="제-노임"/>
      <sheetName val="제직재"/>
      <sheetName val="자재단가표"/>
      <sheetName val="조경"/>
      <sheetName val="한강운반비"/>
      <sheetName val="터파기및재료"/>
      <sheetName val="입찰안"/>
      <sheetName val="운반9"/>
      <sheetName val="Sheet1"/>
      <sheetName val="다곡2교"/>
      <sheetName val="배관배선 단가조사"/>
      <sheetName val="일위대가"/>
      <sheetName val="일위대가집계"/>
      <sheetName val="시운전연료"/>
      <sheetName val="포장공"/>
      <sheetName val="96보완계획7.12"/>
      <sheetName val="#REF"/>
      <sheetName val="내역서(전기)"/>
      <sheetName val="Sheet4"/>
      <sheetName val="1.수인터널"/>
      <sheetName val="90.03실행 "/>
      <sheetName val="대치판정"/>
      <sheetName val="연습"/>
      <sheetName val="준검 내역서"/>
      <sheetName val="집계표"/>
      <sheetName val="별표 "/>
      <sheetName val="가중치"/>
      <sheetName val="(A)내역서"/>
      <sheetName val="일위"/>
      <sheetName val="기계경비"/>
      <sheetName val="공정코드"/>
      <sheetName val="일위대가(가설)"/>
      <sheetName val="소야공정계획표"/>
      <sheetName val="노임"/>
      <sheetName val="교통대책내역"/>
      <sheetName val="공종"/>
      <sheetName val="물량표"/>
      <sheetName val="자재단가"/>
      <sheetName val="코드표"/>
      <sheetName val="품목납기"/>
      <sheetName val="fs"/>
      <sheetName val="예정(3)"/>
      <sheetName val="동원(3)"/>
      <sheetName val="실행철강하도"/>
      <sheetName val="Baby일위대가"/>
      <sheetName val="총괄"/>
      <sheetName val="조명시설"/>
      <sheetName val="포장공자재집계표"/>
      <sheetName val="설비"/>
      <sheetName val="bid"/>
      <sheetName val="도급b_balju"/>
      <sheetName val="철근량"/>
      <sheetName val="하중계산"/>
      <sheetName val="단가"/>
      <sheetName val="AS포장복구 "/>
      <sheetName val="내역"/>
      <sheetName val="98NS-N"/>
      <sheetName val="건축공사"/>
      <sheetName val="포장복구집계"/>
      <sheetName val="DATA"/>
      <sheetName val="관일"/>
      <sheetName val="Total"/>
      <sheetName val="품셈TABLE"/>
      <sheetName val="토목"/>
      <sheetName val="2"/>
      <sheetName val="내역서단가산출용"/>
      <sheetName val="wall"/>
      <sheetName val="실행단가철(ems코드적용)"/>
      <sheetName val="9-1차이내역"/>
      <sheetName val="sw1"/>
      <sheetName val="NOMUBI"/>
      <sheetName val="산출근거"/>
      <sheetName val="일위대가(1)"/>
      <sheetName val="갑지(추정)"/>
      <sheetName val="현금흐름표"/>
      <sheetName val="4-10"/>
      <sheetName val="소비자가"/>
      <sheetName val="원하도급내역서(당초)"/>
      <sheetName val="신우"/>
      <sheetName val="단양 00 아파트-세부내역"/>
      <sheetName val="EJ"/>
      <sheetName val="MOTOR"/>
      <sheetName val="배수공"/>
      <sheetName val="INPUT"/>
      <sheetName val="콘크리트타설집계표"/>
      <sheetName val="일위대가 집계표"/>
      <sheetName val="간접경상비"/>
      <sheetName val="3.하중산정4.지지력"/>
      <sheetName val="비탈면보호공수량산출"/>
      <sheetName val="부대내역"/>
      <sheetName val="배수공 주요자재 집계표"/>
      <sheetName val="인건비"/>
      <sheetName val="1.취수장"/>
      <sheetName val="DATE"/>
      <sheetName val="Sheet3"/>
      <sheetName val="일반수량"/>
      <sheetName val="BJJIN"/>
      <sheetName val="★도급내역"/>
      <sheetName val="토공(우물통,기타) "/>
      <sheetName val="COPING"/>
      <sheetName val="공통비"/>
      <sheetName val="VENDOR LIST"/>
      <sheetName val="단가산출서(기계)"/>
      <sheetName val="전기공사"/>
      <sheetName val="주차구획선수량"/>
      <sheetName val="경비"/>
      <sheetName val="을지"/>
      <sheetName val="선홈통"/>
      <sheetName val="실행내역서"/>
      <sheetName val="품셈표"/>
      <sheetName val="철거산출근거"/>
      <sheetName val="2000년1차"/>
      <sheetName val="ABUT수량-A1"/>
      <sheetName val="Sheet1 (2)"/>
      <sheetName val="목차"/>
      <sheetName val="법면단"/>
      <sheetName val="하조서"/>
      <sheetName val="공사"/>
      <sheetName val="SLAB&quot;1&quot;"/>
      <sheetName val="G.R300경비"/>
      <sheetName val="준공평가"/>
      <sheetName val="공사개요"/>
      <sheetName val="산출내역서집계표"/>
      <sheetName val="BOM"/>
      <sheetName val="단열-자재"/>
      <sheetName val="단"/>
      <sheetName val="수량산출"/>
      <sheetName val="도급"/>
      <sheetName val="I.설계조건"/>
      <sheetName val="화설내"/>
      <sheetName val="토사(PE)"/>
      <sheetName val="단면가정"/>
      <sheetName val="마산방향"/>
      <sheetName val="진주방향"/>
      <sheetName val="DB"/>
      <sheetName val="Front"/>
      <sheetName val="b_balju"/>
      <sheetName val="골조시행"/>
      <sheetName val="총괄표"/>
      <sheetName val="NYS"/>
      <sheetName val="T13(P68~72,78)"/>
      <sheetName val="변경비교-을"/>
      <sheetName val="최종견"/>
      <sheetName val="N賃率-職"/>
      <sheetName val="지하발전소수량집계"/>
      <sheetName val="옹벽수량집계"/>
      <sheetName val="변수값"/>
      <sheetName val="공사비예산서(토목분)"/>
      <sheetName val="노임단가"/>
      <sheetName val="국내"/>
      <sheetName val="확약서"/>
      <sheetName val="점수계산1-2"/>
      <sheetName val="신공항A-9(원가수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3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"/>
      <sheetName val="공종별집계표"/>
      <sheetName val="설계내역"/>
      <sheetName val="일위대가"/>
      <sheetName val="산출집계"/>
      <sheetName val="산출근거"/>
      <sheetName val="관급자재비"/>
      <sheetName val="각종수수료"/>
      <sheetName val="단가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본(갑지)"/>
    </sheetNames>
    <sheetDataSet>
      <sheetData sheetId="0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내역"/>
      <sheetName val="자재단가"/>
      <sheetName val="일위대가(1)"/>
      <sheetName val="I一般比"/>
      <sheetName val="일위대가(가설)"/>
      <sheetName val="내역서"/>
      <sheetName val="bid"/>
      <sheetName val="간지"/>
      <sheetName val="위치"/>
      <sheetName val="한강운반비"/>
      <sheetName val="물가대비표"/>
      <sheetName val="요율"/>
      <sheetName val="일위대가"/>
      <sheetName val="48단가"/>
      <sheetName val="수량산출"/>
      <sheetName val="b_balju"/>
      <sheetName val="경영상태"/>
      <sheetName val="9GNG운반"/>
      <sheetName val="연습"/>
      <sheetName val="샘플표지"/>
      <sheetName val="내역서적용"/>
      <sheetName val="남양내역"/>
      <sheetName val="노임단가"/>
      <sheetName val="공문"/>
      <sheetName val="용수간선"/>
      <sheetName val="견적대비"/>
      <sheetName val="근거서"/>
      <sheetName val="내역표지"/>
      <sheetName val="집계표"/>
      <sheetName val="단가 "/>
      <sheetName val="Sheet1"/>
      <sheetName val="가격조사서"/>
      <sheetName val="기초입력 DATA"/>
      <sheetName val="9509"/>
      <sheetName val="코드표"/>
      <sheetName val="원가서"/>
      <sheetName val="투찰금액"/>
      <sheetName val="북제주원가"/>
      <sheetName val="집계"/>
      <sheetName val="Sheet2"/>
      <sheetName val="9811"/>
      <sheetName val="금액"/>
      <sheetName val="#REF"/>
      <sheetName val="공사개요"/>
      <sheetName val="현관"/>
      <sheetName val="내역서 (2)"/>
      <sheetName val="산출내역서집계표"/>
      <sheetName val="주안3차A-A"/>
      <sheetName val="파이프류"/>
      <sheetName val="단가"/>
      <sheetName val="원가"/>
      <sheetName val="전기단가조사서"/>
      <sheetName val="기계경비및산출근거서"/>
      <sheetName val="총집계표"/>
      <sheetName val="식재가격"/>
      <sheetName val="식재총괄"/>
      <sheetName val="일위목록"/>
      <sheetName val="실행철강하도"/>
      <sheetName val="XL4Poppy"/>
      <sheetName val="건축공사"/>
      <sheetName val="직재"/>
      <sheetName val="일위"/>
      <sheetName val="대외공문"/>
      <sheetName val="설계서"/>
      <sheetName val="신우"/>
      <sheetName val="빙장비사양"/>
      <sheetName val="대림산업"/>
      <sheetName val="횡배수관집현황(2공구)"/>
      <sheetName val="총원가계산서(요율)"/>
      <sheetName val="입찰안"/>
      <sheetName val="옥외외등집계표"/>
      <sheetName val="N賃率-職"/>
      <sheetName val="DATE"/>
      <sheetName val="날개벽수량표"/>
      <sheetName val="암거"/>
      <sheetName val="포장공"/>
      <sheetName val="배수공"/>
      <sheetName val="MOTOR"/>
      <sheetName val="Y-WORK"/>
      <sheetName val="대비"/>
      <sheetName val="지급자재"/>
      <sheetName val="단가산출"/>
      <sheetName val="노임"/>
      <sheetName val="DATA9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3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최종)"/>
      <sheetName val="표지적용근거"/>
      <sheetName val="세부규격(표지)"/>
      <sheetName val="건축내역서"/>
      <sheetName val="전기통신내역서"/>
      <sheetName val="영상및 음향내역서"/>
      <sheetName val="실내건축일위대가"/>
      <sheetName val="전기통신일위대가"/>
      <sheetName val="영상음향일위대가"/>
      <sheetName val="통합적용단가표"/>
      <sheetName val="물량산출표(건축)"/>
      <sheetName val="물량산출표(전기)"/>
      <sheetName val="물량산출표(통신)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한강운반비"/>
      <sheetName val="중기사용료"/>
      <sheetName val="전기단가조사서"/>
      <sheetName val="청천내"/>
      <sheetName val="신우"/>
      <sheetName val="개요"/>
      <sheetName val="내역서단가산출용"/>
      <sheetName val="N賃率-職"/>
      <sheetName val="선급금신청서"/>
      <sheetName val="일위대가"/>
      <sheetName val="제품별"/>
      <sheetName val="자재단가"/>
      <sheetName val="입찰견적보고서"/>
      <sheetName val="여과지동"/>
      <sheetName val="기초자료"/>
      <sheetName val="9GNG운반"/>
      <sheetName val="청주과학대학내역서(타견적)"/>
      <sheetName val="UNIT"/>
      <sheetName val="J直材4"/>
      <sheetName val="XL4Poppy"/>
      <sheetName val="#REF"/>
      <sheetName val="일위"/>
      <sheetName val="I一般比"/>
      <sheetName val="문학간접"/>
      <sheetName val="유림총괄"/>
      <sheetName val="본사인상전"/>
      <sheetName val="TNC(1안)"/>
      <sheetName val="노임단가"/>
      <sheetName val="터파기및재료"/>
      <sheetName val="제36-40호표"/>
      <sheetName val="하조서"/>
      <sheetName val="Y-WORK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덕전리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실내건축일위대가"/>
      <sheetName val="일위대가(1)"/>
      <sheetName val="연습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-노임단가"/>
      <sheetName val="금융비용"/>
      <sheetName val="암거"/>
      <sheetName val="포장공"/>
      <sheetName val="배수공"/>
      <sheetName val="원가 (2)"/>
      <sheetName val="원본(갑지)"/>
      <sheetName val="PANEL_인원산출"/>
      <sheetName val="타견적서_영시스템"/>
      <sheetName val="단가대비표_(2)"/>
      <sheetName val="Sheet1"/>
      <sheetName val="재집"/>
      <sheetName val="열차무선 수량집계"/>
      <sheetName val="집계표"/>
      <sheetName val="Total"/>
      <sheetName val="요율"/>
      <sheetName val="인건비"/>
      <sheetName val="단가"/>
      <sheetName val="역공종"/>
      <sheetName val="Sheet2"/>
      <sheetName val="2"/>
      <sheetName val="산출"/>
      <sheetName val="기초DATA(2)"/>
      <sheetName val="집계"/>
      <sheetName val="쇠(1)"/>
      <sheetName val="가격(3)"/>
      <sheetName val="Sheet9"/>
      <sheetName val="합천내역"/>
      <sheetName val="일위_파일"/>
      <sheetName val="가설개략"/>
      <sheetName val="입력"/>
      <sheetName val="샌딩 에폭시 도장"/>
      <sheetName val="일반문틀 설치"/>
      <sheetName val="소요자재"/>
      <sheetName val="직노"/>
      <sheetName val="00상노임"/>
      <sheetName val="96보완계획7.12"/>
      <sheetName val="공통"/>
      <sheetName val="ABUT수량-A1"/>
      <sheetName val="SW개발대상목록(기능점수)"/>
      <sheetName val="관로공표지"/>
      <sheetName val="산출근거1"/>
      <sheetName val="공종목록표"/>
      <sheetName val="단가목록"/>
      <sheetName val="공정집계_국별"/>
      <sheetName val="모래기초"/>
      <sheetName val="이름정의"/>
      <sheetName val="초기화면"/>
      <sheetName val="단가산출"/>
      <sheetName val="감리원단가"/>
      <sheetName val="거리계산"/>
      <sheetName val="샘플표지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실행철강하도"/>
      <sheetName val="실행내역서 "/>
      <sheetName val="기본일위"/>
      <sheetName val="CAUDIT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변경갑지"/>
      <sheetName val="증감(갑지)"/>
      <sheetName val="단가산출서"/>
      <sheetName val="단가대비표(SYS)"/>
      <sheetName val="제조노임"/>
      <sheetName val="자료입력"/>
      <sheetName val="연부97-1"/>
      <sheetName val="수자재단위당"/>
      <sheetName val="danga"/>
      <sheetName val="단"/>
      <sheetName val="5.단가대비표"/>
      <sheetName val="APT"/>
      <sheetName val="설직재-1"/>
      <sheetName val="일위대가1"/>
      <sheetName val="남양내역"/>
      <sheetName val="copy"/>
      <sheetName val="식음료"/>
      <sheetName val="범용개발순소요비용"/>
      <sheetName val="위치"/>
      <sheetName val="노임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#3_일위대가목록"/>
      <sheetName val="DATA"/>
      <sheetName val="내역서2안"/>
      <sheetName val="감액총괄표"/>
      <sheetName val="대치판정"/>
      <sheetName val="인원계획-미화"/>
      <sheetName val="DHEQSUPT"/>
      <sheetName val="직접비내역서"/>
      <sheetName val="Sheet6"/>
      <sheetName val="VXXXXXXX"/>
      <sheetName val="배수관공"/>
      <sheetName val="BID"/>
      <sheetName val="FM3(2~6공)"/>
      <sheetName val="잔토처리"/>
      <sheetName val="복구단가"/>
      <sheetName val="개소별수량산출"/>
      <sheetName val="1.우편집중내역서"/>
      <sheetName val="기계경비일람"/>
      <sheetName val="1,2공구원가계산서"/>
      <sheetName val="2공구산출내역"/>
      <sheetName val="1공구산출내역서"/>
      <sheetName val="실행예산"/>
      <sheetName val="열차제어동"/>
      <sheetName val="전기성능동"/>
      <sheetName val="차량시스템인자"/>
      <sheetName val="차량부품동"/>
      <sheetName val="저수조"/>
      <sheetName val="호별계약현황"/>
      <sheetName val="배관배선 단가조사"/>
      <sheetName val="일위대가집계"/>
      <sheetName val="지구단위계획"/>
      <sheetName val="COPING"/>
      <sheetName val="사다리"/>
      <sheetName val="코드표"/>
      <sheetName val="대창(장성)"/>
      <sheetName val="연차(일위)"/>
      <sheetName val="cp-e1"/>
      <sheetName val="요약&amp;결과"/>
      <sheetName val="예총"/>
      <sheetName val="평3"/>
      <sheetName val="업체별공사이행등급"/>
      <sheetName val="1.수인터널"/>
      <sheetName val="자단"/>
      <sheetName val="인공산출"/>
      <sheetName val="98수문일위"/>
      <sheetName val="출력X"/>
      <sheetName val="품목"/>
      <sheetName val="실행내역"/>
      <sheetName val="데리네이타현황"/>
      <sheetName val="슬래브(PF)(하류)"/>
      <sheetName val="설계내역"/>
      <sheetName val="1안"/>
      <sheetName val="sw1"/>
      <sheetName val="역무용(산출)"/>
      <sheetName val="철거수량(전송)"/>
      <sheetName val="도급"/>
      <sheetName val="설계예산서"/>
      <sheetName val="1.ER유체응용"/>
      <sheetName val="4.시험장비"/>
      <sheetName val="49일위"/>
      <sheetName val="연장및면적(좌측)"/>
      <sheetName val="플랜트 설치"/>
      <sheetName val="시화점실행"/>
      <sheetName val="산출내역서"/>
      <sheetName val="판매시설"/>
      <sheetName val="일반부표"/>
      <sheetName val="정보"/>
      <sheetName val="O＆P"/>
      <sheetName val="부하계산서"/>
      <sheetName val="입력변수"/>
      <sheetName val="06 일위대가목록"/>
      <sheetName val="시중노임단가"/>
      <sheetName val="공사개요"/>
      <sheetName val="갑지(추정)"/>
      <sheetName val="도급실행(본관-주차장)"/>
      <sheetName val="PI"/>
      <sheetName val="BJJIN"/>
      <sheetName val="6PILE  (돌출)"/>
      <sheetName val="콘크리트타설집계표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기초코드"/>
      <sheetName val="2F 회의실견적(5_14 일대)"/>
      <sheetName val="S-ding"/>
      <sheetName val="난간벽단위"/>
      <sheetName val="(C)원내역"/>
      <sheetName val="건축내역"/>
      <sheetName val="증감내역서"/>
      <sheetName val="인공LIST"/>
      <sheetName val="TYPE1"/>
      <sheetName val="변경내역"/>
      <sheetName val="실행내역서_"/>
      <sheetName val="5_단가대비표"/>
      <sheetName val="2_어플리케이션보정계수"/>
      <sheetName val="안양동교 1안"/>
      <sheetName val="매립"/>
      <sheetName val="추가예산"/>
      <sheetName val="CONCRETE"/>
      <sheetName val="인사자료총집계"/>
      <sheetName val="돈암사업"/>
      <sheetName val="공사기본내용입력"/>
      <sheetName val="날개벽수량표"/>
      <sheetName val="원형1호맨홀토공수량"/>
      <sheetName val="연결관조서 (토사)"/>
      <sheetName val="연결관수량 (2)"/>
      <sheetName val="연약지반 구분"/>
      <sheetName val="파이프류"/>
      <sheetName val="단위단가"/>
      <sheetName val="프랜트면허"/>
      <sheetName val="설계내역서"/>
      <sheetName val="토공(우물통,기타) "/>
      <sheetName val="공사비산출"/>
      <sheetName val="품셈"/>
      <sheetName val="목차"/>
      <sheetName val="직접비"/>
      <sheetName val="원가계산서"/>
      <sheetName val="도수로수량산출"/>
      <sheetName val="공사비집계"/>
      <sheetName val="토공사"/>
      <sheetName val="구조물터파기수량집계"/>
      <sheetName val="측구터파기공수량집계"/>
      <sheetName val="빙장비사양"/>
      <sheetName val="배수공 시멘트 및 골재량 산출"/>
      <sheetName val="간선"/>
      <sheetName val="원가"/>
      <sheetName val="FAX"/>
      <sheetName val="수도권센터"/>
      <sheetName val="기흥영업소"/>
      <sheetName val="사원정보"/>
      <sheetName val="편성표"/>
      <sheetName val="갑지"/>
      <sheetName val="내역(2019년8월)"/>
      <sheetName val="식품체험관(시설유지보수)"/>
      <sheetName val="총괄표"/>
      <sheetName val="2.건축"/>
      <sheetName val="본실행경비"/>
      <sheetName val="설계조건"/>
      <sheetName val="토목-물가"/>
      <sheetName val="설계(안)"/>
      <sheetName val="CJE"/>
      <sheetName val="전체"/>
      <sheetName val="주안3차A-A"/>
      <sheetName val="Cover"/>
      <sheetName val="PLT8500"/>
      <sheetName val="기계공사"/>
      <sheetName val="노무비"/>
      <sheetName val="과천MAIN"/>
      <sheetName val="A 견적"/>
      <sheetName val="조명율표"/>
      <sheetName val="FAB별"/>
      <sheetName val="C.배수관공"/>
      <sheetName val="노임단가표"/>
      <sheetName val="을"/>
      <sheetName val="MOTOR"/>
      <sheetName val="공종단가"/>
      <sheetName val="A-4"/>
      <sheetName val="경비"/>
      <sheetName val="마감LIST-1"/>
      <sheetName val="경비 (2)"/>
      <sheetName val="전신환매도율"/>
      <sheetName val="각형맨홀"/>
      <sheetName val=""/>
      <sheetName val="연결관수량"/>
      <sheetName val="위치조서"/>
      <sheetName val="손익분석"/>
      <sheetName val="단중표"/>
      <sheetName val="4차공사내역"/>
      <sheetName val="선원교상-교대A(1)"/>
      <sheetName val="1호기2차(위탁)"/>
      <sheetName val="설계서"/>
      <sheetName val="간접"/>
      <sheetName val="망미"/>
      <sheetName val="Macro(조도)"/>
      <sheetName val="인부노임"/>
      <sheetName val="소방사항"/>
      <sheetName val="Macro1"/>
      <sheetName val="내역서1999.8최종"/>
      <sheetName val="DAT(목표)"/>
      <sheetName val="계산정보"/>
      <sheetName val="잔수량(작성)"/>
      <sheetName val="대비2"/>
      <sheetName val="설계"/>
      <sheetName val="총도"/>
      <sheetName val="저장품(`96결산)"/>
      <sheetName val="준공정산"/>
      <sheetName val="2002공임"/>
      <sheetName val="2002자재가격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>
        <row r="1">
          <cell r="A1" t="str">
            <v>(2019년 7)월분 시간외 근무시간 명세표(근무실적표)</v>
          </cell>
        </row>
      </sheetData>
      <sheetData sheetId="249">
        <row r="1">
          <cell r="A1" t="str">
            <v>(2019년 7)월분 시간외 근무시간 명세표(근무실적표)</v>
          </cell>
        </row>
      </sheetData>
      <sheetData sheetId="250">
        <row r="1">
          <cell r="A1" t="str">
            <v>(2019년 7)월분 시간외 근무시간 명세표(근무실적표)</v>
          </cell>
        </row>
      </sheetData>
      <sheetData sheetId="251">
        <row r="1">
          <cell r="A1" t="str">
            <v>(2019년 7)월분 시간외 근무시간 명세표(근무실적표)</v>
          </cell>
        </row>
      </sheetData>
      <sheetData sheetId="252">
        <row r="1">
          <cell r="A1" t="str">
            <v>(2019년 7)월분 시간외 근무시간 명세표(근무실적표)</v>
          </cell>
        </row>
      </sheetData>
      <sheetData sheetId="253">
        <row r="1">
          <cell r="A1" t="str">
            <v>(2019년 7)월분 시간외 근무시간 명세표(근무실적표)</v>
          </cell>
        </row>
      </sheetData>
      <sheetData sheetId="254">
        <row r="1">
          <cell r="A1" t="str">
            <v>(2019년 7)월분 시간외 근무시간 명세표(근무실적표)</v>
          </cell>
        </row>
      </sheetData>
      <sheetData sheetId="255">
        <row r="1">
          <cell r="A1" t="str">
            <v>(2019년 7)월분 시간외 근무시간 명세표(근무실적표)</v>
          </cell>
        </row>
      </sheetData>
      <sheetData sheetId="256">
        <row r="1">
          <cell r="A1" t="str">
            <v>(2019년 7)월분 시간외 근무시간 명세표(근무실적표)</v>
          </cell>
        </row>
      </sheetData>
      <sheetData sheetId="257">
        <row r="1">
          <cell r="A1" t="str">
            <v>(2019년 7)월분 시간외 근무시간 명세표(근무실적표)</v>
          </cell>
        </row>
      </sheetData>
      <sheetData sheetId="258">
        <row r="1">
          <cell r="A1" t="str">
            <v>(2019년 7)월분 시간외 근무시간 명세표(근무실적표)</v>
          </cell>
        </row>
      </sheetData>
      <sheetData sheetId="259"/>
      <sheetData sheetId="260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>
        <row r="1">
          <cell r="A1" t="str">
            <v>(2019년 7)월분 시간외 근무시간 명세표(근무실적표)</v>
          </cell>
        </row>
      </sheetData>
      <sheetData sheetId="307">
        <row r="1">
          <cell r="A1" t="str">
            <v>(2019년 7)월분 시간외 근무시간 명세표(근무실적표)</v>
          </cell>
        </row>
      </sheetData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</sheetDataSet>
  </externalBook>
</externalLink>
</file>

<file path=xl/externalLinks/externalLink3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효성CB 1P기초"/>
      <sheetName val="YES"/>
    </sheetNames>
    <definedNames>
      <definedName name="Macro10"/>
    </definedNames>
    <sheetDataSet>
      <sheetData sheetId="0" refreshError="1"/>
      <sheetData sheetId="1" refreshError="1"/>
    </sheetDataSet>
  </externalBook>
</externalLink>
</file>

<file path=xl/externalLinks/externalLink3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"/>
      <sheetName val="수지예산"/>
      <sheetName val="토적계산"/>
      <sheetName val="유용계산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하공정"/>
      <sheetName val="수량산출"/>
    </sheetNames>
    <sheetDataSet>
      <sheetData sheetId="0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"/>
      <sheetName val="수지예산"/>
      <sheetName val="토적계산"/>
      <sheetName val="유용계산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</sheetNames>
    <sheetDataSet>
      <sheetData sheetId="0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호표"/>
      <sheetName val="개요"/>
      <sheetName val="ES원가"/>
      <sheetName val="등락폭총괄"/>
      <sheetName val="적용대가총괄"/>
      <sheetName val="적용대가"/>
      <sheetName val="내역"/>
    </sheetNames>
    <sheetDataSet>
      <sheetData sheetId="0">
        <row r="1">
          <cell r="B1" t="str">
            <v>오상지구 일위대가 목록표</v>
          </cell>
        </row>
        <row r="2">
          <cell r="L2" t="str">
            <v>[상단:계약체결시, 하단:물가변동시]</v>
          </cell>
        </row>
        <row r="3">
          <cell r="B3" t="str">
            <v>호표</v>
          </cell>
          <cell r="C3" t="str">
            <v xml:space="preserve"> 종        별</v>
          </cell>
          <cell r="D3" t="str">
            <v>재료또는치수</v>
          </cell>
          <cell r="E3" t="str">
            <v>수량</v>
          </cell>
          <cell r="F3" t="str">
            <v>단위</v>
          </cell>
          <cell r="G3" t="str">
            <v>단가총액</v>
          </cell>
          <cell r="H3" t="str">
            <v>노무비단가</v>
          </cell>
          <cell r="I3" t="str">
            <v>재료비단가</v>
          </cell>
          <cell r="J3" t="str">
            <v>경비단가</v>
          </cell>
          <cell r="K3" t="str">
            <v>호표</v>
          </cell>
        </row>
        <row r="4">
          <cell r="A4">
            <v>1</v>
          </cell>
          <cell r="B4">
            <v>1</v>
          </cell>
          <cell r="C4" t="str">
            <v>양   회</v>
          </cell>
          <cell r="E4">
            <v>1</v>
          </cell>
          <cell r="F4" t="str">
            <v>㎏</v>
          </cell>
          <cell r="G4">
            <v>37.06</v>
          </cell>
          <cell r="H4">
            <v>8.3000000000000007</v>
          </cell>
          <cell r="I4">
            <v>0.11</v>
          </cell>
          <cell r="J4">
            <v>28.65</v>
          </cell>
          <cell r="K4">
            <v>1</v>
          </cell>
          <cell r="L4" t="str">
            <v>호표</v>
          </cell>
        </row>
        <row r="5">
          <cell r="A5">
            <v>2</v>
          </cell>
          <cell r="B5">
            <v>2</v>
          </cell>
          <cell r="E5">
            <v>1</v>
          </cell>
          <cell r="F5" t="str">
            <v>㎏</v>
          </cell>
          <cell r="G5">
            <v>38</v>
          </cell>
          <cell r="H5">
            <v>9.24</v>
          </cell>
          <cell r="I5">
            <v>0.11</v>
          </cell>
          <cell r="J5">
            <v>28.65</v>
          </cell>
        </row>
        <row r="6">
          <cell r="A6">
            <v>3</v>
          </cell>
          <cell r="B6">
            <v>3</v>
          </cell>
          <cell r="C6" t="str">
            <v>철  근</v>
          </cell>
          <cell r="E6">
            <v>1</v>
          </cell>
          <cell r="F6" t="str">
            <v>톤</v>
          </cell>
          <cell r="G6">
            <v>46063</v>
          </cell>
          <cell r="H6">
            <v>7139</v>
          </cell>
          <cell r="I6">
            <v>119</v>
          </cell>
          <cell r="J6">
            <v>38805</v>
          </cell>
          <cell r="K6">
            <v>2</v>
          </cell>
          <cell r="L6" t="str">
            <v>호표</v>
          </cell>
        </row>
        <row r="7">
          <cell r="A7">
            <v>4</v>
          </cell>
          <cell r="B7">
            <v>4</v>
          </cell>
          <cell r="E7">
            <v>1</v>
          </cell>
          <cell r="F7" t="str">
            <v>톤</v>
          </cell>
          <cell r="G7">
            <v>46854</v>
          </cell>
          <cell r="H7">
            <v>7930</v>
          </cell>
          <cell r="I7">
            <v>119</v>
          </cell>
          <cell r="J7">
            <v>38805</v>
          </cell>
        </row>
        <row r="8">
          <cell r="A8">
            <v>5</v>
          </cell>
          <cell r="B8">
            <v>5</v>
          </cell>
          <cell r="C8" t="str">
            <v>철 재 류 운 반</v>
          </cell>
          <cell r="D8" t="str">
            <v>보 통</v>
          </cell>
          <cell r="E8">
            <v>1</v>
          </cell>
          <cell r="F8" t="str">
            <v>㎏</v>
          </cell>
          <cell r="G8">
            <v>33.94</v>
          </cell>
          <cell r="H8">
            <v>9.6300000000000008</v>
          </cell>
          <cell r="I8">
            <v>0.85</v>
          </cell>
          <cell r="J8">
            <v>23.46</v>
          </cell>
          <cell r="K8">
            <v>3</v>
          </cell>
          <cell r="L8" t="str">
            <v>호표</v>
          </cell>
        </row>
        <row r="9">
          <cell r="A9">
            <v>6</v>
          </cell>
          <cell r="B9">
            <v>6</v>
          </cell>
          <cell r="E9">
            <v>1</v>
          </cell>
          <cell r="F9" t="str">
            <v>㎏</v>
          </cell>
          <cell r="G9">
            <v>36.03</v>
          </cell>
          <cell r="H9">
            <v>10.56</v>
          </cell>
          <cell r="I9">
            <v>1.06</v>
          </cell>
          <cell r="J9">
            <v>24.41</v>
          </cell>
        </row>
        <row r="10">
          <cell r="A10">
            <v>7</v>
          </cell>
          <cell r="B10">
            <v>7</v>
          </cell>
          <cell r="C10" t="str">
            <v>철 재 류 운 반</v>
          </cell>
          <cell r="D10" t="str">
            <v>특 수</v>
          </cell>
          <cell r="E10">
            <v>1</v>
          </cell>
          <cell r="F10" t="str">
            <v>㎏</v>
          </cell>
          <cell r="G10">
            <v>45.23</v>
          </cell>
          <cell r="H10">
            <v>13.78</v>
          </cell>
          <cell r="I10">
            <v>5.16</v>
          </cell>
          <cell r="J10">
            <v>26.29</v>
          </cell>
          <cell r="K10">
            <v>4</v>
          </cell>
          <cell r="L10" t="str">
            <v>호표</v>
          </cell>
        </row>
        <row r="11">
          <cell r="A11">
            <v>8</v>
          </cell>
          <cell r="B11">
            <v>8</v>
          </cell>
          <cell r="E11">
            <v>1</v>
          </cell>
          <cell r="F11" t="str">
            <v>㎏</v>
          </cell>
          <cell r="G11">
            <v>48.73</v>
          </cell>
          <cell r="H11">
            <v>14.93</v>
          </cell>
          <cell r="I11">
            <v>6.56</v>
          </cell>
          <cell r="J11">
            <v>27.24</v>
          </cell>
        </row>
        <row r="12">
          <cell r="A12">
            <v>9</v>
          </cell>
          <cell r="B12">
            <v>9</v>
          </cell>
          <cell r="C12" t="str">
            <v>친모래(해상운반)</v>
          </cell>
          <cell r="E12">
            <v>1</v>
          </cell>
          <cell r="F12" t="str">
            <v>㎥</v>
          </cell>
          <cell r="G12">
            <v>26583</v>
          </cell>
          <cell r="H12">
            <v>20546</v>
          </cell>
          <cell r="I12">
            <v>2865</v>
          </cell>
          <cell r="J12">
            <v>3172</v>
          </cell>
          <cell r="K12">
            <v>5</v>
          </cell>
          <cell r="L12" t="str">
            <v>호표</v>
          </cell>
        </row>
        <row r="13">
          <cell r="A13">
            <v>10</v>
          </cell>
          <cell r="B13">
            <v>10</v>
          </cell>
          <cell r="E13">
            <v>1</v>
          </cell>
          <cell r="F13" t="str">
            <v>㎥</v>
          </cell>
          <cell r="G13">
            <v>26492</v>
          </cell>
          <cell r="H13">
            <v>19609</v>
          </cell>
          <cell r="I13">
            <v>3616</v>
          </cell>
          <cell r="J13">
            <v>3267</v>
          </cell>
        </row>
        <row r="14">
          <cell r="A14">
            <v>11</v>
          </cell>
          <cell r="B14">
            <v>11</v>
          </cell>
          <cell r="C14" t="str">
            <v>막모래(미세척사)</v>
          </cell>
          <cell r="E14">
            <v>1</v>
          </cell>
          <cell r="F14" t="str">
            <v>㎥</v>
          </cell>
          <cell r="G14">
            <v>5829</v>
          </cell>
          <cell r="H14">
            <v>3693</v>
          </cell>
          <cell r="I14">
            <v>968</v>
          </cell>
          <cell r="J14">
            <v>1168</v>
          </cell>
          <cell r="K14">
            <v>6</v>
          </cell>
          <cell r="L14" t="str">
            <v>호표</v>
          </cell>
        </row>
        <row r="15">
          <cell r="A15">
            <v>12</v>
          </cell>
          <cell r="B15">
            <v>12</v>
          </cell>
          <cell r="E15">
            <v>1</v>
          </cell>
          <cell r="F15" t="str">
            <v>㎥</v>
          </cell>
          <cell r="G15">
            <v>6300</v>
          </cell>
          <cell r="H15">
            <v>3940</v>
          </cell>
          <cell r="I15">
            <v>1192</v>
          </cell>
          <cell r="J15">
            <v>1168</v>
          </cell>
        </row>
        <row r="16">
          <cell r="A16">
            <v>13</v>
          </cell>
          <cell r="B16">
            <v>13</v>
          </cell>
          <cell r="C16" t="str">
            <v>자갈(행상운반)</v>
          </cell>
          <cell r="D16" t="str">
            <v>40mm이하</v>
          </cell>
          <cell r="E16">
            <v>1</v>
          </cell>
          <cell r="F16" t="str">
            <v>㎥</v>
          </cell>
          <cell r="G16">
            <v>28446</v>
          </cell>
          <cell r="H16">
            <v>21738</v>
          </cell>
          <cell r="I16">
            <v>2963</v>
          </cell>
          <cell r="J16">
            <v>3745</v>
          </cell>
          <cell r="K16">
            <v>7</v>
          </cell>
          <cell r="L16" t="str">
            <v>호표</v>
          </cell>
        </row>
        <row r="17">
          <cell r="A17">
            <v>14</v>
          </cell>
          <cell r="B17">
            <v>14</v>
          </cell>
          <cell r="E17">
            <v>1</v>
          </cell>
          <cell r="F17" t="str">
            <v>㎥</v>
          </cell>
          <cell r="G17">
            <v>28420</v>
          </cell>
          <cell r="H17">
            <v>20816</v>
          </cell>
          <cell r="I17">
            <v>3741</v>
          </cell>
          <cell r="J17">
            <v>3863</v>
          </cell>
        </row>
        <row r="18">
          <cell r="A18">
            <v>15</v>
          </cell>
          <cell r="B18">
            <v>15</v>
          </cell>
          <cell r="C18" t="str">
            <v>막자갈(해상운반)</v>
          </cell>
          <cell r="D18" t="str">
            <v>80m/m이하</v>
          </cell>
          <cell r="E18">
            <v>1</v>
          </cell>
          <cell r="F18" t="str">
            <v>㎥</v>
          </cell>
          <cell r="G18">
            <v>28533</v>
          </cell>
          <cell r="H18">
            <v>21798</v>
          </cell>
          <cell r="I18">
            <v>2975</v>
          </cell>
          <cell r="J18">
            <v>3760</v>
          </cell>
          <cell r="K18">
            <v>8</v>
          </cell>
          <cell r="L18" t="str">
            <v>호표</v>
          </cell>
        </row>
        <row r="19">
          <cell r="A19">
            <v>16</v>
          </cell>
          <cell r="B19">
            <v>16</v>
          </cell>
          <cell r="E19">
            <v>1</v>
          </cell>
          <cell r="F19" t="str">
            <v>㎥</v>
          </cell>
          <cell r="G19">
            <v>28516</v>
          </cell>
          <cell r="H19">
            <v>20882</v>
          </cell>
          <cell r="I19">
            <v>3756</v>
          </cell>
          <cell r="J19">
            <v>3878</v>
          </cell>
        </row>
        <row r="20">
          <cell r="A20">
            <v>17</v>
          </cell>
          <cell r="B20">
            <v>17</v>
          </cell>
          <cell r="C20" t="str">
            <v>깬돌(0.3*0.3*0.45)</v>
          </cell>
          <cell r="D20" t="str">
            <v>견치석(익산)</v>
          </cell>
          <cell r="E20">
            <v>1</v>
          </cell>
          <cell r="F20" t="str">
            <v>㎥</v>
          </cell>
          <cell r="G20">
            <v>77107</v>
          </cell>
          <cell r="H20">
            <v>38413</v>
          </cell>
          <cell r="I20">
            <v>19149</v>
          </cell>
          <cell r="J20">
            <v>19545</v>
          </cell>
          <cell r="K20">
            <v>9</v>
          </cell>
          <cell r="L20" t="str">
            <v>호표</v>
          </cell>
        </row>
        <row r="21">
          <cell r="A21">
            <v>18</v>
          </cell>
          <cell r="B21">
            <v>18</v>
          </cell>
          <cell r="E21">
            <v>1</v>
          </cell>
          <cell r="F21" t="str">
            <v>㎥</v>
          </cell>
          <cell r="G21">
            <v>81763</v>
          </cell>
          <cell r="H21">
            <v>37691</v>
          </cell>
          <cell r="I21">
            <v>24409</v>
          </cell>
          <cell r="J21">
            <v>19663</v>
          </cell>
        </row>
        <row r="22">
          <cell r="A22">
            <v>19</v>
          </cell>
          <cell r="B22">
            <v>19</v>
          </cell>
          <cell r="C22" t="str">
            <v>깬돌(0.3*0.3*0.45)</v>
          </cell>
          <cell r="D22" t="str">
            <v>견치석(해남)</v>
          </cell>
          <cell r="E22">
            <v>1</v>
          </cell>
          <cell r="F22" t="str">
            <v>㎥</v>
          </cell>
          <cell r="G22">
            <v>49277</v>
          </cell>
          <cell r="H22">
            <v>29514</v>
          </cell>
          <cell r="I22">
            <v>9493</v>
          </cell>
          <cell r="J22">
            <v>10270</v>
          </cell>
          <cell r="K22">
            <v>10</v>
          </cell>
          <cell r="L22" t="str">
            <v>호표</v>
          </cell>
        </row>
        <row r="23">
          <cell r="A23">
            <v>20</v>
          </cell>
          <cell r="B23">
            <v>20</v>
          </cell>
          <cell r="E23">
            <v>1</v>
          </cell>
          <cell r="F23" t="str">
            <v>㎥</v>
          </cell>
          <cell r="G23">
            <v>51212</v>
          </cell>
          <cell r="H23">
            <v>28757</v>
          </cell>
          <cell r="I23">
            <v>12067</v>
          </cell>
          <cell r="J23">
            <v>10388</v>
          </cell>
        </row>
        <row r="24">
          <cell r="A24">
            <v>21</v>
          </cell>
          <cell r="B24">
            <v>21</v>
          </cell>
          <cell r="C24" t="str">
            <v>사 석</v>
          </cell>
          <cell r="D24" t="str">
            <v>50kg이상</v>
          </cell>
          <cell r="E24">
            <v>1</v>
          </cell>
          <cell r="F24" t="str">
            <v>㎥</v>
          </cell>
          <cell r="G24">
            <v>32186</v>
          </cell>
          <cell r="H24">
            <v>24049</v>
          </cell>
          <cell r="I24">
            <v>3563</v>
          </cell>
          <cell r="J24">
            <v>4574</v>
          </cell>
          <cell r="K24">
            <v>11</v>
          </cell>
          <cell r="L24" t="str">
            <v>호표</v>
          </cell>
        </row>
        <row r="25">
          <cell r="A25">
            <v>22</v>
          </cell>
          <cell r="B25">
            <v>22</v>
          </cell>
          <cell r="E25">
            <v>1</v>
          </cell>
          <cell r="F25" t="str">
            <v>㎥</v>
          </cell>
          <cell r="G25">
            <v>32449</v>
          </cell>
          <cell r="H25">
            <v>23270</v>
          </cell>
          <cell r="I25">
            <v>4487</v>
          </cell>
          <cell r="J25">
            <v>4692</v>
          </cell>
        </row>
        <row r="26">
          <cell r="A26">
            <v>23</v>
          </cell>
          <cell r="B26">
            <v>23</v>
          </cell>
          <cell r="C26" t="str">
            <v>사 석(무안-북항)</v>
          </cell>
          <cell r="D26" t="str">
            <v>50kg이상</v>
          </cell>
          <cell r="E26">
            <v>1</v>
          </cell>
          <cell r="F26" t="str">
            <v>㎥</v>
          </cell>
          <cell r="G26">
            <v>42955</v>
          </cell>
          <cell r="H26">
            <v>27493</v>
          </cell>
          <cell r="I26">
            <v>7299</v>
          </cell>
          <cell r="J26">
            <v>8163</v>
          </cell>
          <cell r="K26">
            <v>12</v>
          </cell>
          <cell r="L26" t="str">
            <v>호표</v>
          </cell>
        </row>
        <row r="27">
          <cell r="A27">
            <v>24</v>
          </cell>
          <cell r="B27">
            <v>24</v>
          </cell>
          <cell r="E27">
            <v>1</v>
          </cell>
          <cell r="F27" t="str">
            <v>㎥</v>
          </cell>
          <cell r="G27">
            <v>44271</v>
          </cell>
          <cell r="H27">
            <v>26727</v>
          </cell>
          <cell r="I27">
            <v>9263</v>
          </cell>
          <cell r="J27">
            <v>8281</v>
          </cell>
        </row>
        <row r="28">
          <cell r="A28">
            <v>25</v>
          </cell>
          <cell r="B28">
            <v>25</v>
          </cell>
          <cell r="C28" t="str">
            <v>목       재</v>
          </cell>
          <cell r="D28" t="str">
            <v>제재목</v>
          </cell>
          <cell r="E28">
            <v>1</v>
          </cell>
          <cell r="F28" t="str">
            <v>㎥</v>
          </cell>
          <cell r="G28">
            <v>20384.18</v>
          </cell>
          <cell r="H28">
            <v>5648</v>
          </cell>
          <cell r="I28">
            <v>562</v>
          </cell>
          <cell r="J28">
            <v>14174.18</v>
          </cell>
          <cell r="K28">
            <v>13</v>
          </cell>
          <cell r="L28" t="str">
            <v>호표</v>
          </cell>
        </row>
        <row r="29">
          <cell r="A29">
            <v>26</v>
          </cell>
          <cell r="B29">
            <v>26</v>
          </cell>
          <cell r="E29">
            <v>1</v>
          </cell>
          <cell r="F29" t="str">
            <v>㎥</v>
          </cell>
          <cell r="G29">
            <v>20432.18</v>
          </cell>
          <cell r="H29">
            <v>6189</v>
          </cell>
          <cell r="I29">
            <v>699</v>
          </cell>
          <cell r="J29">
            <v>13544.18</v>
          </cell>
        </row>
        <row r="30">
          <cell r="A30">
            <v>27</v>
          </cell>
          <cell r="B30">
            <v>27</v>
          </cell>
          <cell r="C30" t="str">
            <v>목       재</v>
          </cell>
          <cell r="D30" t="str">
            <v>원    목</v>
          </cell>
          <cell r="E30">
            <v>1</v>
          </cell>
          <cell r="F30" t="str">
            <v>㎥</v>
          </cell>
          <cell r="G30">
            <v>23323.360000000001</v>
          </cell>
          <cell r="H30">
            <v>5746</v>
          </cell>
          <cell r="I30">
            <v>661</v>
          </cell>
          <cell r="J30">
            <v>16916.36</v>
          </cell>
          <cell r="K30">
            <v>14</v>
          </cell>
          <cell r="L30" t="str">
            <v>호표</v>
          </cell>
        </row>
        <row r="31">
          <cell r="A31">
            <v>28</v>
          </cell>
          <cell r="B31">
            <v>28</v>
          </cell>
          <cell r="E31">
            <v>1</v>
          </cell>
          <cell r="F31" t="str">
            <v>㎥</v>
          </cell>
          <cell r="G31">
            <v>23274.36</v>
          </cell>
          <cell r="H31">
            <v>6292</v>
          </cell>
          <cell r="I31">
            <v>826</v>
          </cell>
          <cell r="J31">
            <v>16156.36</v>
          </cell>
        </row>
        <row r="32">
          <cell r="A32">
            <v>29</v>
          </cell>
          <cell r="B32">
            <v>29</v>
          </cell>
          <cell r="C32" t="str">
            <v>중 기 운 반</v>
          </cell>
          <cell r="D32" t="str">
            <v>트레일러20톤</v>
          </cell>
          <cell r="E32">
            <v>1</v>
          </cell>
          <cell r="F32" t="str">
            <v>대</v>
          </cell>
          <cell r="G32">
            <v>630615</v>
          </cell>
          <cell r="H32">
            <v>65915</v>
          </cell>
          <cell r="I32">
            <v>487370</v>
          </cell>
          <cell r="J32">
            <v>77330</v>
          </cell>
          <cell r="K32">
            <v>15</v>
          </cell>
          <cell r="L32" t="str">
            <v>호표</v>
          </cell>
        </row>
        <row r="33">
          <cell r="A33">
            <v>30</v>
          </cell>
          <cell r="B33">
            <v>30</v>
          </cell>
          <cell r="E33">
            <v>1</v>
          </cell>
          <cell r="F33" t="str">
            <v>대</v>
          </cell>
          <cell r="G33">
            <v>680550</v>
          </cell>
          <cell r="H33">
            <v>66180</v>
          </cell>
          <cell r="I33">
            <v>533325</v>
          </cell>
          <cell r="J33">
            <v>81045</v>
          </cell>
        </row>
        <row r="34">
          <cell r="A34">
            <v>31</v>
          </cell>
          <cell r="B34">
            <v>31</v>
          </cell>
          <cell r="C34" t="str">
            <v>중 기 운 반</v>
          </cell>
          <cell r="D34" t="str">
            <v>덤프10.5톤</v>
          </cell>
          <cell r="E34">
            <v>1</v>
          </cell>
          <cell r="F34" t="str">
            <v>대</v>
          </cell>
          <cell r="G34">
            <v>366129</v>
          </cell>
          <cell r="H34">
            <v>61485</v>
          </cell>
          <cell r="I34">
            <v>54105</v>
          </cell>
          <cell r="J34">
            <v>250539</v>
          </cell>
          <cell r="K34">
            <v>16</v>
          </cell>
          <cell r="L34" t="str">
            <v>호표</v>
          </cell>
        </row>
        <row r="35">
          <cell r="A35">
            <v>32</v>
          </cell>
          <cell r="B35">
            <v>32</v>
          </cell>
          <cell r="E35">
            <v>1</v>
          </cell>
          <cell r="F35" t="str">
            <v>대</v>
          </cell>
          <cell r="G35">
            <v>408524</v>
          </cell>
          <cell r="H35">
            <v>64765</v>
          </cell>
          <cell r="I35">
            <v>69160</v>
          </cell>
          <cell r="J35">
            <v>274599</v>
          </cell>
        </row>
        <row r="36">
          <cell r="A36">
            <v>33</v>
          </cell>
          <cell r="B36">
            <v>33</v>
          </cell>
          <cell r="C36" t="str">
            <v>콘크리트믹서</v>
          </cell>
          <cell r="D36" t="str">
            <v>(0.45㎥)</v>
          </cell>
          <cell r="E36">
            <v>1</v>
          </cell>
          <cell r="F36" t="str">
            <v>㎥</v>
          </cell>
          <cell r="G36">
            <v>4103</v>
          </cell>
          <cell r="H36">
            <v>2109</v>
          </cell>
          <cell r="I36">
            <v>1009</v>
          </cell>
          <cell r="J36">
            <v>985</v>
          </cell>
          <cell r="K36">
            <v>17</v>
          </cell>
          <cell r="L36" t="str">
            <v>호표</v>
          </cell>
        </row>
        <row r="37">
          <cell r="A37">
            <v>34</v>
          </cell>
          <cell r="B37">
            <v>34</v>
          </cell>
          <cell r="E37">
            <v>1</v>
          </cell>
          <cell r="F37" t="str">
            <v>㎥</v>
          </cell>
          <cell r="G37">
            <v>4224</v>
          </cell>
          <cell r="H37">
            <v>2103</v>
          </cell>
          <cell r="I37">
            <v>1089</v>
          </cell>
          <cell r="J37">
            <v>1032</v>
          </cell>
        </row>
        <row r="38">
          <cell r="A38">
            <v>35</v>
          </cell>
          <cell r="B38">
            <v>35</v>
          </cell>
          <cell r="C38" t="str">
            <v>양회운반(구역/도선)</v>
          </cell>
          <cell r="D38" t="str">
            <v>10.5ton</v>
          </cell>
          <cell r="E38">
            <v>1</v>
          </cell>
          <cell r="F38" t="str">
            <v>ton</v>
          </cell>
          <cell r="G38">
            <v>31279.7</v>
          </cell>
          <cell r="H38">
            <v>2920</v>
          </cell>
          <cell r="I38">
            <v>0</v>
          </cell>
          <cell r="J38">
            <v>28359.7</v>
          </cell>
          <cell r="K38">
            <v>18</v>
          </cell>
          <cell r="L38" t="str">
            <v>호표</v>
          </cell>
        </row>
        <row r="39">
          <cell r="A39">
            <v>36</v>
          </cell>
          <cell r="B39">
            <v>36</v>
          </cell>
          <cell r="E39">
            <v>1</v>
          </cell>
          <cell r="F39" t="str">
            <v>ton</v>
          </cell>
          <cell r="G39">
            <v>30694.7</v>
          </cell>
          <cell r="H39">
            <v>3285</v>
          </cell>
          <cell r="I39">
            <v>0</v>
          </cell>
          <cell r="J39">
            <v>27409.7</v>
          </cell>
        </row>
        <row r="40">
          <cell r="A40">
            <v>37</v>
          </cell>
          <cell r="B40">
            <v>37</v>
          </cell>
          <cell r="C40" t="str">
            <v>철근운반(구역/도선)</v>
          </cell>
          <cell r="D40" t="str">
            <v>10.5ton</v>
          </cell>
          <cell r="E40">
            <v>1</v>
          </cell>
          <cell r="F40" t="str">
            <v>ton</v>
          </cell>
          <cell r="G40">
            <v>40842.699999999997</v>
          </cell>
          <cell r="H40">
            <v>2337</v>
          </cell>
          <cell r="I40">
            <v>0</v>
          </cell>
          <cell r="J40">
            <v>38505.699999999997</v>
          </cell>
          <cell r="K40">
            <v>19</v>
          </cell>
          <cell r="L40" t="str">
            <v>호표</v>
          </cell>
        </row>
        <row r="41">
          <cell r="A41">
            <v>38</v>
          </cell>
          <cell r="B41">
            <v>38</v>
          </cell>
          <cell r="E41">
            <v>1</v>
          </cell>
          <cell r="F41" t="str">
            <v>ton</v>
          </cell>
          <cell r="G41">
            <v>40183.699999999997</v>
          </cell>
          <cell r="H41">
            <v>2628</v>
          </cell>
          <cell r="I41">
            <v>0</v>
          </cell>
          <cell r="J41">
            <v>37555.699999999997</v>
          </cell>
        </row>
        <row r="42">
          <cell r="A42">
            <v>39</v>
          </cell>
          <cell r="B42">
            <v>39</v>
          </cell>
          <cell r="C42" t="str">
            <v>호안브럭(구역/도선)</v>
          </cell>
          <cell r="D42" t="str">
            <v>0.4*0.4*0.1</v>
          </cell>
          <cell r="E42">
            <v>1</v>
          </cell>
          <cell r="F42" t="str">
            <v>㎥</v>
          </cell>
          <cell r="G42">
            <v>6177.06</v>
          </cell>
          <cell r="H42">
            <v>327</v>
          </cell>
          <cell r="I42">
            <v>0</v>
          </cell>
          <cell r="J42">
            <v>5850.06</v>
          </cell>
          <cell r="K42">
            <v>20</v>
          </cell>
          <cell r="L42" t="str">
            <v>호표</v>
          </cell>
        </row>
        <row r="43">
          <cell r="A43">
            <v>40</v>
          </cell>
          <cell r="B43">
            <v>40</v>
          </cell>
          <cell r="E43">
            <v>1</v>
          </cell>
          <cell r="F43" t="str">
            <v>㎥</v>
          </cell>
          <cell r="G43">
            <v>5967.06</v>
          </cell>
          <cell r="H43">
            <v>327</v>
          </cell>
          <cell r="I43">
            <v>0</v>
          </cell>
          <cell r="J43">
            <v>5640.06</v>
          </cell>
        </row>
        <row r="44">
          <cell r="A44">
            <v>41</v>
          </cell>
          <cell r="B44">
            <v>41</v>
          </cell>
          <cell r="C44" t="str">
            <v>철근가공조립및운반</v>
          </cell>
          <cell r="D44" t="str">
            <v>Con'c10㎥미만</v>
          </cell>
          <cell r="E44">
            <v>1</v>
          </cell>
          <cell r="F44" t="str">
            <v>㎏</v>
          </cell>
          <cell r="G44">
            <v>518</v>
          </cell>
          <cell r="H44">
            <v>477</v>
          </cell>
          <cell r="I44">
            <v>1</v>
          </cell>
          <cell r="J44">
            <v>40</v>
          </cell>
          <cell r="K44">
            <v>21</v>
          </cell>
          <cell r="L44" t="str">
            <v>호표</v>
          </cell>
        </row>
        <row r="45">
          <cell r="A45">
            <v>42</v>
          </cell>
          <cell r="B45">
            <v>42</v>
          </cell>
          <cell r="E45">
            <v>1</v>
          </cell>
          <cell r="F45" t="str">
            <v>㎏</v>
          </cell>
          <cell r="G45">
            <v>554</v>
          </cell>
          <cell r="H45">
            <v>513</v>
          </cell>
          <cell r="I45">
            <v>1</v>
          </cell>
          <cell r="J45">
            <v>40</v>
          </cell>
        </row>
        <row r="46">
          <cell r="A46">
            <v>43</v>
          </cell>
          <cell r="B46">
            <v>43</v>
          </cell>
          <cell r="C46" t="str">
            <v>철근가공조립및운반</v>
          </cell>
          <cell r="D46" t="str">
            <v>Con'c10㎥이상</v>
          </cell>
          <cell r="E46">
            <v>1</v>
          </cell>
          <cell r="F46" t="str">
            <v>㎏</v>
          </cell>
          <cell r="G46">
            <v>402</v>
          </cell>
          <cell r="H46">
            <v>367</v>
          </cell>
          <cell r="I46">
            <v>1</v>
          </cell>
          <cell r="J46">
            <v>34</v>
          </cell>
          <cell r="K46">
            <v>22</v>
          </cell>
          <cell r="L46" t="str">
            <v>호표</v>
          </cell>
        </row>
        <row r="47">
          <cell r="A47">
            <v>44</v>
          </cell>
          <cell r="B47">
            <v>44</v>
          </cell>
          <cell r="E47">
            <v>1</v>
          </cell>
          <cell r="F47" t="str">
            <v>㎏</v>
          </cell>
          <cell r="G47">
            <v>430</v>
          </cell>
          <cell r="H47">
            <v>395</v>
          </cell>
          <cell r="I47">
            <v>1</v>
          </cell>
          <cell r="J47">
            <v>34</v>
          </cell>
        </row>
        <row r="48">
          <cell r="A48">
            <v>45</v>
          </cell>
          <cell r="B48">
            <v>45</v>
          </cell>
          <cell r="C48" t="str">
            <v>흙깍기(L=≤3m)(인력)</v>
          </cell>
          <cell r="E48">
            <v>1</v>
          </cell>
          <cell r="F48" t="str">
            <v>㎥</v>
          </cell>
          <cell r="G48">
            <v>2119</v>
          </cell>
          <cell r="H48">
            <v>2119</v>
          </cell>
          <cell r="I48">
            <v>0</v>
          </cell>
          <cell r="J48">
            <v>0</v>
          </cell>
          <cell r="K48">
            <v>1</v>
          </cell>
          <cell r="L48" t="str">
            <v>호표</v>
          </cell>
        </row>
        <row r="49">
          <cell r="A49">
            <v>46</v>
          </cell>
          <cell r="B49">
            <v>46</v>
          </cell>
          <cell r="E49">
            <v>1</v>
          </cell>
          <cell r="F49" t="str">
            <v>㎥</v>
          </cell>
          <cell r="G49">
            <v>2364</v>
          </cell>
          <cell r="H49">
            <v>2364</v>
          </cell>
          <cell r="I49">
            <v>0</v>
          </cell>
          <cell r="J49">
            <v>0</v>
          </cell>
        </row>
        <row r="50">
          <cell r="A50">
            <v>47</v>
          </cell>
          <cell r="B50">
            <v>47</v>
          </cell>
          <cell r="C50" t="str">
            <v>흙깍기(일반)</v>
          </cell>
          <cell r="D50" t="str">
            <v>0.7㎥</v>
          </cell>
          <cell r="E50">
            <v>1</v>
          </cell>
          <cell r="F50" t="str">
            <v>㎥</v>
          </cell>
          <cell r="G50">
            <v>656</v>
          </cell>
          <cell r="H50">
            <v>314</v>
          </cell>
          <cell r="I50">
            <v>93</v>
          </cell>
          <cell r="J50">
            <v>249</v>
          </cell>
          <cell r="K50">
            <v>2</v>
          </cell>
          <cell r="L50" t="str">
            <v>호표</v>
          </cell>
        </row>
        <row r="51">
          <cell r="A51">
            <v>48</v>
          </cell>
          <cell r="B51">
            <v>48</v>
          </cell>
          <cell r="E51">
            <v>1</v>
          </cell>
          <cell r="F51" t="str">
            <v>㎥</v>
          </cell>
          <cell r="G51">
            <v>688</v>
          </cell>
          <cell r="H51">
            <v>320</v>
          </cell>
          <cell r="I51">
            <v>119</v>
          </cell>
          <cell r="J51">
            <v>249</v>
          </cell>
        </row>
        <row r="52">
          <cell r="A52">
            <v>49</v>
          </cell>
          <cell r="B52">
            <v>49</v>
          </cell>
          <cell r="C52" t="str">
            <v>흙깍기(인+중)일반</v>
          </cell>
          <cell r="D52" t="str">
            <v>인력20% 중기80%</v>
          </cell>
          <cell r="E52">
            <v>1</v>
          </cell>
          <cell r="F52" t="str">
            <v>㎥</v>
          </cell>
          <cell r="G52">
            <v>947</v>
          </cell>
          <cell r="H52">
            <v>674</v>
          </cell>
          <cell r="I52">
            <v>74</v>
          </cell>
          <cell r="J52">
            <v>199</v>
          </cell>
          <cell r="K52">
            <v>3</v>
          </cell>
          <cell r="L52" t="str">
            <v>호표</v>
          </cell>
        </row>
        <row r="53">
          <cell r="A53">
            <v>50</v>
          </cell>
          <cell r="B53">
            <v>50</v>
          </cell>
          <cell r="E53">
            <v>1</v>
          </cell>
          <cell r="F53" t="str">
            <v>㎥</v>
          </cell>
          <cell r="G53">
            <v>1022</v>
          </cell>
          <cell r="H53">
            <v>728</v>
          </cell>
          <cell r="I53">
            <v>95</v>
          </cell>
          <cell r="J53">
            <v>199</v>
          </cell>
        </row>
        <row r="54">
          <cell r="A54">
            <v>51</v>
          </cell>
          <cell r="B54">
            <v>51</v>
          </cell>
          <cell r="C54" t="str">
            <v>층따기</v>
          </cell>
          <cell r="D54" t="str">
            <v>백호우</v>
          </cell>
          <cell r="E54">
            <v>1</v>
          </cell>
          <cell r="F54" t="str">
            <v>㎥</v>
          </cell>
          <cell r="G54">
            <v>765</v>
          </cell>
          <cell r="H54">
            <v>366</v>
          </cell>
          <cell r="I54">
            <v>109</v>
          </cell>
          <cell r="J54">
            <v>290</v>
          </cell>
          <cell r="K54">
            <v>4</v>
          </cell>
          <cell r="L54" t="str">
            <v>호표</v>
          </cell>
        </row>
        <row r="55">
          <cell r="A55">
            <v>52</v>
          </cell>
          <cell r="B55">
            <v>52</v>
          </cell>
          <cell r="E55">
            <v>1</v>
          </cell>
          <cell r="F55" t="str">
            <v>㎥</v>
          </cell>
          <cell r="G55">
            <v>802</v>
          </cell>
          <cell r="H55">
            <v>373</v>
          </cell>
          <cell r="I55">
            <v>139</v>
          </cell>
          <cell r="J55">
            <v>290</v>
          </cell>
        </row>
        <row r="56">
          <cell r="A56">
            <v>53</v>
          </cell>
          <cell r="B56">
            <v>53</v>
          </cell>
          <cell r="C56" t="str">
            <v>표토제거(경사부)</v>
          </cell>
          <cell r="D56" t="str">
            <v>백호우0.7톤</v>
          </cell>
          <cell r="E56">
            <v>1</v>
          </cell>
          <cell r="F56" t="str">
            <v>㎥</v>
          </cell>
          <cell r="G56">
            <v>847</v>
          </cell>
          <cell r="H56">
            <v>405</v>
          </cell>
          <cell r="I56">
            <v>121</v>
          </cell>
          <cell r="J56">
            <v>321</v>
          </cell>
          <cell r="K56">
            <v>5</v>
          </cell>
          <cell r="L56" t="str">
            <v>호표</v>
          </cell>
        </row>
        <row r="57">
          <cell r="A57">
            <v>54</v>
          </cell>
          <cell r="B57">
            <v>54</v>
          </cell>
          <cell r="E57">
            <v>1</v>
          </cell>
          <cell r="F57" t="str">
            <v>㎥</v>
          </cell>
          <cell r="G57">
            <v>888</v>
          </cell>
          <cell r="H57">
            <v>413</v>
          </cell>
          <cell r="I57">
            <v>154</v>
          </cell>
          <cell r="J57">
            <v>321</v>
          </cell>
        </row>
        <row r="58">
          <cell r="A58">
            <v>55</v>
          </cell>
          <cell r="B58">
            <v>55</v>
          </cell>
          <cell r="C58" t="str">
            <v>순흙쌓기(인력)</v>
          </cell>
          <cell r="D58" t="str">
            <v>일반</v>
          </cell>
          <cell r="E58">
            <v>1</v>
          </cell>
          <cell r="F58" t="str">
            <v>㎥</v>
          </cell>
          <cell r="G58">
            <v>9962</v>
          </cell>
          <cell r="H58">
            <v>9962</v>
          </cell>
          <cell r="I58">
            <v>0</v>
          </cell>
          <cell r="J58">
            <v>0</v>
          </cell>
          <cell r="K58">
            <v>6</v>
          </cell>
          <cell r="L58" t="str">
            <v>호표</v>
          </cell>
        </row>
        <row r="59">
          <cell r="A59">
            <v>56</v>
          </cell>
          <cell r="B59">
            <v>56</v>
          </cell>
          <cell r="E59">
            <v>1</v>
          </cell>
          <cell r="F59" t="str">
            <v>㎥</v>
          </cell>
          <cell r="G59">
            <v>11206</v>
          </cell>
          <cell r="H59">
            <v>11206</v>
          </cell>
          <cell r="I59">
            <v>0</v>
          </cell>
          <cell r="J59">
            <v>0</v>
          </cell>
        </row>
        <row r="60">
          <cell r="A60">
            <v>57</v>
          </cell>
          <cell r="B60">
            <v>57</v>
          </cell>
          <cell r="C60" t="str">
            <v>유용흙쌓기(중기)</v>
          </cell>
          <cell r="D60" t="str">
            <v>도쟈13톤</v>
          </cell>
          <cell r="E60">
            <v>1</v>
          </cell>
          <cell r="F60" t="str">
            <v>㎥</v>
          </cell>
          <cell r="G60">
            <v>1070</v>
          </cell>
          <cell r="H60">
            <v>408</v>
          </cell>
          <cell r="I60">
            <v>229</v>
          </cell>
          <cell r="J60">
            <v>433</v>
          </cell>
          <cell r="K60">
            <v>7</v>
          </cell>
          <cell r="L60" t="str">
            <v>호표</v>
          </cell>
        </row>
        <row r="61">
          <cell r="A61">
            <v>58</v>
          </cell>
          <cell r="B61">
            <v>58</v>
          </cell>
          <cell r="E61">
            <v>1</v>
          </cell>
          <cell r="F61" t="str">
            <v>㎥</v>
          </cell>
          <cell r="G61">
            <v>1152</v>
          </cell>
          <cell r="H61">
            <v>417</v>
          </cell>
          <cell r="I61">
            <v>293</v>
          </cell>
          <cell r="J61">
            <v>442</v>
          </cell>
        </row>
        <row r="62">
          <cell r="A62">
            <v>59</v>
          </cell>
          <cell r="B62">
            <v>59</v>
          </cell>
          <cell r="C62" t="str">
            <v>제당덧쌓기</v>
          </cell>
          <cell r="D62" t="str">
            <v>복합중기(대+소)</v>
          </cell>
          <cell r="E62">
            <v>1</v>
          </cell>
          <cell r="F62" t="str">
            <v>㎥</v>
          </cell>
          <cell r="G62">
            <v>4962</v>
          </cell>
          <cell r="H62">
            <v>2290</v>
          </cell>
          <cell r="I62">
            <v>1092</v>
          </cell>
          <cell r="J62">
            <v>1580</v>
          </cell>
          <cell r="K62">
            <v>8</v>
          </cell>
          <cell r="L62" t="str">
            <v>호표</v>
          </cell>
        </row>
        <row r="63">
          <cell r="A63">
            <v>60</v>
          </cell>
          <cell r="B63">
            <v>60</v>
          </cell>
          <cell r="E63">
            <v>1</v>
          </cell>
          <cell r="F63" t="str">
            <v>㎥</v>
          </cell>
          <cell r="G63">
            <v>5364</v>
          </cell>
          <cell r="H63">
            <v>2371</v>
          </cell>
          <cell r="I63">
            <v>1398</v>
          </cell>
          <cell r="J63">
            <v>1595</v>
          </cell>
        </row>
        <row r="64">
          <cell r="A64">
            <v>61</v>
          </cell>
          <cell r="B64">
            <v>61</v>
          </cell>
          <cell r="C64" t="str">
            <v>제당덧쌓기</v>
          </cell>
          <cell r="D64" t="str">
            <v>복합중기(4.5ton)</v>
          </cell>
          <cell r="E64">
            <v>1</v>
          </cell>
          <cell r="F64" t="str">
            <v>㎥</v>
          </cell>
          <cell r="G64">
            <v>4036</v>
          </cell>
          <cell r="H64">
            <v>2025</v>
          </cell>
          <cell r="I64">
            <v>801</v>
          </cell>
          <cell r="J64">
            <v>1210</v>
          </cell>
          <cell r="K64">
            <v>9</v>
          </cell>
          <cell r="L64" t="str">
            <v>호표</v>
          </cell>
        </row>
        <row r="65">
          <cell r="A65">
            <v>62</v>
          </cell>
          <cell r="B65">
            <v>62</v>
          </cell>
          <cell r="E65">
            <v>1</v>
          </cell>
          <cell r="F65" t="str">
            <v>㎥</v>
          </cell>
          <cell r="G65">
            <v>4361</v>
          </cell>
          <cell r="H65">
            <v>2111</v>
          </cell>
          <cell r="I65">
            <v>1025</v>
          </cell>
          <cell r="J65">
            <v>1225</v>
          </cell>
        </row>
        <row r="66">
          <cell r="A66">
            <v>63</v>
          </cell>
          <cell r="B66">
            <v>63</v>
          </cell>
          <cell r="C66" t="str">
            <v>사토처리(수-사토장)</v>
          </cell>
          <cell r="D66" t="str">
            <v>복합중기</v>
          </cell>
          <cell r="E66">
            <v>1</v>
          </cell>
          <cell r="F66" t="str">
            <v>㎡</v>
          </cell>
          <cell r="G66">
            <v>2800</v>
          </cell>
          <cell r="H66">
            <v>960</v>
          </cell>
          <cell r="I66">
            <v>853</v>
          </cell>
          <cell r="J66">
            <v>987</v>
          </cell>
          <cell r="K66">
            <v>10</v>
          </cell>
          <cell r="L66" t="str">
            <v>호표</v>
          </cell>
        </row>
        <row r="67">
          <cell r="A67">
            <v>64</v>
          </cell>
          <cell r="B67">
            <v>64</v>
          </cell>
          <cell r="E67">
            <v>1</v>
          </cell>
          <cell r="F67" t="str">
            <v>㎡</v>
          </cell>
          <cell r="G67">
            <v>3047</v>
          </cell>
          <cell r="H67">
            <v>970</v>
          </cell>
          <cell r="I67">
            <v>1090</v>
          </cell>
          <cell r="J67">
            <v>987</v>
          </cell>
        </row>
        <row r="68">
          <cell r="A68">
            <v>65</v>
          </cell>
          <cell r="B68">
            <v>65</v>
          </cell>
          <cell r="C68" t="str">
            <v>석축헐기및 유용</v>
          </cell>
          <cell r="D68" t="str">
            <v>(인력)</v>
          </cell>
          <cell r="E68">
            <v>1</v>
          </cell>
          <cell r="F68" t="str">
            <v>㎡</v>
          </cell>
          <cell r="G68">
            <v>3221</v>
          </cell>
          <cell r="H68">
            <v>1540</v>
          </cell>
          <cell r="I68">
            <v>460</v>
          </cell>
          <cell r="J68">
            <v>1221</v>
          </cell>
          <cell r="K68">
            <v>11</v>
          </cell>
          <cell r="L68" t="str">
            <v>호표</v>
          </cell>
        </row>
        <row r="69">
          <cell r="A69">
            <v>66</v>
          </cell>
          <cell r="B69">
            <v>66</v>
          </cell>
          <cell r="E69">
            <v>1</v>
          </cell>
          <cell r="F69" t="str">
            <v>㎡</v>
          </cell>
          <cell r="G69">
            <v>3378</v>
          </cell>
          <cell r="H69">
            <v>1571</v>
          </cell>
          <cell r="I69">
            <v>586</v>
          </cell>
          <cell r="J69">
            <v>1221</v>
          </cell>
        </row>
        <row r="70">
          <cell r="A70">
            <v>67</v>
          </cell>
          <cell r="B70">
            <v>67</v>
          </cell>
          <cell r="C70" t="str">
            <v>성토면고르기</v>
          </cell>
          <cell r="D70" t="str">
            <v>(인력)</v>
          </cell>
          <cell r="E70">
            <v>1</v>
          </cell>
          <cell r="F70" t="str">
            <v>㎥</v>
          </cell>
          <cell r="G70">
            <v>945</v>
          </cell>
          <cell r="H70">
            <v>945.10040000000004</v>
          </cell>
          <cell r="I70">
            <v>0</v>
          </cell>
          <cell r="J70">
            <v>0</v>
          </cell>
          <cell r="K70">
            <v>12</v>
          </cell>
          <cell r="L70" t="str">
            <v>호표</v>
          </cell>
        </row>
        <row r="71">
          <cell r="A71">
            <v>68</v>
          </cell>
          <cell r="B71">
            <v>68</v>
          </cell>
          <cell r="E71">
            <v>1</v>
          </cell>
          <cell r="F71" t="str">
            <v>㎥</v>
          </cell>
          <cell r="G71">
            <v>1060</v>
          </cell>
          <cell r="H71">
            <v>1060.7364</v>
          </cell>
          <cell r="I71">
            <v>0</v>
          </cell>
          <cell r="J71">
            <v>0</v>
          </cell>
        </row>
        <row r="72">
          <cell r="A72">
            <v>69</v>
          </cell>
          <cell r="B72">
            <v>69</v>
          </cell>
          <cell r="C72" t="str">
            <v>터파기(인력)</v>
          </cell>
          <cell r="D72" t="str">
            <v>일반토사(0-1m)</v>
          </cell>
          <cell r="E72">
            <v>1</v>
          </cell>
          <cell r="F72" t="str">
            <v>㎥</v>
          </cell>
          <cell r="G72">
            <v>7664</v>
          </cell>
          <cell r="H72">
            <v>7664.2000000000007</v>
          </cell>
          <cell r="I72">
            <v>0</v>
          </cell>
          <cell r="J72">
            <v>0</v>
          </cell>
          <cell r="K72">
            <v>13</v>
          </cell>
          <cell r="L72" t="str">
            <v>호표</v>
          </cell>
        </row>
        <row r="73">
          <cell r="A73">
            <v>70</v>
          </cell>
          <cell r="B73">
            <v>70</v>
          </cell>
          <cell r="E73">
            <v>1</v>
          </cell>
          <cell r="F73" t="str">
            <v>㎥</v>
          </cell>
          <cell r="G73">
            <v>8621</v>
          </cell>
          <cell r="H73">
            <v>8621</v>
          </cell>
          <cell r="I73">
            <v>0</v>
          </cell>
          <cell r="J73">
            <v>0</v>
          </cell>
        </row>
        <row r="74">
          <cell r="A74">
            <v>71</v>
          </cell>
          <cell r="B74">
            <v>71</v>
          </cell>
          <cell r="C74" t="str">
            <v>터파기(중기)</v>
          </cell>
          <cell r="D74" t="str">
            <v>보통 0.7㎥</v>
          </cell>
          <cell r="E74">
            <v>1</v>
          </cell>
          <cell r="F74" t="str">
            <v>㎥</v>
          </cell>
          <cell r="G74">
            <v>919</v>
          </cell>
          <cell r="H74">
            <v>440</v>
          </cell>
          <cell r="I74">
            <v>131</v>
          </cell>
          <cell r="J74">
            <v>348</v>
          </cell>
          <cell r="K74">
            <v>14</v>
          </cell>
          <cell r="L74" t="str">
            <v>호표</v>
          </cell>
        </row>
        <row r="75">
          <cell r="A75">
            <v>72</v>
          </cell>
          <cell r="B75">
            <v>72</v>
          </cell>
          <cell r="E75">
            <v>1</v>
          </cell>
          <cell r="F75" t="str">
            <v>㎥</v>
          </cell>
          <cell r="G75">
            <v>963</v>
          </cell>
          <cell r="H75">
            <v>448</v>
          </cell>
          <cell r="I75">
            <v>167</v>
          </cell>
          <cell r="J75">
            <v>348</v>
          </cell>
        </row>
        <row r="76">
          <cell r="A76">
            <v>73</v>
          </cell>
          <cell r="B76">
            <v>73</v>
          </cell>
          <cell r="C76" t="str">
            <v>터파기(인+중)</v>
          </cell>
          <cell r="D76" t="str">
            <v>인력20% 중기80%</v>
          </cell>
          <cell r="E76">
            <v>1</v>
          </cell>
          <cell r="F76" t="str">
            <v>㎥</v>
          </cell>
          <cell r="G76">
            <v>2268</v>
          </cell>
          <cell r="H76">
            <v>1884.8400000000001</v>
          </cell>
          <cell r="I76">
            <v>104.80000000000001</v>
          </cell>
          <cell r="J76">
            <v>278.40000000000003</v>
          </cell>
          <cell r="K76">
            <v>15</v>
          </cell>
          <cell r="L76" t="str">
            <v>호표</v>
          </cell>
        </row>
        <row r="77">
          <cell r="A77">
            <v>74</v>
          </cell>
          <cell r="B77">
            <v>74</v>
          </cell>
          <cell r="E77">
            <v>1</v>
          </cell>
          <cell r="F77" t="str">
            <v>㎥</v>
          </cell>
          <cell r="G77">
            <v>2494</v>
          </cell>
          <cell r="H77">
            <v>2082.6</v>
          </cell>
          <cell r="I77">
            <v>133.6</v>
          </cell>
          <cell r="J77">
            <v>278.40000000000003</v>
          </cell>
        </row>
        <row r="78">
          <cell r="A78">
            <v>75</v>
          </cell>
          <cell r="B78">
            <v>75</v>
          </cell>
          <cell r="C78" t="str">
            <v>되메우기(인력)</v>
          </cell>
          <cell r="E78">
            <v>1</v>
          </cell>
          <cell r="F78" t="str">
            <v>㎥</v>
          </cell>
          <cell r="G78">
            <v>6514</v>
          </cell>
          <cell r="H78">
            <v>6514.5700000000006</v>
          </cell>
          <cell r="I78">
            <v>0</v>
          </cell>
          <cell r="J78">
            <v>0</v>
          </cell>
          <cell r="K78">
            <v>16</v>
          </cell>
          <cell r="L78" t="str">
            <v>호표</v>
          </cell>
        </row>
        <row r="79">
          <cell r="A79">
            <v>76</v>
          </cell>
          <cell r="B79">
            <v>76</v>
          </cell>
          <cell r="E79">
            <v>1</v>
          </cell>
          <cell r="F79" t="str">
            <v>㎡</v>
          </cell>
          <cell r="G79">
            <v>7327</v>
          </cell>
          <cell r="H79">
            <v>7327.85</v>
          </cell>
          <cell r="I79">
            <v>0</v>
          </cell>
          <cell r="J79">
            <v>0</v>
          </cell>
        </row>
        <row r="80">
          <cell r="A80">
            <v>77</v>
          </cell>
          <cell r="B80">
            <v>77</v>
          </cell>
          <cell r="C80" t="str">
            <v>되메우기(중기)</v>
          </cell>
          <cell r="D80" t="str">
            <v>백호0.7㎥+콤팩트</v>
          </cell>
          <cell r="E80">
            <v>1</v>
          </cell>
          <cell r="F80" t="str">
            <v>㎡</v>
          </cell>
          <cell r="G80">
            <v>1417</v>
          </cell>
          <cell r="H80">
            <v>1265</v>
          </cell>
          <cell r="I80">
            <v>91</v>
          </cell>
          <cell r="J80">
            <v>61</v>
          </cell>
          <cell r="K80">
            <v>17</v>
          </cell>
          <cell r="L80" t="str">
            <v>호표</v>
          </cell>
        </row>
        <row r="81">
          <cell r="A81">
            <v>78</v>
          </cell>
          <cell r="B81">
            <v>78</v>
          </cell>
          <cell r="E81">
            <v>1</v>
          </cell>
          <cell r="F81" t="str">
            <v>㎡</v>
          </cell>
          <cell r="G81">
            <v>1425</v>
          </cell>
          <cell r="H81">
            <v>1262</v>
          </cell>
          <cell r="I81">
            <v>99</v>
          </cell>
          <cell r="J81">
            <v>64</v>
          </cell>
        </row>
        <row r="82">
          <cell r="A82">
            <v>79</v>
          </cell>
          <cell r="B82">
            <v>79</v>
          </cell>
          <cell r="C82" t="str">
            <v>되메우기(중기)</v>
          </cell>
          <cell r="D82" t="str">
            <v>백호0.7㎥</v>
          </cell>
          <cell r="E82">
            <v>1</v>
          </cell>
          <cell r="F82" t="str">
            <v>㎥</v>
          </cell>
          <cell r="G82">
            <v>626</v>
          </cell>
          <cell r="H82">
            <v>300</v>
          </cell>
          <cell r="I82">
            <v>89</v>
          </cell>
          <cell r="J82">
            <v>237</v>
          </cell>
          <cell r="K82">
            <v>18</v>
          </cell>
          <cell r="L82" t="str">
            <v>호표</v>
          </cell>
        </row>
        <row r="83">
          <cell r="A83">
            <v>80</v>
          </cell>
          <cell r="B83">
            <v>80</v>
          </cell>
          <cell r="E83">
            <v>1</v>
          </cell>
          <cell r="F83" t="str">
            <v>㎥</v>
          </cell>
          <cell r="G83">
            <v>656</v>
          </cell>
          <cell r="H83">
            <v>305</v>
          </cell>
          <cell r="I83">
            <v>114</v>
          </cell>
          <cell r="J83">
            <v>237</v>
          </cell>
        </row>
        <row r="84">
          <cell r="A84">
            <v>81</v>
          </cell>
          <cell r="B84">
            <v>81</v>
          </cell>
          <cell r="C84" t="str">
            <v>되메우기(인+중)</v>
          </cell>
          <cell r="D84" t="str">
            <v>중기80% 인력20%</v>
          </cell>
          <cell r="E84">
            <v>1</v>
          </cell>
          <cell r="F84" t="str">
            <v>㎥</v>
          </cell>
          <cell r="G84">
            <v>1803</v>
          </cell>
          <cell r="H84">
            <v>1542.9140000000002</v>
          </cell>
          <cell r="I84">
            <v>71.2</v>
          </cell>
          <cell r="J84">
            <v>189.60000000000002</v>
          </cell>
          <cell r="K84">
            <v>19</v>
          </cell>
          <cell r="L84" t="str">
            <v>호표</v>
          </cell>
        </row>
        <row r="85">
          <cell r="A85">
            <v>82</v>
          </cell>
          <cell r="B85">
            <v>82</v>
          </cell>
          <cell r="E85">
            <v>1</v>
          </cell>
          <cell r="F85" t="str">
            <v>㎥</v>
          </cell>
          <cell r="G85">
            <v>1990</v>
          </cell>
          <cell r="H85">
            <v>1709.5700000000002</v>
          </cell>
          <cell r="I85">
            <v>91.2</v>
          </cell>
          <cell r="J85">
            <v>189.60000000000002</v>
          </cell>
        </row>
        <row r="86">
          <cell r="A86">
            <v>83</v>
          </cell>
          <cell r="B86">
            <v>83</v>
          </cell>
          <cell r="C86" t="str">
            <v>기계되메움</v>
          </cell>
          <cell r="D86" t="str">
            <v>백호0.7㎥+램머</v>
          </cell>
          <cell r="E86">
            <v>1</v>
          </cell>
          <cell r="F86" t="str">
            <v>㎥</v>
          </cell>
          <cell r="G86">
            <v>4293</v>
          </cell>
          <cell r="H86">
            <v>3865</v>
          </cell>
          <cell r="I86">
            <v>279</v>
          </cell>
          <cell r="J86">
            <v>149</v>
          </cell>
          <cell r="K86">
            <v>20</v>
          </cell>
          <cell r="L86" t="str">
            <v>호표</v>
          </cell>
        </row>
        <row r="87">
          <cell r="A87">
            <v>84</v>
          </cell>
          <cell r="B87">
            <v>84</v>
          </cell>
          <cell r="E87">
            <v>1</v>
          </cell>
          <cell r="F87" t="str">
            <v>㎥</v>
          </cell>
          <cell r="G87">
            <v>4309</v>
          </cell>
          <cell r="H87">
            <v>3855</v>
          </cell>
          <cell r="I87">
            <v>302</v>
          </cell>
          <cell r="J87">
            <v>152</v>
          </cell>
        </row>
        <row r="88">
          <cell r="A88">
            <v>85</v>
          </cell>
          <cell r="B88">
            <v>85</v>
          </cell>
          <cell r="C88" t="str">
            <v>다지기(중기)</v>
          </cell>
          <cell r="D88" t="str">
            <v>램머 80kg</v>
          </cell>
          <cell r="E88">
            <v>1</v>
          </cell>
          <cell r="F88" t="str">
            <v>㎥</v>
          </cell>
          <cell r="G88">
            <v>2876</v>
          </cell>
          <cell r="H88">
            <v>2600</v>
          </cell>
          <cell r="I88">
            <v>188</v>
          </cell>
          <cell r="J88">
            <v>88</v>
          </cell>
          <cell r="K88">
            <v>21</v>
          </cell>
          <cell r="L88" t="str">
            <v>호표</v>
          </cell>
        </row>
        <row r="89">
          <cell r="A89">
            <v>86</v>
          </cell>
          <cell r="B89">
            <v>86</v>
          </cell>
          <cell r="E89">
            <v>1</v>
          </cell>
          <cell r="F89" t="str">
            <v>㎥</v>
          </cell>
          <cell r="G89">
            <v>2884</v>
          </cell>
          <cell r="H89">
            <v>2593</v>
          </cell>
          <cell r="I89">
            <v>203</v>
          </cell>
          <cell r="J89">
            <v>88</v>
          </cell>
        </row>
        <row r="90">
          <cell r="A90">
            <v>87</v>
          </cell>
          <cell r="B90">
            <v>87</v>
          </cell>
          <cell r="C90" t="str">
            <v>다지기(중기)</v>
          </cell>
          <cell r="D90" t="str">
            <v>콤팩트 1.5Ton</v>
          </cell>
          <cell r="E90">
            <v>1</v>
          </cell>
          <cell r="F90" t="str">
            <v>㎥</v>
          </cell>
          <cell r="G90">
            <v>1417</v>
          </cell>
          <cell r="H90">
            <v>1265</v>
          </cell>
          <cell r="I90">
            <v>91</v>
          </cell>
          <cell r="J90">
            <v>61</v>
          </cell>
          <cell r="K90">
            <v>22</v>
          </cell>
          <cell r="L90" t="str">
            <v>호표</v>
          </cell>
        </row>
        <row r="91">
          <cell r="A91">
            <v>88</v>
          </cell>
          <cell r="B91">
            <v>88</v>
          </cell>
          <cell r="E91">
            <v>1</v>
          </cell>
          <cell r="F91" t="str">
            <v>㎥</v>
          </cell>
          <cell r="G91">
            <v>1425</v>
          </cell>
          <cell r="H91">
            <v>1262</v>
          </cell>
          <cell r="I91">
            <v>99</v>
          </cell>
          <cell r="J91">
            <v>64</v>
          </cell>
        </row>
        <row r="92">
          <cell r="A92">
            <v>89</v>
          </cell>
          <cell r="B92">
            <v>89</v>
          </cell>
          <cell r="C92" t="str">
            <v>기초모래</v>
          </cell>
          <cell r="E92">
            <v>1</v>
          </cell>
          <cell r="F92" t="str">
            <v>㎥</v>
          </cell>
          <cell r="G92">
            <v>8511</v>
          </cell>
          <cell r="H92">
            <v>6375.47</v>
          </cell>
          <cell r="I92">
            <v>968</v>
          </cell>
          <cell r="J92">
            <v>1168</v>
          </cell>
          <cell r="K92">
            <v>23</v>
          </cell>
          <cell r="L92" t="str">
            <v>호표</v>
          </cell>
        </row>
        <row r="93">
          <cell r="A93">
            <v>90</v>
          </cell>
          <cell r="B93">
            <v>90</v>
          </cell>
          <cell r="E93">
            <v>1</v>
          </cell>
          <cell r="F93" t="str">
            <v>㎥</v>
          </cell>
          <cell r="G93">
            <v>9317</v>
          </cell>
          <cell r="H93">
            <v>6957.35</v>
          </cell>
          <cell r="I93">
            <v>1192</v>
          </cell>
          <cell r="J93">
            <v>1168</v>
          </cell>
        </row>
        <row r="94">
          <cell r="A94">
            <v>91</v>
          </cell>
          <cell r="B94">
            <v>91</v>
          </cell>
          <cell r="C94" t="str">
            <v>뒷체움자갈</v>
          </cell>
          <cell r="E94">
            <v>1</v>
          </cell>
          <cell r="F94" t="str">
            <v>㎥</v>
          </cell>
          <cell r="G94">
            <v>31215</v>
          </cell>
          <cell r="H94">
            <v>24480.47</v>
          </cell>
          <cell r="I94">
            <v>2975</v>
          </cell>
          <cell r="J94">
            <v>3760</v>
          </cell>
          <cell r="K94">
            <v>24</v>
          </cell>
          <cell r="L94" t="str">
            <v>호표</v>
          </cell>
        </row>
        <row r="95">
          <cell r="A95">
            <v>92</v>
          </cell>
          <cell r="B95">
            <v>92</v>
          </cell>
          <cell r="E95">
            <v>1</v>
          </cell>
          <cell r="F95" t="str">
            <v>㎥</v>
          </cell>
          <cell r="G95">
            <v>31533</v>
          </cell>
          <cell r="H95">
            <v>23899.35</v>
          </cell>
          <cell r="I95">
            <v>3756</v>
          </cell>
          <cell r="J95">
            <v>3878</v>
          </cell>
        </row>
        <row r="96">
          <cell r="A96">
            <v>93</v>
          </cell>
          <cell r="B96">
            <v>93</v>
          </cell>
          <cell r="C96" t="str">
            <v>줄  떼</v>
          </cell>
          <cell r="D96" t="str">
            <v>현장체취</v>
          </cell>
          <cell r="E96">
            <v>1</v>
          </cell>
          <cell r="F96" t="str">
            <v>㎡</v>
          </cell>
          <cell r="G96">
            <v>3916</v>
          </cell>
          <cell r="H96">
            <v>3901.7790000000005</v>
          </cell>
          <cell r="I96">
            <v>3</v>
          </cell>
          <cell r="J96">
            <v>12</v>
          </cell>
          <cell r="K96">
            <v>25</v>
          </cell>
          <cell r="L96" t="str">
            <v>호표</v>
          </cell>
        </row>
        <row r="97">
          <cell r="A97">
            <v>94</v>
          </cell>
          <cell r="B97">
            <v>94</v>
          </cell>
          <cell r="E97">
            <v>1</v>
          </cell>
          <cell r="F97" t="str">
            <v>㎡</v>
          </cell>
          <cell r="G97">
            <v>4399</v>
          </cell>
          <cell r="H97">
            <v>4384.3950000000004</v>
          </cell>
          <cell r="I97">
            <v>3</v>
          </cell>
          <cell r="J97">
            <v>12</v>
          </cell>
        </row>
        <row r="98">
          <cell r="A98">
            <v>95</v>
          </cell>
          <cell r="B98">
            <v>95</v>
          </cell>
          <cell r="C98" t="str">
            <v>줄  떼</v>
          </cell>
          <cell r="D98" t="str">
            <v>구입(8톤트럭)</v>
          </cell>
          <cell r="E98">
            <v>1</v>
          </cell>
          <cell r="F98" t="str">
            <v>㎡</v>
          </cell>
          <cell r="G98">
            <v>3522</v>
          </cell>
          <cell r="H98">
            <v>2752.1490000000003</v>
          </cell>
          <cell r="I98">
            <v>623.62</v>
          </cell>
          <cell r="J98">
            <v>147</v>
          </cell>
          <cell r="K98">
            <v>26</v>
          </cell>
          <cell r="L98" t="str">
            <v>호표</v>
          </cell>
        </row>
        <row r="99">
          <cell r="A99">
            <v>96</v>
          </cell>
          <cell r="B99">
            <v>96</v>
          </cell>
          <cell r="E99">
            <v>1</v>
          </cell>
          <cell r="F99" t="str">
            <v>㎡</v>
          </cell>
          <cell r="G99">
            <v>4224</v>
          </cell>
          <cell r="H99">
            <v>3091.2450000000003</v>
          </cell>
          <cell r="I99">
            <v>986.32</v>
          </cell>
          <cell r="J99">
            <v>147</v>
          </cell>
        </row>
        <row r="100">
          <cell r="A100">
            <v>97</v>
          </cell>
          <cell r="B100">
            <v>97</v>
          </cell>
          <cell r="C100" t="str">
            <v>돌붙임(메붙임)</v>
          </cell>
          <cell r="D100" t="str">
            <v>(깬잡석 D=35cm)</v>
          </cell>
          <cell r="E100">
            <v>1</v>
          </cell>
          <cell r="F100" t="str">
            <v>㎡</v>
          </cell>
          <cell r="G100">
            <v>29712</v>
          </cell>
          <cell r="H100">
            <v>26352.540000000005</v>
          </cell>
          <cell r="I100">
            <v>1613.8100000000002</v>
          </cell>
          <cell r="J100">
            <v>1745.9</v>
          </cell>
          <cell r="K100">
            <v>27</v>
          </cell>
          <cell r="L100" t="str">
            <v>호표</v>
          </cell>
        </row>
        <row r="101">
          <cell r="A101">
            <v>98</v>
          </cell>
          <cell r="B101">
            <v>98</v>
          </cell>
          <cell r="E101">
            <v>1</v>
          </cell>
          <cell r="F101" t="str">
            <v>㎡</v>
          </cell>
          <cell r="G101">
            <v>30654</v>
          </cell>
          <cell r="H101">
            <v>26837.29</v>
          </cell>
          <cell r="I101">
            <v>2051.3900000000003</v>
          </cell>
          <cell r="J101">
            <v>1765.96</v>
          </cell>
        </row>
        <row r="102">
          <cell r="A102">
            <v>99</v>
          </cell>
          <cell r="B102">
            <v>99</v>
          </cell>
          <cell r="C102" t="str">
            <v>돌붙임(메쌓기)구입</v>
          </cell>
          <cell r="D102" t="str">
            <v>0.30*0.30*0.45</v>
          </cell>
          <cell r="E102">
            <v>1</v>
          </cell>
          <cell r="F102" t="str">
            <v>㎡</v>
          </cell>
          <cell r="G102">
            <v>48394</v>
          </cell>
          <cell r="H102">
            <v>42573.78</v>
          </cell>
          <cell r="I102">
            <v>2754.3199999999997</v>
          </cell>
          <cell r="J102">
            <v>3066.3999999999996</v>
          </cell>
          <cell r="K102">
            <v>28</v>
          </cell>
          <cell r="L102" t="str">
            <v>호표</v>
          </cell>
        </row>
        <row r="103">
          <cell r="A103">
            <v>100</v>
          </cell>
          <cell r="B103">
            <v>100</v>
          </cell>
          <cell r="E103">
            <v>1</v>
          </cell>
          <cell r="F103" t="str">
            <v>㎡</v>
          </cell>
          <cell r="G103">
            <v>49776</v>
          </cell>
          <cell r="H103">
            <v>43165.700000000004</v>
          </cell>
          <cell r="I103">
            <v>3497.04</v>
          </cell>
          <cell r="J103">
            <v>3113.6</v>
          </cell>
        </row>
        <row r="104">
          <cell r="A104">
            <v>101</v>
          </cell>
          <cell r="B104">
            <v>101</v>
          </cell>
          <cell r="C104" t="str">
            <v>돌붙임(찰쌓기)구입</v>
          </cell>
          <cell r="D104" t="str">
            <v>0.30*0.30*0.45</v>
          </cell>
          <cell r="E104">
            <v>1</v>
          </cell>
          <cell r="F104" t="str">
            <v>㎡</v>
          </cell>
          <cell r="G104">
            <v>64438</v>
          </cell>
          <cell r="H104">
            <v>54306.776160000001</v>
          </cell>
          <cell r="I104">
            <v>3798.4744000000001</v>
          </cell>
          <cell r="J104">
            <v>6333.6363000000001</v>
          </cell>
          <cell r="K104">
            <v>29</v>
          </cell>
          <cell r="L104" t="str">
            <v>호표</v>
          </cell>
        </row>
        <row r="105">
          <cell r="A105">
            <v>102</v>
          </cell>
          <cell r="B105">
            <v>102</v>
          </cell>
          <cell r="E105">
            <v>1</v>
          </cell>
          <cell r="F105" t="str">
            <v>㎡</v>
          </cell>
          <cell r="G105">
            <v>66861</v>
          </cell>
          <cell r="H105">
            <v>55664.50046000001</v>
          </cell>
          <cell r="I105">
            <v>4776.1172999999999</v>
          </cell>
          <cell r="J105">
            <v>6420.9848000000002</v>
          </cell>
        </row>
        <row r="106">
          <cell r="A106">
            <v>103</v>
          </cell>
          <cell r="B106">
            <v>103</v>
          </cell>
          <cell r="C106" t="str">
            <v>돌붙임(전석쌓기)</v>
          </cell>
          <cell r="D106" t="str">
            <v>0.30*0.30*0.47</v>
          </cell>
          <cell r="E106">
            <v>1</v>
          </cell>
          <cell r="F106" t="str">
            <v>㎡</v>
          </cell>
          <cell r="G106">
            <v>47865</v>
          </cell>
          <cell r="H106">
            <v>32182.74</v>
          </cell>
          <cell r="I106">
            <v>5454.7199999999993</v>
          </cell>
          <cell r="J106">
            <v>10227.619999999999</v>
          </cell>
          <cell r="K106">
            <v>30</v>
          </cell>
          <cell r="L106" t="str">
            <v>호표</v>
          </cell>
        </row>
        <row r="107">
          <cell r="A107">
            <v>104</v>
          </cell>
          <cell r="B107">
            <v>104</v>
          </cell>
          <cell r="E107">
            <v>1</v>
          </cell>
          <cell r="F107" t="str">
            <v>㎡</v>
          </cell>
          <cell r="G107">
            <v>49686</v>
          </cell>
          <cell r="H107">
            <v>32475.16</v>
          </cell>
          <cell r="I107">
            <v>6936.18</v>
          </cell>
          <cell r="J107">
            <v>10274.82</v>
          </cell>
        </row>
        <row r="108">
          <cell r="A108">
            <v>105</v>
          </cell>
          <cell r="B108">
            <v>105</v>
          </cell>
          <cell r="C108" t="str">
            <v>앞사석</v>
          </cell>
          <cell r="D108" t="str">
            <v>0.5㎥이상</v>
          </cell>
          <cell r="E108">
            <v>1</v>
          </cell>
          <cell r="F108" t="str">
            <v>㎥</v>
          </cell>
          <cell r="G108">
            <v>36556</v>
          </cell>
          <cell r="H108">
            <v>26424.251</v>
          </cell>
          <cell r="I108">
            <v>4109.3599999999997</v>
          </cell>
          <cell r="J108">
            <v>6022.8980000000001</v>
          </cell>
          <cell r="K108">
            <v>31</v>
          </cell>
          <cell r="L108" t="str">
            <v>호표</v>
          </cell>
        </row>
        <row r="109">
          <cell r="A109">
            <v>106</v>
          </cell>
          <cell r="B109">
            <v>106</v>
          </cell>
          <cell r="E109">
            <v>1</v>
          </cell>
          <cell r="F109" t="str">
            <v>㎥</v>
          </cell>
          <cell r="G109">
            <v>37043</v>
          </cell>
          <cell r="H109">
            <v>25720.222999999998</v>
          </cell>
          <cell r="I109">
            <v>5182.826</v>
          </cell>
          <cell r="J109">
            <v>6140.8980000000001</v>
          </cell>
        </row>
        <row r="110">
          <cell r="A110">
            <v>107</v>
          </cell>
          <cell r="B110">
            <v>107</v>
          </cell>
          <cell r="C110" t="str">
            <v>사석고르기</v>
          </cell>
          <cell r="D110" t="str">
            <v>피복석</v>
          </cell>
          <cell r="E110">
            <v>1</v>
          </cell>
          <cell r="F110" t="str">
            <v>㎡</v>
          </cell>
          <cell r="G110">
            <v>9517</v>
          </cell>
          <cell r="H110">
            <v>9517.9500000000007</v>
          </cell>
          <cell r="I110">
            <v>0</v>
          </cell>
          <cell r="J110">
            <v>0</v>
          </cell>
          <cell r="K110">
            <v>32</v>
          </cell>
          <cell r="L110" t="str">
            <v>호표</v>
          </cell>
        </row>
        <row r="111">
          <cell r="A111">
            <v>108</v>
          </cell>
          <cell r="B111">
            <v>108</v>
          </cell>
          <cell r="E111">
            <v>1</v>
          </cell>
          <cell r="F111" t="str">
            <v>㎡</v>
          </cell>
          <cell r="G111">
            <v>9681</v>
          </cell>
          <cell r="H111">
            <v>9681.1500000000015</v>
          </cell>
          <cell r="I111">
            <v>0</v>
          </cell>
          <cell r="J111">
            <v>0</v>
          </cell>
        </row>
        <row r="112">
          <cell r="A112">
            <v>109</v>
          </cell>
          <cell r="B112">
            <v>109</v>
          </cell>
          <cell r="C112" t="str">
            <v>사면매트</v>
          </cell>
          <cell r="D112" t="str">
            <v>TG400g(인장 5T/M)</v>
          </cell>
          <cell r="E112">
            <v>1</v>
          </cell>
          <cell r="F112" t="str">
            <v>㎡</v>
          </cell>
          <cell r="G112">
            <v>1664</v>
          </cell>
          <cell r="H112">
            <v>114.96300000000001</v>
          </cell>
          <cell r="I112">
            <v>1550</v>
          </cell>
          <cell r="J112">
            <v>0</v>
          </cell>
          <cell r="K112">
            <v>33</v>
          </cell>
          <cell r="L112" t="str">
            <v>호표</v>
          </cell>
        </row>
        <row r="113">
          <cell r="A113">
            <v>110</v>
          </cell>
          <cell r="B113">
            <v>110</v>
          </cell>
          <cell r="E113">
            <v>1</v>
          </cell>
          <cell r="F113" t="str">
            <v>㎡</v>
          </cell>
          <cell r="G113">
            <v>1679</v>
          </cell>
          <cell r="H113">
            <v>129.315</v>
          </cell>
          <cell r="I113">
            <v>1550</v>
          </cell>
          <cell r="J113">
            <v>0</v>
          </cell>
        </row>
        <row r="114">
          <cell r="A114">
            <v>111</v>
          </cell>
          <cell r="B114">
            <v>111</v>
          </cell>
          <cell r="C114" t="str">
            <v>매트부설(연약)</v>
          </cell>
          <cell r="D114" t="str">
            <v>TG400g(인장 6T/M)</v>
          </cell>
          <cell r="E114">
            <v>1</v>
          </cell>
          <cell r="F114" t="str">
            <v>㎡</v>
          </cell>
          <cell r="G114">
            <v>1814</v>
          </cell>
          <cell r="H114">
            <v>114.96300000000001</v>
          </cell>
          <cell r="I114">
            <v>1700</v>
          </cell>
          <cell r="J114">
            <v>0</v>
          </cell>
          <cell r="K114">
            <v>34</v>
          </cell>
          <cell r="L114" t="str">
            <v>호표</v>
          </cell>
        </row>
        <row r="115">
          <cell r="A115">
            <v>112</v>
          </cell>
          <cell r="B115">
            <v>112</v>
          </cell>
          <cell r="E115">
            <v>1</v>
          </cell>
          <cell r="F115" t="str">
            <v>㎡</v>
          </cell>
          <cell r="G115">
            <v>1829</v>
          </cell>
          <cell r="H115">
            <v>129.315</v>
          </cell>
          <cell r="I115">
            <v>1700</v>
          </cell>
          <cell r="J115">
            <v>0</v>
          </cell>
        </row>
        <row r="116">
          <cell r="A116">
            <v>113</v>
          </cell>
          <cell r="B116">
            <v>113</v>
          </cell>
          <cell r="C116" t="str">
            <v>파일박기</v>
          </cell>
          <cell r="D116" t="str">
            <v>D=350mm L=12m</v>
          </cell>
          <cell r="E116">
            <v>1</v>
          </cell>
          <cell r="F116" t="str">
            <v>본</v>
          </cell>
          <cell r="G116">
            <v>353432</v>
          </cell>
          <cell r="H116">
            <v>86567</v>
          </cell>
          <cell r="I116">
            <v>244528.679</v>
          </cell>
          <cell r="J116">
            <v>22337</v>
          </cell>
          <cell r="K116">
            <v>35</v>
          </cell>
          <cell r="L116" t="str">
            <v>호표</v>
          </cell>
        </row>
        <row r="117">
          <cell r="A117">
            <v>114</v>
          </cell>
          <cell r="B117">
            <v>114</v>
          </cell>
          <cell r="E117">
            <v>1</v>
          </cell>
          <cell r="F117" t="str">
            <v>본</v>
          </cell>
          <cell r="G117">
            <v>381266</v>
          </cell>
          <cell r="H117">
            <v>87382</v>
          </cell>
          <cell r="I117">
            <v>270474.679</v>
          </cell>
          <cell r="J117">
            <v>23410</v>
          </cell>
        </row>
        <row r="118">
          <cell r="A118">
            <v>115</v>
          </cell>
          <cell r="B118">
            <v>115</v>
          </cell>
          <cell r="C118" t="str">
            <v>모르터(1:2)</v>
          </cell>
          <cell r="E118">
            <v>1</v>
          </cell>
          <cell r="F118" t="str">
            <v>㎥</v>
          </cell>
          <cell r="G118">
            <v>92112</v>
          </cell>
          <cell r="H118">
            <v>66639.72</v>
          </cell>
          <cell r="I118">
            <v>2882.5</v>
          </cell>
          <cell r="J118">
            <v>22590.560000000001</v>
          </cell>
          <cell r="K118">
            <v>36</v>
          </cell>
          <cell r="L118" t="str">
            <v>호표</v>
          </cell>
        </row>
        <row r="119">
          <cell r="A119">
            <v>116</v>
          </cell>
          <cell r="B119">
            <v>116</v>
          </cell>
          <cell r="E119">
            <v>1</v>
          </cell>
          <cell r="F119" t="str">
            <v>㎥</v>
          </cell>
          <cell r="G119">
            <v>97528</v>
          </cell>
          <cell r="H119">
            <v>71226.66</v>
          </cell>
          <cell r="I119">
            <v>3618.48</v>
          </cell>
          <cell r="J119">
            <v>22683.66</v>
          </cell>
        </row>
        <row r="120">
          <cell r="A120">
            <v>117</v>
          </cell>
          <cell r="B120">
            <v>117</v>
          </cell>
          <cell r="C120" t="str">
            <v>모르터(1:3)</v>
          </cell>
          <cell r="E120">
            <v>1</v>
          </cell>
          <cell r="F120" t="str">
            <v>㎥</v>
          </cell>
          <cell r="G120">
            <v>89002</v>
          </cell>
          <cell r="H120">
            <v>67694.240000000005</v>
          </cell>
          <cell r="I120">
            <v>3207.6000000000004</v>
          </cell>
          <cell r="J120">
            <v>18100.7</v>
          </cell>
          <cell r="K120">
            <v>37</v>
          </cell>
          <cell r="L120" t="str">
            <v>호표</v>
          </cell>
        </row>
        <row r="121">
          <cell r="A121">
            <v>118</v>
          </cell>
          <cell r="B121">
            <v>118</v>
          </cell>
          <cell r="E121">
            <v>1</v>
          </cell>
          <cell r="F121" t="str">
            <v>㎥</v>
          </cell>
          <cell r="G121">
            <v>94247</v>
          </cell>
          <cell r="H121">
            <v>72008.94</v>
          </cell>
          <cell r="I121">
            <v>4033.7000000000003</v>
          </cell>
          <cell r="J121">
            <v>18205.2</v>
          </cell>
        </row>
        <row r="122">
          <cell r="A122">
            <v>119</v>
          </cell>
          <cell r="B122">
            <v>119</v>
          </cell>
          <cell r="C122" t="str">
            <v>모르터(1:5)</v>
          </cell>
          <cell r="E122">
            <v>1</v>
          </cell>
          <cell r="F122" t="str">
            <v>㎥</v>
          </cell>
          <cell r="G122">
            <v>79204</v>
          </cell>
          <cell r="H122">
            <v>63058.476000000002</v>
          </cell>
          <cell r="I122">
            <v>3329.9499999999994</v>
          </cell>
          <cell r="J122">
            <v>12815.8</v>
          </cell>
          <cell r="K122">
            <v>38</v>
          </cell>
          <cell r="L122" t="str">
            <v>호표</v>
          </cell>
        </row>
        <row r="123">
          <cell r="A123">
            <v>120</v>
          </cell>
          <cell r="B123">
            <v>120</v>
          </cell>
          <cell r="E123">
            <v>1</v>
          </cell>
          <cell r="F123" t="str">
            <v>㎥</v>
          </cell>
          <cell r="G123">
            <v>83779</v>
          </cell>
          <cell r="H123">
            <v>66661.125999999989</v>
          </cell>
          <cell r="I123">
            <v>4193.5999999999995</v>
          </cell>
          <cell r="J123">
            <v>12925.05</v>
          </cell>
        </row>
        <row r="124">
          <cell r="A124">
            <v>121</v>
          </cell>
          <cell r="B124">
            <v>121</v>
          </cell>
          <cell r="C124" t="str">
            <v>콘크리트(B-130)</v>
          </cell>
          <cell r="D124" t="str">
            <v>기계무근(10㎥이상)</v>
          </cell>
          <cell r="E124">
            <v>1</v>
          </cell>
          <cell r="F124" t="str">
            <v>㎥</v>
          </cell>
          <cell r="G124">
            <v>89709</v>
          </cell>
          <cell r="H124">
            <v>69481.899999999994</v>
          </cell>
          <cell r="I124">
            <v>5223.7899999999991</v>
          </cell>
          <cell r="J124">
            <v>15004.11</v>
          </cell>
          <cell r="K124">
            <v>39</v>
          </cell>
          <cell r="L124" t="str">
            <v>호표</v>
          </cell>
        </row>
        <row r="125">
          <cell r="A125">
            <v>122</v>
          </cell>
          <cell r="B125">
            <v>122</v>
          </cell>
          <cell r="E125">
            <v>1</v>
          </cell>
          <cell r="F125" t="str">
            <v>㎥</v>
          </cell>
          <cell r="G125">
            <v>93332</v>
          </cell>
          <cell r="H125">
            <v>71724.98</v>
          </cell>
          <cell r="I125">
            <v>6400.67</v>
          </cell>
          <cell r="J125">
            <v>15206.51</v>
          </cell>
        </row>
        <row r="126">
          <cell r="A126">
            <v>123</v>
          </cell>
          <cell r="B126">
            <v>123</v>
          </cell>
          <cell r="C126" t="str">
            <v>콘크리트(B-180)</v>
          </cell>
          <cell r="D126" t="str">
            <v>기계소형(10㎥미만)</v>
          </cell>
          <cell r="E126">
            <v>1</v>
          </cell>
          <cell r="F126" t="str">
            <v>㎥</v>
          </cell>
          <cell r="G126">
            <v>113939</v>
          </cell>
          <cell r="H126">
            <v>93340.96</v>
          </cell>
          <cell r="I126">
            <v>5076.43</v>
          </cell>
          <cell r="J126">
            <v>15521.65</v>
          </cell>
          <cell r="K126">
            <v>40</v>
          </cell>
          <cell r="L126" t="str">
            <v>호표</v>
          </cell>
        </row>
        <row r="127">
          <cell r="A127">
            <v>124</v>
          </cell>
          <cell r="B127">
            <v>124</v>
          </cell>
          <cell r="E127">
            <v>1</v>
          </cell>
          <cell r="F127" t="str">
            <v>㎥</v>
          </cell>
          <cell r="G127">
            <v>120070</v>
          </cell>
          <cell r="H127">
            <v>98138.660000000018</v>
          </cell>
          <cell r="I127">
            <v>6213.87</v>
          </cell>
          <cell r="J127">
            <v>15717.689999999999</v>
          </cell>
        </row>
        <row r="128">
          <cell r="A128">
            <v>125</v>
          </cell>
          <cell r="B128">
            <v>125</v>
          </cell>
          <cell r="C128" t="str">
            <v>콘크리트(B-180)</v>
          </cell>
          <cell r="D128" t="str">
            <v>기계철근(10㎥이상)</v>
          </cell>
          <cell r="E128">
            <v>1</v>
          </cell>
          <cell r="F128" t="str">
            <v>㎥</v>
          </cell>
          <cell r="G128">
            <v>99022</v>
          </cell>
          <cell r="H128">
            <v>78424.44</v>
          </cell>
          <cell r="I128">
            <v>5076.43</v>
          </cell>
          <cell r="J128">
            <v>15521.65</v>
          </cell>
          <cell r="K128">
            <v>41</v>
          </cell>
          <cell r="L128" t="str">
            <v>호표</v>
          </cell>
        </row>
        <row r="129">
          <cell r="A129">
            <v>126</v>
          </cell>
          <cell r="B129">
            <v>126</v>
          </cell>
          <cell r="E129">
            <v>1</v>
          </cell>
          <cell r="F129" t="str">
            <v>㎥</v>
          </cell>
          <cell r="G129">
            <v>103762</v>
          </cell>
          <cell r="H129">
            <v>81831.3</v>
          </cell>
          <cell r="I129">
            <v>6213.87</v>
          </cell>
          <cell r="J129">
            <v>15717.689999999999</v>
          </cell>
        </row>
        <row r="130">
          <cell r="A130">
            <v>127</v>
          </cell>
          <cell r="B130">
            <v>127</v>
          </cell>
          <cell r="C130" t="str">
            <v>콘크리트(B-210)</v>
          </cell>
          <cell r="D130" t="str">
            <v>기계소형(10㎥미만)</v>
          </cell>
          <cell r="E130">
            <v>1</v>
          </cell>
          <cell r="F130" t="str">
            <v>㎥</v>
          </cell>
          <cell r="G130">
            <v>114432</v>
          </cell>
          <cell r="H130">
            <v>93297.88</v>
          </cell>
          <cell r="I130">
            <v>5049.1100000000006</v>
          </cell>
          <cell r="J130">
            <v>16085.85</v>
          </cell>
          <cell r="K130">
            <v>42</v>
          </cell>
          <cell r="L130" t="str">
            <v>호표</v>
          </cell>
        </row>
        <row r="131">
          <cell r="A131">
            <v>128</v>
          </cell>
          <cell r="B131">
            <v>128</v>
          </cell>
          <cell r="E131">
            <v>1</v>
          </cell>
          <cell r="F131" t="str">
            <v>㎥</v>
          </cell>
          <cell r="G131">
            <v>120584</v>
          </cell>
          <cell r="H131">
            <v>98124.54</v>
          </cell>
          <cell r="I131">
            <v>6178.77</v>
          </cell>
          <cell r="J131">
            <v>16280.710000000001</v>
          </cell>
        </row>
        <row r="132">
          <cell r="A132">
            <v>129</v>
          </cell>
          <cell r="B132">
            <v>129</v>
          </cell>
          <cell r="C132" t="str">
            <v>콘크리트(B-210)</v>
          </cell>
          <cell r="D132" t="str">
            <v>기계철근(10㎥이상)</v>
          </cell>
          <cell r="E132">
            <v>1</v>
          </cell>
          <cell r="F132" t="str">
            <v>㎥</v>
          </cell>
          <cell r="G132">
            <v>99516</v>
          </cell>
          <cell r="H132">
            <v>78381.36</v>
          </cell>
          <cell r="I132">
            <v>5049.1100000000006</v>
          </cell>
          <cell r="J132">
            <v>16085.85</v>
          </cell>
          <cell r="K132">
            <v>43</v>
          </cell>
          <cell r="L132" t="str">
            <v>호표</v>
          </cell>
        </row>
        <row r="133">
          <cell r="A133">
            <v>130</v>
          </cell>
          <cell r="B133">
            <v>130</v>
          </cell>
          <cell r="E133">
            <v>1</v>
          </cell>
          <cell r="F133" t="str">
            <v>㎥</v>
          </cell>
          <cell r="G133">
            <v>104276</v>
          </cell>
          <cell r="H133">
            <v>81817.179999999993</v>
          </cell>
          <cell r="I133">
            <v>6178.77</v>
          </cell>
          <cell r="J133">
            <v>16280.710000000001</v>
          </cell>
        </row>
        <row r="134">
          <cell r="A134">
            <v>131</v>
          </cell>
          <cell r="B134">
            <v>131</v>
          </cell>
          <cell r="C134" t="str">
            <v>구조물헐기(철근)</v>
          </cell>
          <cell r="D134" t="str">
            <v>브레이커</v>
          </cell>
          <cell r="E134">
            <v>1</v>
          </cell>
          <cell r="F134" t="str">
            <v>㎥</v>
          </cell>
          <cell r="G134">
            <v>84138</v>
          </cell>
          <cell r="H134">
            <v>73928.202600000004</v>
          </cell>
          <cell r="I134">
            <v>5589.1280000000006</v>
          </cell>
          <cell r="J134">
            <v>4620.8</v>
          </cell>
          <cell r="K134">
            <v>44</v>
          </cell>
          <cell r="L134" t="str">
            <v>호표</v>
          </cell>
        </row>
        <row r="135">
          <cell r="A135">
            <v>132</v>
          </cell>
          <cell r="B135">
            <v>132</v>
          </cell>
          <cell r="E135">
            <v>1</v>
          </cell>
          <cell r="F135" t="str">
            <v>㎥</v>
          </cell>
          <cell r="G135">
            <v>88285</v>
          </cell>
          <cell r="H135">
            <v>76539.981800000009</v>
          </cell>
          <cell r="I135">
            <v>7124.9280000000008</v>
          </cell>
          <cell r="J135">
            <v>4620.8</v>
          </cell>
        </row>
        <row r="136">
          <cell r="A136">
            <v>133</v>
          </cell>
          <cell r="B136">
            <v>133</v>
          </cell>
          <cell r="C136" t="str">
            <v>구조물헐기 철근절단</v>
          </cell>
          <cell r="E136">
            <v>1</v>
          </cell>
          <cell r="F136" t="str">
            <v>㎥</v>
          </cell>
          <cell r="G136">
            <v>11</v>
          </cell>
          <cell r="H136">
            <v>8.5326000000000004</v>
          </cell>
          <cell r="I136">
            <v>2.528</v>
          </cell>
          <cell r="J136">
            <v>0</v>
          </cell>
          <cell r="K136">
            <v>45</v>
          </cell>
          <cell r="L136" t="str">
            <v>호표</v>
          </cell>
        </row>
        <row r="137">
          <cell r="A137">
            <v>134</v>
          </cell>
          <cell r="B137">
            <v>134</v>
          </cell>
          <cell r="E137">
            <v>1</v>
          </cell>
          <cell r="F137" t="str">
            <v>㎥</v>
          </cell>
          <cell r="G137">
            <v>11</v>
          </cell>
          <cell r="H137">
            <v>8.851799999999999</v>
          </cell>
          <cell r="I137">
            <v>2.528</v>
          </cell>
          <cell r="J137">
            <v>0</v>
          </cell>
        </row>
        <row r="138">
          <cell r="A138">
            <v>135</v>
          </cell>
          <cell r="B138">
            <v>135</v>
          </cell>
          <cell r="C138" t="str">
            <v>거푸집4회</v>
          </cell>
          <cell r="D138" t="str">
            <v>Con'c 10㎥미만</v>
          </cell>
          <cell r="E138">
            <v>1</v>
          </cell>
          <cell r="F138" t="str">
            <v>㎡</v>
          </cell>
          <cell r="G138">
            <v>19604</v>
          </cell>
          <cell r="H138">
            <v>15142</v>
          </cell>
          <cell r="I138">
            <v>4173</v>
          </cell>
          <cell r="J138">
            <v>289</v>
          </cell>
          <cell r="K138">
            <v>46</v>
          </cell>
          <cell r="L138" t="str">
            <v>호표</v>
          </cell>
        </row>
        <row r="139">
          <cell r="A139">
            <v>136</v>
          </cell>
          <cell r="B139">
            <v>136</v>
          </cell>
          <cell r="E139">
            <v>1</v>
          </cell>
          <cell r="F139" t="str">
            <v>㎡</v>
          </cell>
          <cell r="G139">
            <v>20493</v>
          </cell>
          <cell r="H139">
            <v>16154</v>
          </cell>
          <cell r="I139">
            <v>4063</v>
          </cell>
          <cell r="J139">
            <v>276</v>
          </cell>
        </row>
        <row r="140">
          <cell r="A140">
            <v>137</v>
          </cell>
          <cell r="B140">
            <v>137</v>
          </cell>
          <cell r="C140" t="str">
            <v>거푸집6회</v>
          </cell>
          <cell r="D140" t="str">
            <v>Con'c 10㎥미만</v>
          </cell>
          <cell r="E140">
            <v>1</v>
          </cell>
          <cell r="F140" t="str">
            <v>㎡</v>
          </cell>
          <cell r="G140">
            <v>15975</v>
          </cell>
          <cell r="H140">
            <v>12119</v>
          </cell>
          <cell r="I140">
            <v>3611</v>
          </cell>
          <cell r="J140">
            <v>245</v>
          </cell>
          <cell r="K140">
            <v>47</v>
          </cell>
          <cell r="L140" t="str">
            <v>호표</v>
          </cell>
        </row>
        <row r="141">
          <cell r="A141">
            <v>138</v>
          </cell>
          <cell r="B141">
            <v>138</v>
          </cell>
          <cell r="E141">
            <v>1</v>
          </cell>
          <cell r="F141" t="str">
            <v>㎡</v>
          </cell>
          <cell r="G141">
            <v>16680</v>
          </cell>
          <cell r="H141">
            <v>12930</v>
          </cell>
          <cell r="I141">
            <v>3515</v>
          </cell>
          <cell r="J141">
            <v>235</v>
          </cell>
        </row>
        <row r="142">
          <cell r="A142">
            <v>139</v>
          </cell>
          <cell r="B142">
            <v>139</v>
          </cell>
          <cell r="C142" t="str">
            <v>거푸집4회</v>
          </cell>
          <cell r="D142" t="str">
            <v>Con'c 10㎥이상</v>
          </cell>
          <cell r="E142">
            <v>1</v>
          </cell>
          <cell r="F142" t="str">
            <v>㎡</v>
          </cell>
          <cell r="G142">
            <v>16136</v>
          </cell>
          <cell r="H142">
            <v>11674</v>
          </cell>
          <cell r="I142">
            <v>4173</v>
          </cell>
          <cell r="J142">
            <v>289</v>
          </cell>
          <cell r="K142">
            <v>48</v>
          </cell>
          <cell r="L142" t="str">
            <v>호표</v>
          </cell>
        </row>
        <row r="143">
          <cell r="A143">
            <v>140</v>
          </cell>
          <cell r="B143">
            <v>140</v>
          </cell>
          <cell r="E143">
            <v>1</v>
          </cell>
          <cell r="F143" t="str">
            <v>㎡</v>
          </cell>
          <cell r="G143">
            <v>16794</v>
          </cell>
          <cell r="H143">
            <v>12455</v>
          </cell>
          <cell r="I143">
            <v>4063</v>
          </cell>
          <cell r="J143">
            <v>276</v>
          </cell>
        </row>
        <row r="144">
          <cell r="A144">
            <v>141</v>
          </cell>
          <cell r="B144">
            <v>141</v>
          </cell>
          <cell r="C144" t="str">
            <v>거푸집6회</v>
          </cell>
          <cell r="D144" t="str">
            <v>Con'c 10㎥이상</v>
          </cell>
          <cell r="E144">
            <v>1</v>
          </cell>
          <cell r="F144" t="str">
            <v>㎡</v>
          </cell>
          <cell r="G144">
            <v>13201</v>
          </cell>
          <cell r="H144">
            <v>9345</v>
          </cell>
          <cell r="I144">
            <v>3611</v>
          </cell>
          <cell r="J144">
            <v>245</v>
          </cell>
          <cell r="K144">
            <v>49</v>
          </cell>
          <cell r="L144" t="str">
            <v>호표</v>
          </cell>
        </row>
        <row r="145">
          <cell r="A145">
            <v>142</v>
          </cell>
          <cell r="B145">
            <v>142</v>
          </cell>
          <cell r="E145">
            <v>1</v>
          </cell>
          <cell r="F145" t="str">
            <v>㎡</v>
          </cell>
          <cell r="G145">
            <v>13720</v>
          </cell>
          <cell r="H145">
            <v>9970</v>
          </cell>
          <cell r="I145">
            <v>3515</v>
          </cell>
          <cell r="J145">
            <v>235</v>
          </cell>
        </row>
        <row r="146">
          <cell r="A146">
            <v>143</v>
          </cell>
          <cell r="B146">
            <v>143</v>
          </cell>
          <cell r="C146" t="str">
            <v>현장사무실(조립식)</v>
          </cell>
          <cell r="E146">
            <v>1</v>
          </cell>
          <cell r="F146" t="str">
            <v>㎡</v>
          </cell>
          <cell r="G146">
            <v>56012</v>
          </cell>
          <cell r="H146">
            <v>42731.4</v>
          </cell>
          <cell r="I146">
            <v>11538.2</v>
          </cell>
          <cell r="J146">
            <v>1743.3879999999999</v>
          </cell>
          <cell r="K146">
            <v>50</v>
          </cell>
          <cell r="L146" t="str">
            <v>호표</v>
          </cell>
        </row>
        <row r="147">
          <cell r="A147">
            <v>144</v>
          </cell>
          <cell r="B147">
            <v>144</v>
          </cell>
          <cell r="E147">
            <v>1</v>
          </cell>
          <cell r="F147" t="str">
            <v>㎡</v>
          </cell>
          <cell r="G147">
            <v>58815</v>
          </cell>
          <cell r="H147">
            <v>44866.600000000006</v>
          </cell>
          <cell r="I147">
            <v>12163.2</v>
          </cell>
          <cell r="J147">
            <v>1786.0920000000001</v>
          </cell>
        </row>
        <row r="148">
          <cell r="A148">
            <v>145</v>
          </cell>
          <cell r="B148">
            <v>145</v>
          </cell>
          <cell r="C148" t="str">
            <v>창      고(조립식)</v>
          </cell>
          <cell r="E148">
            <v>1</v>
          </cell>
          <cell r="F148" t="str">
            <v>㎡</v>
          </cell>
          <cell r="G148">
            <v>43661</v>
          </cell>
          <cell r="H148">
            <v>33575.397599999997</v>
          </cell>
          <cell r="I148">
            <v>8258.9950000000008</v>
          </cell>
          <cell r="J148">
            <v>1826.971</v>
          </cell>
          <cell r="K148">
            <v>51</v>
          </cell>
          <cell r="L148" t="str">
            <v>호표</v>
          </cell>
        </row>
        <row r="149">
          <cell r="A149">
            <v>146</v>
          </cell>
          <cell r="B149">
            <v>146</v>
          </cell>
          <cell r="E149">
            <v>1</v>
          </cell>
          <cell r="F149" t="str">
            <v>㎡</v>
          </cell>
          <cell r="G149">
            <v>46413</v>
          </cell>
          <cell r="H149">
            <v>35537.062599999997</v>
          </cell>
          <cell r="I149">
            <v>9006.36</v>
          </cell>
          <cell r="J149">
            <v>1869.924</v>
          </cell>
        </row>
        <row r="150">
          <cell r="A150">
            <v>147</v>
          </cell>
          <cell r="B150">
            <v>147</v>
          </cell>
          <cell r="C150" t="str">
            <v>작  업  소(조립식)</v>
          </cell>
          <cell r="E150">
            <v>1</v>
          </cell>
          <cell r="F150" t="str">
            <v>㎡</v>
          </cell>
          <cell r="G150">
            <v>43661</v>
          </cell>
          <cell r="H150">
            <v>33575.397599999997</v>
          </cell>
          <cell r="I150">
            <v>8258.9950000000008</v>
          </cell>
          <cell r="J150">
            <v>1826.971</v>
          </cell>
          <cell r="K150">
            <v>52</v>
          </cell>
          <cell r="L150" t="str">
            <v>호표</v>
          </cell>
        </row>
        <row r="151">
          <cell r="A151">
            <v>148</v>
          </cell>
          <cell r="B151">
            <v>148</v>
          </cell>
          <cell r="E151">
            <v>1</v>
          </cell>
          <cell r="F151" t="str">
            <v>㎡</v>
          </cell>
          <cell r="G151">
            <v>46413</v>
          </cell>
          <cell r="H151">
            <v>35537.062599999997</v>
          </cell>
          <cell r="I151">
            <v>9006.36</v>
          </cell>
          <cell r="J151">
            <v>1869.924</v>
          </cell>
        </row>
        <row r="152">
          <cell r="A152">
            <v>149</v>
          </cell>
          <cell r="B152">
            <v>149</v>
          </cell>
          <cell r="C152" t="str">
            <v>숙      소(조립식)</v>
          </cell>
          <cell r="E152">
            <v>1</v>
          </cell>
          <cell r="F152" t="str">
            <v>㎡</v>
          </cell>
          <cell r="G152">
            <v>43661</v>
          </cell>
          <cell r="H152">
            <v>33575.397599999997</v>
          </cell>
          <cell r="I152">
            <v>8258.9950000000008</v>
          </cell>
          <cell r="J152">
            <v>1826.971</v>
          </cell>
          <cell r="K152">
            <v>53</v>
          </cell>
          <cell r="L152" t="str">
            <v>호표</v>
          </cell>
        </row>
        <row r="153">
          <cell r="A153">
            <v>150</v>
          </cell>
          <cell r="B153">
            <v>150</v>
          </cell>
          <cell r="E153">
            <v>1</v>
          </cell>
          <cell r="F153" t="str">
            <v>㎡</v>
          </cell>
          <cell r="G153">
            <v>46413</v>
          </cell>
          <cell r="H153">
            <v>35537.062599999997</v>
          </cell>
          <cell r="I153">
            <v>9006.36</v>
          </cell>
          <cell r="J153">
            <v>1869.924</v>
          </cell>
        </row>
        <row r="154">
          <cell r="A154">
            <v>151</v>
          </cell>
          <cell r="B154">
            <v>151</v>
          </cell>
          <cell r="C154" t="str">
            <v>변      소(조립식)</v>
          </cell>
          <cell r="E154">
            <v>1</v>
          </cell>
          <cell r="F154" t="str">
            <v>㎡</v>
          </cell>
          <cell r="G154">
            <v>43661</v>
          </cell>
          <cell r="H154">
            <v>33575.397599999997</v>
          </cell>
          <cell r="I154">
            <v>8258.9950000000008</v>
          </cell>
          <cell r="J154">
            <v>1826.971</v>
          </cell>
          <cell r="K154">
            <v>54</v>
          </cell>
          <cell r="L154" t="str">
            <v>호표</v>
          </cell>
        </row>
        <row r="155">
          <cell r="A155">
            <v>152</v>
          </cell>
          <cell r="B155">
            <v>152</v>
          </cell>
          <cell r="E155">
            <v>1</v>
          </cell>
          <cell r="F155" t="str">
            <v>㎡</v>
          </cell>
          <cell r="G155">
            <v>46413</v>
          </cell>
          <cell r="H155">
            <v>35537.062599999997</v>
          </cell>
          <cell r="I155">
            <v>9006.36</v>
          </cell>
          <cell r="J155">
            <v>1869.924</v>
          </cell>
        </row>
        <row r="156">
          <cell r="A156">
            <v>153</v>
          </cell>
          <cell r="B156">
            <v>153</v>
          </cell>
          <cell r="C156" t="str">
            <v>강관비계공</v>
          </cell>
          <cell r="D156" t="str">
            <v>3개월</v>
          </cell>
          <cell r="E156">
            <v>1</v>
          </cell>
          <cell r="F156" t="str">
            <v>㎡</v>
          </cell>
          <cell r="G156">
            <v>9105</v>
          </cell>
          <cell r="H156">
            <v>7731.7452000000003</v>
          </cell>
          <cell r="I156">
            <v>711.13200000000006</v>
          </cell>
          <cell r="J156">
            <v>662.45839999999998</v>
          </cell>
          <cell r="K156">
            <v>55</v>
          </cell>
          <cell r="L156" t="str">
            <v>호표</v>
          </cell>
        </row>
        <row r="157">
          <cell r="A157">
            <v>154</v>
          </cell>
          <cell r="B157">
            <v>154</v>
          </cell>
          <cell r="E157">
            <v>1</v>
          </cell>
          <cell r="F157" t="str">
            <v>㎡</v>
          </cell>
          <cell r="G157">
            <v>9422</v>
          </cell>
          <cell r="H157">
            <v>8021.2424000000001</v>
          </cell>
          <cell r="I157">
            <v>713.66039999999998</v>
          </cell>
          <cell r="J157">
            <v>687.89639999999997</v>
          </cell>
        </row>
        <row r="158">
          <cell r="A158">
            <v>155</v>
          </cell>
          <cell r="B158">
            <v>155</v>
          </cell>
          <cell r="C158" t="str">
            <v>강관동바리(암거용)</v>
          </cell>
          <cell r="D158" t="str">
            <v>3개월</v>
          </cell>
          <cell r="E158">
            <v>1</v>
          </cell>
          <cell r="F158" t="str">
            <v>G/㎥</v>
          </cell>
          <cell r="G158">
            <v>8620</v>
          </cell>
          <cell r="H158">
            <v>6939.8767500000013</v>
          </cell>
          <cell r="I158">
            <v>1675.1912500000001</v>
          </cell>
          <cell r="J158">
            <v>5</v>
          </cell>
          <cell r="K158">
            <v>56</v>
          </cell>
          <cell r="L158" t="str">
            <v>호표</v>
          </cell>
        </row>
        <row r="159">
          <cell r="A159">
            <v>156</v>
          </cell>
          <cell r="B159">
            <v>156</v>
          </cell>
          <cell r="E159">
            <v>1</v>
          </cell>
          <cell r="F159" t="str">
            <v>G/㎥</v>
          </cell>
          <cell r="G159">
            <v>9065</v>
          </cell>
          <cell r="H159">
            <v>7385.5060000000003</v>
          </cell>
          <cell r="I159">
            <v>1675.2384999999999</v>
          </cell>
          <cell r="J159">
            <v>5</v>
          </cell>
        </row>
        <row r="160">
          <cell r="A160">
            <v>157</v>
          </cell>
          <cell r="B160">
            <v>157</v>
          </cell>
          <cell r="C160" t="str">
            <v>FRP인양식문비JFS5-5</v>
          </cell>
          <cell r="D160" t="str">
            <v>3.0*2.5(파워핀팩)</v>
          </cell>
          <cell r="E160">
            <v>1</v>
          </cell>
          <cell r="F160" t="str">
            <v>조</v>
          </cell>
          <cell r="G160">
            <v>18039000</v>
          </cell>
          <cell r="H160">
            <v>859000</v>
          </cell>
          <cell r="I160">
            <v>17180000</v>
          </cell>
          <cell r="J160">
            <v>0</v>
          </cell>
          <cell r="K160">
            <v>57</v>
          </cell>
          <cell r="L160" t="str">
            <v>호표</v>
          </cell>
        </row>
        <row r="161">
          <cell r="A161">
            <v>158</v>
          </cell>
          <cell r="B161">
            <v>158</v>
          </cell>
          <cell r="E161">
            <v>1</v>
          </cell>
          <cell r="F161" t="str">
            <v>조</v>
          </cell>
          <cell r="G161">
            <v>18039000</v>
          </cell>
          <cell r="H161">
            <v>859000</v>
          </cell>
          <cell r="I161">
            <v>17180000</v>
          </cell>
          <cell r="J161">
            <v>0</v>
          </cell>
        </row>
        <row r="162">
          <cell r="A162">
            <v>159</v>
          </cell>
          <cell r="B162">
            <v>159</v>
          </cell>
          <cell r="C162" t="str">
            <v>FRP인양식문비JFS3-1</v>
          </cell>
          <cell r="D162" t="str">
            <v>3.0*2.5(핸들식)</v>
          </cell>
          <cell r="E162">
            <v>1</v>
          </cell>
          <cell r="F162" t="str">
            <v>조</v>
          </cell>
          <cell r="G162">
            <v>17623200</v>
          </cell>
          <cell r="H162">
            <v>839200</v>
          </cell>
          <cell r="I162">
            <v>16784000</v>
          </cell>
          <cell r="J162">
            <v>0</v>
          </cell>
          <cell r="K162">
            <v>58</v>
          </cell>
          <cell r="L162" t="str">
            <v>호표</v>
          </cell>
        </row>
        <row r="163">
          <cell r="A163">
            <v>160</v>
          </cell>
          <cell r="B163">
            <v>160</v>
          </cell>
          <cell r="E163">
            <v>1</v>
          </cell>
          <cell r="F163" t="str">
            <v>조</v>
          </cell>
          <cell r="G163">
            <v>18448500</v>
          </cell>
          <cell r="H163">
            <v>878500</v>
          </cell>
          <cell r="I163">
            <v>17570000</v>
          </cell>
          <cell r="J163">
            <v>0</v>
          </cell>
        </row>
        <row r="164">
          <cell r="A164">
            <v>161</v>
          </cell>
          <cell r="B164">
            <v>161</v>
          </cell>
          <cell r="C164" t="str">
            <v>스텐레스난간</v>
          </cell>
          <cell r="D164" t="str">
            <v>H=1.2, L=3.6</v>
          </cell>
          <cell r="E164">
            <v>1</v>
          </cell>
          <cell r="F164" t="str">
            <v>m</v>
          </cell>
          <cell r="G164">
            <v>44625</v>
          </cell>
          <cell r="H164">
            <v>13405</v>
          </cell>
          <cell r="I164">
            <v>30124.166666666664</v>
          </cell>
          <cell r="J164">
            <v>1096.1111111111111</v>
          </cell>
          <cell r="K164">
            <v>59</v>
          </cell>
          <cell r="L164" t="str">
            <v>호표</v>
          </cell>
        </row>
        <row r="165">
          <cell r="A165">
            <v>162</v>
          </cell>
          <cell r="B165">
            <v>162</v>
          </cell>
          <cell r="E165">
            <v>1</v>
          </cell>
          <cell r="F165" t="str">
            <v>m</v>
          </cell>
          <cell r="G165">
            <v>52876</v>
          </cell>
          <cell r="H165">
            <v>13410.277777777777</v>
          </cell>
          <cell r="I165">
            <v>38364.444444444445</v>
          </cell>
          <cell r="J165">
            <v>1101.3888888888889</v>
          </cell>
        </row>
        <row r="166">
          <cell r="A166">
            <v>163</v>
          </cell>
          <cell r="B166">
            <v>163</v>
          </cell>
          <cell r="C166" t="str">
            <v>배수공</v>
          </cell>
          <cell r="D166" t="str">
            <v>PVC Φ50m/m</v>
          </cell>
          <cell r="E166">
            <v>1</v>
          </cell>
          <cell r="F166" t="str">
            <v>m</v>
          </cell>
          <cell r="G166">
            <v>1850</v>
          </cell>
          <cell r="H166">
            <v>168.25</v>
          </cell>
          <cell r="I166">
            <v>1682.5</v>
          </cell>
          <cell r="J166">
            <v>0</v>
          </cell>
          <cell r="K166">
            <v>60</v>
          </cell>
          <cell r="L166" t="str">
            <v>호표</v>
          </cell>
        </row>
        <row r="167">
          <cell r="A167">
            <v>164</v>
          </cell>
          <cell r="B167">
            <v>164</v>
          </cell>
          <cell r="E167">
            <v>1</v>
          </cell>
          <cell r="F167" t="str">
            <v>m</v>
          </cell>
          <cell r="G167">
            <v>2178</v>
          </cell>
          <cell r="H167">
            <v>198</v>
          </cell>
          <cell r="I167">
            <v>1980</v>
          </cell>
          <cell r="J167">
            <v>0</v>
          </cell>
        </row>
        <row r="168">
          <cell r="A168">
            <v>165</v>
          </cell>
          <cell r="B168">
            <v>165</v>
          </cell>
          <cell r="C168" t="str">
            <v>사다리</v>
          </cell>
          <cell r="E168">
            <v>1</v>
          </cell>
          <cell r="F168" t="str">
            <v>m</v>
          </cell>
          <cell r="G168">
            <v>37437</v>
          </cell>
          <cell r="H168">
            <v>11968.666666666666</v>
          </cell>
          <cell r="I168">
            <v>24501.5</v>
          </cell>
          <cell r="J168">
            <v>967.16666666666663</v>
          </cell>
          <cell r="K168">
            <v>61</v>
          </cell>
          <cell r="L168" t="str">
            <v>호표</v>
          </cell>
        </row>
        <row r="169">
          <cell r="A169">
            <v>166</v>
          </cell>
          <cell r="B169">
            <v>166</v>
          </cell>
          <cell r="E169">
            <v>1</v>
          </cell>
          <cell r="F169" t="str">
            <v>m</v>
          </cell>
          <cell r="G169">
            <v>40829</v>
          </cell>
          <cell r="H169">
            <v>12001</v>
          </cell>
          <cell r="I169">
            <v>27856</v>
          </cell>
          <cell r="J169">
            <v>972</v>
          </cell>
        </row>
        <row r="170">
          <cell r="A170">
            <v>167</v>
          </cell>
          <cell r="B170">
            <v>167</v>
          </cell>
          <cell r="K170">
            <v>62</v>
          </cell>
          <cell r="L170" t="str">
            <v>호표</v>
          </cell>
        </row>
        <row r="171">
          <cell r="A171">
            <v>168</v>
          </cell>
          <cell r="B171">
            <v>168</v>
          </cell>
        </row>
        <row r="172">
          <cell r="A172">
            <v>169</v>
          </cell>
          <cell r="B172">
            <v>169</v>
          </cell>
          <cell r="K172">
            <v>63</v>
          </cell>
          <cell r="L172" t="str">
            <v>호표</v>
          </cell>
        </row>
        <row r="173">
          <cell r="A173">
            <v>170</v>
          </cell>
          <cell r="B173">
            <v>170</v>
          </cell>
        </row>
        <row r="174">
          <cell r="A174">
            <v>171</v>
          </cell>
          <cell r="B174">
            <v>171</v>
          </cell>
          <cell r="K174">
            <v>64</v>
          </cell>
          <cell r="L174" t="str">
            <v>호표</v>
          </cell>
        </row>
        <row r="175">
          <cell r="A175">
            <v>172</v>
          </cell>
          <cell r="B175">
            <v>172</v>
          </cell>
        </row>
        <row r="176">
          <cell r="A176">
            <v>173</v>
          </cell>
          <cell r="B176">
            <v>173</v>
          </cell>
          <cell r="K176">
            <v>65</v>
          </cell>
          <cell r="L176" t="str">
            <v>호표</v>
          </cell>
        </row>
        <row r="177">
          <cell r="A177">
            <v>174</v>
          </cell>
          <cell r="B177">
            <v>174</v>
          </cell>
        </row>
        <row r="178">
          <cell r="A178">
            <v>175</v>
          </cell>
          <cell r="B178">
            <v>175</v>
          </cell>
          <cell r="K178">
            <v>66</v>
          </cell>
          <cell r="L178" t="str">
            <v>호표</v>
          </cell>
        </row>
        <row r="179">
          <cell r="A179">
            <v>176</v>
          </cell>
          <cell r="B179">
            <v>176</v>
          </cell>
        </row>
        <row r="180">
          <cell r="A180">
            <v>177</v>
          </cell>
          <cell r="B180">
            <v>177</v>
          </cell>
          <cell r="K180">
            <v>67</v>
          </cell>
          <cell r="L180" t="str">
            <v>호표</v>
          </cell>
        </row>
        <row r="181">
          <cell r="A181">
            <v>178</v>
          </cell>
          <cell r="B181">
            <v>178</v>
          </cell>
        </row>
        <row r="182">
          <cell r="A182">
            <v>179</v>
          </cell>
          <cell r="B182">
            <v>179</v>
          </cell>
          <cell r="K182">
            <v>68</v>
          </cell>
          <cell r="L182" t="str">
            <v>호표</v>
          </cell>
        </row>
        <row r="183">
          <cell r="A183">
            <v>180</v>
          </cell>
          <cell r="B183">
            <v>180</v>
          </cell>
        </row>
        <row r="184">
          <cell r="A184">
            <v>181</v>
          </cell>
          <cell r="B184">
            <v>181</v>
          </cell>
          <cell r="C184" t="str">
            <v>토취장보상비</v>
          </cell>
          <cell r="E184">
            <v>1</v>
          </cell>
          <cell r="F184" t="str">
            <v>㎥</v>
          </cell>
          <cell r="G184">
            <v>458</v>
          </cell>
          <cell r="J184">
            <v>458</v>
          </cell>
          <cell r="K184">
            <v>69</v>
          </cell>
          <cell r="L184" t="str">
            <v>호표</v>
          </cell>
        </row>
        <row r="185">
          <cell r="A185">
            <v>182</v>
          </cell>
          <cell r="B185">
            <v>182</v>
          </cell>
          <cell r="E185">
            <v>1</v>
          </cell>
          <cell r="F185" t="str">
            <v>㎥</v>
          </cell>
          <cell r="G185">
            <v>458</v>
          </cell>
          <cell r="J185">
            <v>458</v>
          </cell>
        </row>
        <row r="186">
          <cell r="A186">
            <v>183</v>
          </cell>
          <cell r="B186">
            <v>183</v>
          </cell>
          <cell r="C186" t="str">
            <v>슬럼프시험비</v>
          </cell>
          <cell r="D186" t="str">
            <v>관리시험(현장)</v>
          </cell>
          <cell r="E186">
            <v>1</v>
          </cell>
          <cell r="F186" t="str">
            <v>회</v>
          </cell>
          <cell r="G186">
            <v>300</v>
          </cell>
          <cell r="H186">
            <v>300</v>
          </cell>
          <cell r="K186">
            <v>70</v>
          </cell>
          <cell r="L186" t="str">
            <v>호표</v>
          </cell>
        </row>
        <row r="187">
          <cell r="A187">
            <v>184</v>
          </cell>
          <cell r="B187">
            <v>184</v>
          </cell>
          <cell r="E187">
            <v>1</v>
          </cell>
          <cell r="F187" t="str">
            <v>회</v>
          </cell>
          <cell r="G187">
            <v>300</v>
          </cell>
          <cell r="H187">
            <v>300</v>
          </cell>
        </row>
        <row r="188">
          <cell r="A188">
            <v>185</v>
          </cell>
          <cell r="B188">
            <v>185</v>
          </cell>
          <cell r="C188" t="str">
            <v>압축강도시험비</v>
          </cell>
          <cell r="D188" t="str">
            <v>관리시험(현장)</v>
          </cell>
          <cell r="E188">
            <v>1</v>
          </cell>
          <cell r="F188" t="str">
            <v>회</v>
          </cell>
          <cell r="G188">
            <v>1300</v>
          </cell>
          <cell r="H188">
            <v>1300</v>
          </cell>
          <cell r="K188">
            <v>71</v>
          </cell>
          <cell r="L188" t="str">
            <v>호표</v>
          </cell>
        </row>
        <row r="189">
          <cell r="A189">
            <v>186</v>
          </cell>
          <cell r="B189">
            <v>186</v>
          </cell>
          <cell r="E189">
            <v>1</v>
          </cell>
          <cell r="F189" t="str">
            <v>회</v>
          </cell>
          <cell r="G189">
            <v>1300</v>
          </cell>
          <cell r="H189">
            <v>1300</v>
          </cell>
        </row>
        <row r="190">
          <cell r="A190">
            <v>187</v>
          </cell>
          <cell r="B190">
            <v>187</v>
          </cell>
          <cell r="C190" t="str">
            <v>압축강도시험비</v>
          </cell>
          <cell r="D190" t="str">
            <v>선정시험(의뢰)</v>
          </cell>
          <cell r="E190">
            <v>1</v>
          </cell>
          <cell r="F190" t="str">
            <v>회</v>
          </cell>
          <cell r="G190">
            <v>18800</v>
          </cell>
          <cell r="J190">
            <v>18800</v>
          </cell>
          <cell r="K190">
            <v>72</v>
          </cell>
          <cell r="L190" t="str">
            <v>호표</v>
          </cell>
        </row>
        <row r="191">
          <cell r="A191">
            <v>188</v>
          </cell>
          <cell r="B191">
            <v>188</v>
          </cell>
          <cell r="E191">
            <v>1</v>
          </cell>
          <cell r="F191" t="str">
            <v>회</v>
          </cell>
          <cell r="G191">
            <v>18800</v>
          </cell>
          <cell r="J191">
            <v>18800</v>
          </cell>
        </row>
        <row r="192">
          <cell r="A192">
            <v>189</v>
          </cell>
          <cell r="B192">
            <v>189</v>
          </cell>
          <cell r="C192" t="str">
            <v>현장밀도시험</v>
          </cell>
          <cell r="D192" t="str">
            <v>선정시험(의뢰)</v>
          </cell>
          <cell r="E192">
            <v>1</v>
          </cell>
          <cell r="F192" t="str">
            <v>회</v>
          </cell>
          <cell r="G192">
            <v>94100</v>
          </cell>
          <cell r="J192">
            <v>94100</v>
          </cell>
          <cell r="K192">
            <v>73</v>
          </cell>
          <cell r="L192" t="str">
            <v>호표</v>
          </cell>
        </row>
        <row r="193">
          <cell r="A193">
            <v>190</v>
          </cell>
          <cell r="B193">
            <v>190</v>
          </cell>
          <cell r="E193">
            <v>1</v>
          </cell>
          <cell r="F193" t="str">
            <v>회</v>
          </cell>
          <cell r="G193">
            <v>94100</v>
          </cell>
          <cell r="J193">
            <v>94100</v>
          </cell>
        </row>
        <row r="194">
          <cell r="A194">
            <v>191</v>
          </cell>
          <cell r="B194">
            <v>191</v>
          </cell>
          <cell r="C194" t="str">
            <v>현장밀도시험</v>
          </cell>
          <cell r="D194" t="str">
            <v>관리시험(현장)</v>
          </cell>
          <cell r="E194">
            <v>1</v>
          </cell>
          <cell r="F194" t="str">
            <v>대</v>
          </cell>
          <cell r="G194">
            <v>4300</v>
          </cell>
          <cell r="H194">
            <v>4300</v>
          </cell>
          <cell r="K194">
            <v>74</v>
          </cell>
          <cell r="L194" t="str">
            <v>호표</v>
          </cell>
        </row>
        <row r="195">
          <cell r="A195">
            <v>192</v>
          </cell>
          <cell r="B195">
            <v>192</v>
          </cell>
          <cell r="E195">
            <v>1</v>
          </cell>
          <cell r="F195" t="str">
            <v>대</v>
          </cell>
          <cell r="G195">
            <v>4300</v>
          </cell>
          <cell r="H195">
            <v>4300</v>
          </cell>
        </row>
        <row r="196">
          <cell r="A196">
            <v>193</v>
          </cell>
          <cell r="B196">
            <v>193</v>
          </cell>
          <cell r="C196" t="str">
            <v>현장다짐시험</v>
          </cell>
          <cell r="D196" t="str">
            <v>선정시험(의뢰)</v>
          </cell>
          <cell r="E196">
            <v>1</v>
          </cell>
          <cell r="F196" t="str">
            <v>조</v>
          </cell>
          <cell r="G196">
            <v>104700</v>
          </cell>
          <cell r="J196">
            <v>104700</v>
          </cell>
          <cell r="K196">
            <v>75</v>
          </cell>
          <cell r="L196" t="str">
            <v>호표</v>
          </cell>
        </row>
        <row r="197">
          <cell r="A197">
            <v>194</v>
          </cell>
          <cell r="B197">
            <v>194</v>
          </cell>
          <cell r="E197">
            <v>1</v>
          </cell>
          <cell r="F197" t="str">
            <v>조</v>
          </cell>
          <cell r="G197">
            <v>104700</v>
          </cell>
          <cell r="J197">
            <v>104700</v>
          </cell>
        </row>
        <row r="198">
          <cell r="A198">
            <v>195</v>
          </cell>
          <cell r="B198">
            <v>195</v>
          </cell>
          <cell r="C198" t="str">
            <v>현장다짐시험</v>
          </cell>
          <cell r="D198" t="str">
            <v>관리시험(현장)</v>
          </cell>
          <cell r="E198">
            <v>1</v>
          </cell>
          <cell r="F198" t="str">
            <v>㎡</v>
          </cell>
          <cell r="G198">
            <v>8100</v>
          </cell>
          <cell r="H198">
            <v>8100</v>
          </cell>
          <cell r="K198">
            <v>76</v>
          </cell>
          <cell r="L198" t="str">
            <v>호표</v>
          </cell>
        </row>
        <row r="199">
          <cell r="A199">
            <v>196</v>
          </cell>
          <cell r="B199">
            <v>196</v>
          </cell>
          <cell r="E199">
            <v>1</v>
          </cell>
          <cell r="F199" t="str">
            <v>㎡</v>
          </cell>
          <cell r="G199">
            <v>8100</v>
          </cell>
          <cell r="H199">
            <v>8100</v>
          </cell>
        </row>
        <row r="200">
          <cell r="A200">
            <v>197</v>
          </cell>
          <cell r="B200">
            <v>197</v>
          </cell>
          <cell r="E200">
            <v>1</v>
          </cell>
          <cell r="F200" t="str">
            <v>조</v>
          </cell>
          <cell r="G200">
            <v>0</v>
          </cell>
          <cell r="K200">
            <v>77</v>
          </cell>
          <cell r="L200" t="str">
            <v>호표</v>
          </cell>
        </row>
        <row r="201">
          <cell r="A201">
            <v>198</v>
          </cell>
          <cell r="B201">
            <v>198</v>
          </cell>
          <cell r="E201">
            <v>1</v>
          </cell>
          <cell r="F201" t="str">
            <v>조</v>
          </cell>
          <cell r="G201">
            <v>0</v>
          </cell>
        </row>
        <row r="202">
          <cell r="A202">
            <v>199</v>
          </cell>
          <cell r="B202">
            <v>199</v>
          </cell>
          <cell r="E202">
            <v>1</v>
          </cell>
          <cell r="F202" t="str">
            <v>조</v>
          </cell>
          <cell r="G202">
            <v>0</v>
          </cell>
          <cell r="K202">
            <v>78</v>
          </cell>
          <cell r="L202" t="str">
            <v>호표</v>
          </cell>
        </row>
        <row r="203">
          <cell r="A203">
            <v>200</v>
          </cell>
          <cell r="B203">
            <v>200</v>
          </cell>
          <cell r="E203">
            <v>1</v>
          </cell>
          <cell r="F203" t="str">
            <v>조</v>
          </cell>
          <cell r="G203">
            <v>0</v>
          </cell>
        </row>
        <row r="204">
          <cell r="A204">
            <v>201</v>
          </cell>
          <cell r="B204">
            <v>201</v>
          </cell>
          <cell r="C204" t="str">
            <v>양회(수,부가세포함)</v>
          </cell>
          <cell r="D204" t="str">
            <v>KSL-5201 40Kg입</v>
          </cell>
          <cell r="E204">
            <v>1</v>
          </cell>
          <cell r="F204" t="str">
            <v>대</v>
          </cell>
          <cell r="G204">
            <v>2304</v>
          </cell>
          <cell r="I204">
            <v>2304</v>
          </cell>
          <cell r="K204">
            <v>79</v>
          </cell>
          <cell r="L204" t="str">
            <v>호표</v>
          </cell>
        </row>
        <row r="205">
          <cell r="A205">
            <v>202</v>
          </cell>
          <cell r="B205">
            <v>202</v>
          </cell>
          <cell r="E205">
            <v>1</v>
          </cell>
          <cell r="F205" t="str">
            <v>대</v>
          </cell>
          <cell r="G205">
            <v>3100</v>
          </cell>
          <cell r="I205">
            <v>3100</v>
          </cell>
        </row>
        <row r="206">
          <cell r="A206">
            <v>203</v>
          </cell>
          <cell r="B206">
            <v>203</v>
          </cell>
          <cell r="C206" t="str">
            <v>철근(수,부가세포함)</v>
          </cell>
          <cell r="D206" t="str">
            <v>SD 30A KS 10m/m</v>
          </cell>
          <cell r="E206">
            <v>1</v>
          </cell>
          <cell r="F206" t="str">
            <v>ton</v>
          </cell>
          <cell r="G206">
            <v>359925</v>
          </cell>
          <cell r="I206">
            <v>359925</v>
          </cell>
          <cell r="K206">
            <v>80</v>
          </cell>
          <cell r="L206" t="str">
            <v>호표</v>
          </cell>
        </row>
        <row r="207">
          <cell r="A207">
            <v>204</v>
          </cell>
          <cell r="B207">
            <v>204</v>
          </cell>
          <cell r="E207">
            <v>1</v>
          </cell>
          <cell r="F207" t="str">
            <v>ton</v>
          </cell>
          <cell r="G207">
            <v>325000</v>
          </cell>
          <cell r="I207">
            <v>325000</v>
          </cell>
        </row>
        <row r="208">
          <cell r="A208">
            <v>205</v>
          </cell>
          <cell r="B208">
            <v>205</v>
          </cell>
          <cell r="C208" t="str">
            <v>철근(수,부가세포함)</v>
          </cell>
          <cell r="D208" t="str">
            <v>SD 30A KS 13m/m</v>
          </cell>
          <cell r="E208">
            <v>1</v>
          </cell>
          <cell r="F208" t="str">
            <v>ton</v>
          </cell>
          <cell r="G208">
            <v>354068</v>
          </cell>
          <cell r="I208">
            <v>354068</v>
          </cell>
          <cell r="K208">
            <v>81</v>
          </cell>
          <cell r="L208" t="str">
            <v>호표</v>
          </cell>
        </row>
        <row r="209">
          <cell r="A209">
            <v>206</v>
          </cell>
          <cell r="B209">
            <v>206</v>
          </cell>
          <cell r="E209">
            <v>1</v>
          </cell>
          <cell r="F209" t="str">
            <v>ton</v>
          </cell>
          <cell r="G209">
            <v>320000</v>
          </cell>
          <cell r="I209">
            <v>320000</v>
          </cell>
        </row>
        <row r="210">
          <cell r="A210">
            <v>207</v>
          </cell>
          <cell r="B210">
            <v>207</v>
          </cell>
          <cell r="C210" t="str">
            <v>철근(수,부가세포함)</v>
          </cell>
          <cell r="D210" t="str">
            <v>SD 30A KS 16m/m이상</v>
          </cell>
          <cell r="E210">
            <v>1</v>
          </cell>
          <cell r="F210" t="str">
            <v>ton</v>
          </cell>
          <cell r="G210">
            <v>349570</v>
          </cell>
          <cell r="I210">
            <v>349570</v>
          </cell>
          <cell r="K210">
            <v>82</v>
          </cell>
          <cell r="L210" t="str">
            <v>호표</v>
          </cell>
        </row>
        <row r="211">
          <cell r="A211">
            <v>208</v>
          </cell>
          <cell r="B211">
            <v>208</v>
          </cell>
          <cell r="E211">
            <v>1</v>
          </cell>
          <cell r="F211" t="str">
            <v>ton</v>
          </cell>
          <cell r="G211">
            <v>315000</v>
          </cell>
          <cell r="I211">
            <v>315000</v>
          </cell>
        </row>
        <row r="212">
          <cell r="A212">
            <v>209</v>
          </cell>
          <cell r="B212">
            <v>209</v>
          </cell>
          <cell r="E212">
            <v>1</v>
          </cell>
          <cell r="G212">
            <v>0</v>
          </cell>
          <cell r="K212">
            <v>83</v>
          </cell>
          <cell r="L212" t="str">
            <v>호표</v>
          </cell>
        </row>
        <row r="213">
          <cell r="A213">
            <v>210</v>
          </cell>
          <cell r="B213">
            <v>210</v>
          </cell>
          <cell r="E213">
            <v>1</v>
          </cell>
          <cell r="G213">
            <v>0</v>
          </cell>
        </row>
        <row r="214">
          <cell r="A214">
            <v>211</v>
          </cell>
          <cell r="B214">
            <v>211</v>
          </cell>
          <cell r="E214">
            <v>1</v>
          </cell>
          <cell r="G214">
            <v>0</v>
          </cell>
          <cell r="K214">
            <v>84</v>
          </cell>
          <cell r="L214" t="str">
            <v>호표</v>
          </cell>
        </row>
        <row r="215">
          <cell r="A215">
            <v>212</v>
          </cell>
          <cell r="B215">
            <v>212</v>
          </cell>
          <cell r="E215">
            <v>1</v>
          </cell>
          <cell r="G215">
            <v>0</v>
          </cell>
        </row>
        <row r="216">
          <cell r="A216">
            <v>213</v>
          </cell>
          <cell r="B216">
            <v>213</v>
          </cell>
          <cell r="C216" t="str">
            <v>모래(선적료포함)</v>
          </cell>
          <cell r="D216" t="str">
            <v>세척사</v>
          </cell>
          <cell r="E216">
            <v>1</v>
          </cell>
          <cell r="F216" t="str">
            <v>㎥</v>
          </cell>
          <cell r="G216">
            <v>9500</v>
          </cell>
          <cell r="I216">
            <v>9500</v>
          </cell>
          <cell r="K216">
            <v>85</v>
          </cell>
          <cell r="L216" t="str">
            <v>호표</v>
          </cell>
        </row>
        <row r="217">
          <cell r="A217">
            <v>214</v>
          </cell>
          <cell r="B217">
            <v>214</v>
          </cell>
          <cell r="E217">
            <v>1</v>
          </cell>
          <cell r="F217" t="str">
            <v>㎥</v>
          </cell>
          <cell r="G217">
            <v>9000</v>
          </cell>
          <cell r="I217">
            <v>9000</v>
          </cell>
        </row>
        <row r="218">
          <cell r="A218">
            <v>215</v>
          </cell>
          <cell r="B218">
            <v>215</v>
          </cell>
          <cell r="C218" t="str">
            <v>자갈(선적료포함)</v>
          </cell>
          <cell r="D218" t="str">
            <v>40m/m이하</v>
          </cell>
          <cell r="E218">
            <v>1</v>
          </cell>
          <cell r="F218" t="str">
            <v>㎥</v>
          </cell>
          <cell r="G218">
            <v>10500</v>
          </cell>
          <cell r="I218">
            <v>10500</v>
          </cell>
          <cell r="K218">
            <v>86</v>
          </cell>
          <cell r="L218" t="str">
            <v>호표</v>
          </cell>
        </row>
        <row r="219">
          <cell r="A219">
            <v>216</v>
          </cell>
          <cell r="B219">
            <v>216</v>
          </cell>
          <cell r="E219">
            <v>1</v>
          </cell>
          <cell r="F219" t="str">
            <v>㎥</v>
          </cell>
          <cell r="G219">
            <v>12000</v>
          </cell>
          <cell r="I219">
            <v>12000</v>
          </cell>
        </row>
        <row r="220">
          <cell r="A220">
            <v>217</v>
          </cell>
          <cell r="B220">
            <v>217</v>
          </cell>
          <cell r="C220" t="str">
            <v>막자갈(선적료포함)</v>
          </cell>
          <cell r="D220" t="str">
            <v>80m/m이하</v>
          </cell>
          <cell r="E220">
            <v>1</v>
          </cell>
          <cell r="F220" t="str">
            <v>㎥</v>
          </cell>
          <cell r="G220">
            <v>9500</v>
          </cell>
          <cell r="I220">
            <v>9500</v>
          </cell>
          <cell r="K220">
            <v>87</v>
          </cell>
          <cell r="L220" t="str">
            <v>호표</v>
          </cell>
        </row>
        <row r="221">
          <cell r="A221">
            <v>218</v>
          </cell>
          <cell r="B221">
            <v>218</v>
          </cell>
          <cell r="E221">
            <v>1</v>
          </cell>
          <cell r="F221" t="str">
            <v>㎥</v>
          </cell>
          <cell r="G221">
            <v>11000</v>
          </cell>
          <cell r="I221">
            <v>11000</v>
          </cell>
        </row>
        <row r="222">
          <cell r="A222">
            <v>219</v>
          </cell>
          <cell r="B222">
            <v>219</v>
          </cell>
          <cell r="C222" t="str">
            <v>견치석</v>
          </cell>
          <cell r="D222" t="str">
            <v>0.30*0.30*0.45</v>
          </cell>
          <cell r="E222">
            <v>1</v>
          </cell>
          <cell r="F222" t="str">
            <v>㎡</v>
          </cell>
          <cell r="G222">
            <v>20400</v>
          </cell>
          <cell r="I222">
            <v>20400</v>
          </cell>
          <cell r="K222">
            <v>88</v>
          </cell>
          <cell r="L222" t="str">
            <v>호표</v>
          </cell>
        </row>
        <row r="223">
          <cell r="A223">
            <v>220</v>
          </cell>
          <cell r="B223">
            <v>220</v>
          </cell>
          <cell r="E223">
            <v>1</v>
          </cell>
          <cell r="F223" t="str">
            <v>㎡</v>
          </cell>
          <cell r="G223">
            <v>20400</v>
          </cell>
          <cell r="I223">
            <v>20400</v>
          </cell>
        </row>
        <row r="224">
          <cell r="A224">
            <v>221</v>
          </cell>
          <cell r="B224">
            <v>221</v>
          </cell>
          <cell r="C224" t="str">
            <v>사  석(상선도)</v>
          </cell>
          <cell r="D224" t="str">
            <v>0.5㎥이상</v>
          </cell>
          <cell r="E224">
            <v>1</v>
          </cell>
          <cell r="F224" t="str">
            <v>㎥</v>
          </cell>
          <cell r="G224">
            <v>12000</v>
          </cell>
          <cell r="I224">
            <v>12000</v>
          </cell>
          <cell r="K224">
            <v>89</v>
          </cell>
          <cell r="L224" t="str">
            <v>호표</v>
          </cell>
        </row>
        <row r="225">
          <cell r="A225">
            <v>222</v>
          </cell>
          <cell r="B225">
            <v>222</v>
          </cell>
          <cell r="E225">
            <v>1</v>
          </cell>
          <cell r="F225" t="str">
            <v>㎥</v>
          </cell>
          <cell r="G225">
            <v>14000</v>
          </cell>
          <cell r="I225">
            <v>14000</v>
          </cell>
        </row>
        <row r="226">
          <cell r="A226">
            <v>223</v>
          </cell>
        </row>
        <row r="227">
          <cell r="A227">
            <v>224</v>
          </cell>
        </row>
        <row r="228">
          <cell r="A228">
            <v>225</v>
          </cell>
        </row>
        <row r="229">
          <cell r="A229">
            <v>226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실행철강하도"/>
      <sheetName val="개요"/>
      <sheetName val="Sheet1"/>
      <sheetName val="수량산출"/>
      <sheetName val="직재"/>
      <sheetName val="EP0618"/>
      <sheetName val="노임단가"/>
      <sheetName val="부하계산서"/>
      <sheetName val="원가,내역,관급,한전,일위"/>
      <sheetName val="일위대가(가설)"/>
      <sheetName val="내역"/>
      <sheetName val="산출내역서집계표"/>
      <sheetName val="자재단가"/>
      <sheetName val="터널조도"/>
      <sheetName val="여과지동"/>
      <sheetName val="기초자료"/>
      <sheetName val="NEAYUK"/>
      <sheetName val="부하(성남)"/>
      <sheetName val="총괄표"/>
      <sheetName val="COVER"/>
      <sheetName val="2공구산출내역"/>
      <sheetName val="실내건축일위대가"/>
      <sheetName val="위치조서"/>
      <sheetName val="변경품셈총괄"/>
      <sheetName val="일위(설)"/>
      <sheetName val="을지"/>
      <sheetName val="옥외등신설"/>
      <sheetName val="옥외등철거"/>
      <sheetName val="철주신설"/>
      <sheetName val="콘주철거"/>
      <sheetName val="수량산출서"/>
      <sheetName val="22수량"/>
      <sheetName val="4안전율"/>
      <sheetName val="인건-측정"/>
      <sheetName val="호표"/>
      <sheetName val="3련 BOX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"/>
      <sheetName val="표지"/>
      <sheetName val="총괄N"/>
      <sheetName val="견적서 N"/>
      <sheetName val="원가표N"/>
      <sheetName val="N &lt;----&gt; J"/>
      <sheetName val="총괄 J"/>
      <sheetName val="견적서 J"/>
      <sheetName val="원가표 J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노임단가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감가상각"/>
    </sheetNames>
    <sheetDataSet>
      <sheetData sheetId="0"/>
    </sheetDataSet>
  </externalBook>
</externalLink>
</file>

<file path=xl/externalLinks/externalLink3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자재단가"/>
      <sheetName val="내역서"/>
      <sheetName val="옥외외등집계표"/>
      <sheetName val="인건비"/>
      <sheetName val="여과지동"/>
      <sheetName val="기초자료"/>
      <sheetName val="수량산출"/>
      <sheetName val="monitor-최종"/>
      <sheetName val="노무비"/>
      <sheetName val="설비"/>
      <sheetName val="자재단가표"/>
      <sheetName val="우성교간선"/>
      <sheetName val="단가"/>
      <sheetName val="일위대가"/>
      <sheetName val="기본단가표"/>
      <sheetName val="공통(20-91)"/>
      <sheetName val="내역"/>
      <sheetName val="직재"/>
      <sheetName val="98수문일위"/>
      <sheetName val="일위"/>
      <sheetName val="배관배선 단가조사"/>
      <sheetName val="일위대가집계"/>
      <sheetName val="단가표"/>
      <sheetName val="8.식재일위"/>
      <sheetName val="B시설가격"/>
      <sheetName val="Sheet1"/>
      <sheetName val="내역서2안"/>
      <sheetName val="감가상각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정집계_국별"/>
      <sheetName val="File_공정입력"/>
      <sheetName val="공정집계_롯드별"/>
      <sheetName val="자재집계_국별"/>
      <sheetName val="자재집계"/>
      <sheetName val="사급자재"/>
      <sheetName val="집중자재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피스표_File"/>
      <sheetName val="중량산출서"/>
      <sheetName val="회수물자"/>
      <sheetName val="지하포설"/>
      <sheetName val="가공가설"/>
      <sheetName val="전주건식"/>
      <sheetName val="강연선가설"/>
      <sheetName val="지선설치"/>
      <sheetName val="지하철거"/>
      <sheetName val="가공철거"/>
      <sheetName val="전주철거"/>
      <sheetName val="지선철거"/>
      <sheetName val="단자철거"/>
      <sheetName val="Sheet2"/>
    </sheetNames>
    <sheetDataSet>
      <sheetData sheetId="0">
        <row r="3">
          <cell r="G3" t="str">
            <v>호  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관리"/>
    </sheetNames>
    <definedNames>
      <definedName name="이동"/>
    </definedNames>
    <sheetDataSet>
      <sheetData sheetId="0" refreshError="1"/>
    </sheetDataSet>
  </externalBook>
</externalLink>
</file>

<file path=xl/externalLinks/externalLink3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공정집계"/>
      <sheetName val="피스표_File"/>
      <sheetName val="피스표"/>
      <sheetName val="내역서"/>
      <sheetName val="소요노력"/>
      <sheetName val="지입자재"/>
      <sheetName val="피스표총괄"/>
      <sheetName val="공구손료"/>
      <sheetName val="품_산출근거"/>
      <sheetName val="Sheet1"/>
    </sheetNames>
    <sheetDataSet>
      <sheetData sheetId="0">
        <row r="5">
          <cell r="J5" t="str">
            <v>금  액</v>
          </cell>
          <cell r="L5" t="str">
            <v>금  액</v>
          </cell>
        </row>
        <row r="6">
          <cell r="J6">
            <v>0</v>
          </cell>
          <cell r="L6">
            <v>0</v>
          </cell>
        </row>
        <row r="7">
          <cell r="J7">
            <v>0</v>
          </cell>
          <cell r="L7">
            <v>0</v>
          </cell>
        </row>
        <row r="8">
          <cell r="J8">
            <v>0</v>
          </cell>
          <cell r="L8">
            <v>0</v>
          </cell>
        </row>
        <row r="9">
          <cell r="J9">
            <v>0</v>
          </cell>
          <cell r="L9">
            <v>0</v>
          </cell>
        </row>
        <row r="10">
          <cell r="J10">
            <v>0</v>
          </cell>
          <cell r="L10">
            <v>0</v>
          </cell>
        </row>
        <row r="11">
          <cell r="J11">
            <v>0</v>
          </cell>
          <cell r="L11">
            <v>0</v>
          </cell>
        </row>
        <row r="12">
          <cell r="J12">
            <v>0</v>
          </cell>
          <cell r="L12">
            <v>0</v>
          </cell>
        </row>
        <row r="13">
          <cell r="J13">
            <v>0</v>
          </cell>
          <cell r="L13">
            <v>0</v>
          </cell>
        </row>
        <row r="14">
          <cell r="J14">
            <v>0</v>
          </cell>
          <cell r="L14">
            <v>0</v>
          </cell>
        </row>
        <row r="15">
          <cell r="J15">
            <v>0</v>
          </cell>
          <cell r="L15">
            <v>0</v>
          </cell>
        </row>
        <row r="16">
          <cell r="J16">
            <v>0</v>
          </cell>
          <cell r="L16">
            <v>0</v>
          </cell>
        </row>
        <row r="17">
          <cell r="J17">
            <v>0</v>
          </cell>
          <cell r="L17">
            <v>0</v>
          </cell>
        </row>
        <row r="18">
          <cell r="J18">
            <v>0</v>
          </cell>
          <cell r="L18">
            <v>0</v>
          </cell>
        </row>
        <row r="19">
          <cell r="J19">
            <v>0</v>
          </cell>
          <cell r="L19">
            <v>0</v>
          </cell>
        </row>
        <row r="20">
          <cell r="J20">
            <v>0</v>
          </cell>
          <cell r="L20">
            <v>0</v>
          </cell>
        </row>
        <row r="21">
          <cell r="J21">
            <v>0</v>
          </cell>
          <cell r="L21">
            <v>0</v>
          </cell>
        </row>
        <row r="22">
          <cell r="J22">
            <v>0</v>
          </cell>
          <cell r="L22">
            <v>0</v>
          </cell>
        </row>
        <row r="27">
          <cell r="J27" t="str">
            <v>금  액</v>
          </cell>
          <cell r="L27" t="str">
            <v>금  액</v>
          </cell>
        </row>
        <row r="28">
          <cell r="J28">
            <v>0</v>
          </cell>
          <cell r="L28">
            <v>0</v>
          </cell>
        </row>
        <row r="29">
          <cell r="J29">
            <v>0</v>
          </cell>
          <cell r="L29">
            <v>0</v>
          </cell>
        </row>
        <row r="30">
          <cell r="J30">
            <v>0</v>
          </cell>
          <cell r="L30">
            <v>0</v>
          </cell>
        </row>
        <row r="31">
          <cell r="J31">
            <v>0</v>
          </cell>
          <cell r="L31">
            <v>0</v>
          </cell>
        </row>
        <row r="32">
          <cell r="J32">
            <v>0</v>
          </cell>
          <cell r="L32">
            <v>0</v>
          </cell>
        </row>
        <row r="33">
          <cell r="J33">
            <v>0</v>
          </cell>
          <cell r="L33">
            <v>0</v>
          </cell>
        </row>
        <row r="34">
          <cell r="J34">
            <v>0</v>
          </cell>
          <cell r="L34">
            <v>0</v>
          </cell>
        </row>
        <row r="35">
          <cell r="J35">
            <v>0</v>
          </cell>
          <cell r="L35">
            <v>0</v>
          </cell>
        </row>
        <row r="36">
          <cell r="J36">
            <v>0</v>
          </cell>
          <cell r="L36">
            <v>0</v>
          </cell>
        </row>
        <row r="37">
          <cell r="J37">
            <v>0</v>
          </cell>
          <cell r="L37">
            <v>0</v>
          </cell>
        </row>
        <row r="38">
          <cell r="J38">
            <v>0</v>
          </cell>
          <cell r="L38">
            <v>0</v>
          </cell>
        </row>
        <row r="39">
          <cell r="J39">
            <v>0</v>
          </cell>
          <cell r="L39">
            <v>0</v>
          </cell>
        </row>
        <row r="40">
          <cell r="J40">
            <v>0</v>
          </cell>
          <cell r="L40">
            <v>0</v>
          </cell>
        </row>
        <row r="41">
          <cell r="J41">
            <v>0</v>
          </cell>
          <cell r="L41">
            <v>0</v>
          </cell>
        </row>
        <row r="42">
          <cell r="J42">
            <v>0</v>
          </cell>
          <cell r="L42">
            <v>0</v>
          </cell>
        </row>
        <row r="43">
          <cell r="J43">
            <v>0</v>
          </cell>
          <cell r="L43">
            <v>0</v>
          </cell>
        </row>
        <row r="44">
          <cell r="J44">
            <v>0</v>
          </cell>
          <cell r="L44">
            <v>0</v>
          </cell>
        </row>
        <row r="49">
          <cell r="J49" t="str">
            <v>금  액</v>
          </cell>
          <cell r="L49" t="str">
            <v>금  액</v>
          </cell>
        </row>
        <row r="50">
          <cell r="J50">
            <v>0</v>
          </cell>
          <cell r="L50">
            <v>0</v>
          </cell>
        </row>
        <row r="51">
          <cell r="J51">
            <v>0</v>
          </cell>
          <cell r="L51">
            <v>0</v>
          </cell>
        </row>
        <row r="52">
          <cell r="J52">
            <v>0</v>
          </cell>
          <cell r="L52">
            <v>0</v>
          </cell>
        </row>
        <row r="53">
          <cell r="J53">
            <v>0</v>
          </cell>
          <cell r="L53">
            <v>0</v>
          </cell>
        </row>
        <row r="54">
          <cell r="J54">
            <v>0</v>
          </cell>
          <cell r="L54">
            <v>0</v>
          </cell>
        </row>
        <row r="55">
          <cell r="J55">
            <v>0</v>
          </cell>
          <cell r="L55">
            <v>0</v>
          </cell>
        </row>
        <row r="56">
          <cell r="J56">
            <v>0</v>
          </cell>
          <cell r="L56">
            <v>0</v>
          </cell>
        </row>
        <row r="57">
          <cell r="J57">
            <v>0</v>
          </cell>
          <cell r="L57">
            <v>0</v>
          </cell>
        </row>
        <row r="58">
          <cell r="J58">
            <v>0</v>
          </cell>
          <cell r="L58">
            <v>0</v>
          </cell>
        </row>
        <row r="59">
          <cell r="J59">
            <v>0</v>
          </cell>
          <cell r="L59">
            <v>0</v>
          </cell>
        </row>
        <row r="60">
          <cell r="J60">
            <v>0</v>
          </cell>
          <cell r="L60">
            <v>0</v>
          </cell>
        </row>
        <row r="61">
          <cell r="J61">
            <v>0</v>
          </cell>
          <cell r="L61">
            <v>0</v>
          </cell>
        </row>
        <row r="62">
          <cell r="J62">
            <v>0</v>
          </cell>
          <cell r="L62">
            <v>0</v>
          </cell>
        </row>
        <row r="63">
          <cell r="J63">
            <v>0</v>
          </cell>
          <cell r="L63">
            <v>0</v>
          </cell>
        </row>
        <row r="64">
          <cell r="J64">
            <v>0</v>
          </cell>
          <cell r="L64">
            <v>0</v>
          </cell>
        </row>
        <row r="65">
          <cell r="J65">
            <v>0</v>
          </cell>
          <cell r="L65">
            <v>0</v>
          </cell>
        </row>
        <row r="66">
          <cell r="J66">
            <v>0</v>
          </cell>
          <cell r="L66">
            <v>0</v>
          </cell>
        </row>
        <row r="71">
          <cell r="J71" t="str">
            <v>금  액</v>
          </cell>
          <cell r="L71" t="str">
            <v>금  액</v>
          </cell>
        </row>
        <row r="72">
          <cell r="J72">
            <v>0</v>
          </cell>
          <cell r="L72">
            <v>0</v>
          </cell>
        </row>
        <row r="73">
          <cell r="J73">
            <v>0</v>
          </cell>
          <cell r="L73">
            <v>0</v>
          </cell>
        </row>
        <row r="74">
          <cell r="J74">
            <v>0</v>
          </cell>
          <cell r="L74">
            <v>0</v>
          </cell>
        </row>
        <row r="75">
          <cell r="J75">
            <v>0</v>
          </cell>
          <cell r="L75">
            <v>0</v>
          </cell>
        </row>
        <row r="76">
          <cell r="J76">
            <v>0</v>
          </cell>
          <cell r="L76">
            <v>0</v>
          </cell>
        </row>
        <row r="77">
          <cell r="J77">
            <v>0</v>
          </cell>
          <cell r="L77">
            <v>0</v>
          </cell>
        </row>
        <row r="78">
          <cell r="J78">
            <v>0</v>
          </cell>
          <cell r="L78">
            <v>0</v>
          </cell>
        </row>
        <row r="79">
          <cell r="J79">
            <v>0</v>
          </cell>
          <cell r="L79">
            <v>0</v>
          </cell>
        </row>
        <row r="80">
          <cell r="J80">
            <v>0</v>
          </cell>
          <cell r="L80">
            <v>0</v>
          </cell>
        </row>
        <row r="81">
          <cell r="J81">
            <v>0</v>
          </cell>
          <cell r="L81">
            <v>0</v>
          </cell>
        </row>
        <row r="82">
          <cell r="J82">
            <v>0</v>
          </cell>
          <cell r="L82">
            <v>0</v>
          </cell>
        </row>
        <row r="83">
          <cell r="J83">
            <v>0</v>
          </cell>
          <cell r="L83">
            <v>0</v>
          </cell>
        </row>
        <row r="84">
          <cell r="J84">
            <v>0</v>
          </cell>
          <cell r="L84">
            <v>0</v>
          </cell>
        </row>
        <row r="85">
          <cell r="J85">
            <v>0</v>
          </cell>
          <cell r="L85">
            <v>0</v>
          </cell>
        </row>
        <row r="86">
          <cell r="J86">
            <v>0</v>
          </cell>
          <cell r="L86">
            <v>0</v>
          </cell>
        </row>
        <row r="87">
          <cell r="J87">
            <v>0</v>
          </cell>
          <cell r="L87">
            <v>0</v>
          </cell>
        </row>
        <row r="88">
          <cell r="J88">
            <v>0</v>
          </cell>
          <cell r="L88">
            <v>0</v>
          </cell>
        </row>
        <row r="93">
          <cell r="J93" t="str">
            <v>금  액</v>
          </cell>
          <cell r="L93" t="str">
            <v>금  액</v>
          </cell>
        </row>
        <row r="94">
          <cell r="J94">
            <v>0</v>
          </cell>
          <cell r="L94">
            <v>0</v>
          </cell>
        </row>
        <row r="95">
          <cell r="J95">
            <v>0</v>
          </cell>
          <cell r="L95">
            <v>0</v>
          </cell>
        </row>
        <row r="96">
          <cell r="J96">
            <v>0</v>
          </cell>
          <cell r="L96">
            <v>0</v>
          </cell>
        </row>
        <row r="97">
          <cell r="J97">
            <v>0</v>
          </cell>
          <cell r="L97">
            <v>0</v>
          </cell>
        </row>
        <row r="98">
          <cell r="J98">
            <v>0</v>
          </cell>
          <cell r="L98">
            <v>0</v>
          </cell>
        </row>
        <row r="99">
          <cell r="J99">
            <v>0</v>
          </cell>
          <cell r="L99">
            <v>0</v>
          </cell>
        </row>
        <row r="100">
          <cell r="J100">
            <v>0</v>
          </cell>
          <cell r="L100">
            <v>0</v>
          </cell>
        </row>
        <row r="101">
          <cell r="J101">
            <v>0</v>
          </cell>
          <cell r="L101">
            <v>0</v>
          </cell>
        </row>
        <row r="102">
          <cell r="J102">
            <v>0</v>
          </cell>
          <cell r="L102">
            <v>0</v>
          </cell>
        </row>
        <row r="103">
          <cell r="J103">
            <v>0</v>
          </cell>
          <cell r="L103">
            <v>0</v>
          </cell>
        </row>
        <row r="104">
          <cell r="J104">
            <v>0</v>
          </cell>
          <cell r="L104">
            <v>0</v>
          </cell>
        </row>
        <row r="105">
          <cell r="J105">
            <v>0</v>
          </cell>
          <cell r="L105">
            <v>0</v>
          </cell>
        </row>
        <row r="106">
          <cell r="J106">
            <v>0</v>
          </cell>
          <cell r="L106">
            <v>0</v>
          </cell>
        </row>
        <row r="107">
          <cell r="J107">
            <v>0</v>
          </cell>
          <cell r="L107">
            <v>0</v>
          </cell>
        </row>
        <row r="108">
          <cell r="J108">
            <v>0</v>
          </cell>
          <cell r="L108">
            <v>0</v>
          </cell>
        </row>
        <row r="109">
          <cell r="J109">
            <v>0</v>
          </cell>
          <cell r="L109">
            <v>0</v>
          </cell>
        </row>
        <row r="110">
          <cell r="J110">
            <v>0</v>
          </cell>
          <cell r="L110">
            <v>0</v>
          </cell>
        </row>
        <row r="115">
          <cell r="J115" t="str">
            <v>금  액</v>
          </cell>
          <cell r="L115" t="str">
            <v>금  액</v>
          </cell>
        </row>
        <row r="116">
          <cell r="J116">
            <v>0</v>
          </cell>
          <cell r="L116">
            <v>0</v>
          </cell>
        </row>
        <row r="117">
          <cell r="J117">
            <v>0</v>
          </cell>
          <cell r="L117">
            <v>0</v>
          </cell>
        </row>
        <row r="118">
          <cell r="J118">
            <v>0</v>
          </cell>
          <cell r="L118">
            <v>0</v>
          </cell>
        </row>
        <row r="119">
          <cell r="J119">
            <v>0</v>
          </cell>
          <cell r="L119">
            <v>0</v>
          </cell>
        </row>
        <row r="120">
          <cell r="J120">
            <v>0</v>
          </cell>
          <cell r="L120">
            <v>0</v>
          </cell>
        </row>
        <row r="121">
          <cell r="J121">
            <v>0</v>
          </cell>
          <cell r="L121">
            <v>0</v>
          </cell>
        </row>
        <row r="122">
          <cell r="J122">
            <v>0</v>
          </cell>
          <cell r="L122">
            <v>0</v>
          </cell>
        </row>
        <row r="123">
          <cell r="J123">
            <v>0</v>
          </cell>
          <cell r="L123">
            <v>0</v>
          </cell>
        </row>
        <row r="124">
          <cell r="J124">
            <v>0</v>
          </cell>
          <cell r="L124">
            <v>0</v>
          </cell>
        </row>
        <row r="125">
          <cell r="J125">
            <v>0</v>
          </cell>
          <cell r="L125">
            <v>0</v>
          </cell>
        </row>
        <row r="126">
          <cell r="J126">
            <v>0</v>
          </cell>
          <cell r="L126">
            <v>0</v>
          </cell>
        </row>
        <row r="127">
          <cell r="J127">
            <v>0</v>
          </cell>
          <cell r="L127">
            <v>0</v>
          </cell>
        </row>
        <row r="128">
          <cell r="J128">
            <v>0</v>
          </cell>
          <cell r="L128">
            <v>0</v>
          </cell>
        </row>
        <row r="129">
          <cell r="J129">
            <v>0</v>
          </cell>
          <cell r="L129">
            <v>0</v>
          </cell>
        </row>
        <row r="130">
          <cell r="J130">
            <v>0</v>
          </cell>
          <cell r="L130">
            <v>0</v>
          </cell>
        </row>
        <row r="131">
          <cell r="J131">
            <v>0</v>
          </cell>
          <cell r="L131">
            <v>0</v>
          </cell>
        </row>
        <row r="132">
          <cell r="J132">
            <v>0</v>
          </cell>
          <cell r="L132">
            <v>0</v>
          </cell>
        </row>
        <row r="137">
          <cell r="J137" t="str">
            <v>금  액</v>
          </cell>
          <cell r="L137" t="str">
            <v>금  액</v>
          </cell>
        </row>
        <row r="138">
          <cell r="J138">
            <v>0</v>
          </cell>
          <cell r="L138">
            <v>0</v>
          </cell>
        </row>
        <row r="139">
          <cell r="J139">
            <v>0</v>
          </cell>
          <cell r="L139">
            <v>0</v>
          </cell>
        </row>
        <row r="140">
          <cell r="J140">
            <v>0</v>
          </cell>
          <cell r="L140">
            <v>0</v>
          </cell>
        </row>
        <row r="141">
          <cell r="J141">
            <v>0</v>
          </cell>
          <cell r="L141">
            <v>0</v>
          </cell>
        </row>
        <row r="142">
          <cell r="J142">
            <v>0</v>
          </cell>
          <cell r="L142">
            <v>0</v>
          </cell>
        </row>
        <row r="143">
          <cell r="J143">
            <v>0</v>
          </cell>
          <cell r="L143">
            <v>0</v>
          </cell>
        </row>
        <row r="144">
          <cell r="J144">
            <v>0</v>
          </cell>
          <cell r="L144">
            <v>0</v>
          </cell>
        </row>
        <row r="145">
          <cell r="J145">
            <v>0</v>
          </cell>
          <cell r="L145">
            <v>0</v>
          </cell>
        </row>
        <row r="146">
          <cell r="J146">
            <v>0</v>
          </cell>
          <cell r="L146">
            <v>0</v>
          </cell>
        </row>
        <row r="147">
          <cell r="J147">
            <v>0</v>
          </cell>
          <cell r="L147">
            <v>0</v>
          </cell>
        </row>
        <row r="148">
          <cell r="J148">
            <v>0</v>
          </cell>
          <cell r="L148">
            <v>0</v>
          </cell>
        </row>
        <row r="149">
          <cell r="J149">
            <v>0</v>
          </cell>
          <cell r="L149">
            <v>0</v>
          </cell>
        </row>
        <row r="150">
          <cell r="J150">
            <v>0</v>
          </cell>
          <cell r="L150">
            <v>0</v>
          </cell>
        </row>
        <row r="151">
          <cell r="J151">
            <v>0</v>
          </cell>
          <cell r="L151">
            <v>0</v>
          </cell>
        </row>
        <row r="152">
          <cell r="J152">
            <v>0</v>
          </cell>
          <cell r="L152">
            <v>0</v>
          </cell>
        </row>
        <row r="153">
          <cell r="J153">
            <v>0</v>
          </cell>
          <cell r="L153">
            <v>0</v>
          </cell>
        </row>
        <row r="154">
          <cell r="J154">
            <v>0</v>
          </cell>
          <cell r="L154">
            <v>0</v>
          </cell>
        </row>
        <row r="159">
          <cell r="J159" t="str">
            <v>금  액</v>
          </cell>
          <cell r="L159" t="str">
            <v>금  액</v>
          </cell>
        </row>
        <row r="160">
          <cell r="J160">
            <v>0</v>
          </cell>
          <cell r="L160">
            <v>0</v>
          </cell>
        </row>
        <row r="161">
          <cell r="J161">
            <v>0</v>
          </cell>
          <cell r="L161">
            <v>0</v>
          </cell>
        </row>
        <row r="162">
          <cell r="J162">
            <v>0</v>
          </cell>
          <cell r="L162">
            <v>0</v>
          </cell>
        </row>
        <row r="163">
          <cell r="J163">
            <v>0</v>
          </cell>
          <cell r="L163">
            <v>0</v>
          </cell>
        </row>
        <row r="164">
          <cell r="J164">
            <v>0</v>
          </cell>
          <cell r="L164">
            <v>0</v>
          </cell>
        </row>
        <row r="165">
          <cell r="J165">
            <v>0</v>
          </cell>
          <cell r="L165">
            <v>0</v>
          </cell>
        </row>
        <row r="166">
          <cell r="J166">
            <v>0</v>
          </cell>
          <cell r="L166">
            <v>0</v>
          </cell>
        </row>
        <row r="167">
          <cell r="J167">
            <v>0</v>
          </cell>
          <cell r="L167">
            <v>0</v>
          </cell>
        </row>
        <row r="168">
          <cell r="J168">
            <v>0</v>
          </cell>
          <cell r="L168">
            <v>0</v>
          </cell>
        </row>
        <row r="169">
          <cell r="J169">
            <v>0</v>
          </cell>
          <cell r="L169">
            <v>0</v>
          </cell>
        </row>
        <row r="170">
          <cell r="J170">
            <v>0</v>
          </cell>
          <cell r="L170">
            <v>0</v>
          </cell>
        </row>
        <row r="171">
          <cell r="J171">
            <v>0</v>
          </cell>
          <cell r="L171">
            <v>0</v>
          </cell>
        </row>
        <row r="172">
          <cell r="J172">
            <v>0</v>
          </cell>
          <cell r="L172">
            <v>0</v>
          </cell>
        </row>
        <row r="173">
          <cell r="J173">
            <v>0</v>
          </cell>
          <cell r="L173">
            <v>0</v>
          </cell>
        </row>
        <row r="174">
          <cell r="J174">
            <v>0</v>
          </cell>
          <cell r="L174">
            <v>0</v>
          </cell>
        </row>
        <row r="175">
          <cell r="J175">
            <v>0</v>
          </cell>
          <cell r="L175">
            <v>0</v>
          </cell>
        </row>
        <row r="176">
          <cell r="J176">
            <v>0</v>
          </cell>
          <cell r="L176">
            <v>0</v>
          </cell>
        </row>
        <row r="181">
          <cell r="J181" t="str">
            <v>금  액</v>
          </cell>
          <cell r="L181" t="str">
            <v>금  액</v>
          </cell>
        </row>
        <row r="182">
          <cell r="J182">
            <v>0</v>
          </cell>
          <cell r="L182">
            <v>0</v>
          </cell>
        </row>
        <row r="183">
          <cell r="J183">
            <v>0</v>
          </cell>
          <cell r="L183">
            <v>0</v>
          </cell>
        </row>
        <row r="184">
          <cell r="J184">
            <v>0</v>
          </cell>
          <cell r="L184">
            <v>0</v>
          </cell>
        </row>
        <row r="185">
          <cell r="J185">
            <v>0</v>
          </cell>
          <cell r="L185">
            <v>0</v>
          </cell>
        </row>
        <row r="186">
          <cell r="J186">
            <v>0</v>
          </cell>
          <cell r="L186">
            <v>0</v>
          </cell>
        </row>
        <row r="187">
          <cell r="J187">
            <v>0</v>
          </cell>
          <cell r="L187">
            <v>0</v>
          </cell>
        </row>
        <row r="188">
          <cell r="J188">
            <v>0</v>
          </cell>
          <cell r="L188">
            <v>0</v>
          </cell>
        </row>
        <row r="189">
          <cell r="J189">
            <v>0</v>
          </cell>
          <cell r="L189">
            <v>0</v>
          </cell>
        </row>
        <row r="190">
          <cell r="J190">
            <v>0</v>
          </cell>
          <cell r="L190">
            <v>0</v>
          </cell>
        </row>
        <row r="191">
          <cell r="J191">
            <v>0</v>
          </cell>
          <cell r="L191">
            <v>0</v>
          </cell>
        </row>
        <row r="192">
          <cell r="J192">
            <v>0</v>
          </cell>
          <cell r="L192">
            <v>0</v>
          </cell>
        </row>
        <row r="193">
          <cell r="J193">
            <v>0</v>
          </cell>
          <cell r="L193">
            <v>0</v>
          </cell>
        </row>
        <row r="194">
          <cell r="J194">
            <v>0</v>
          </cell>
          <cell r="L194">
            <v>0</v>
          </cell>
        </row>
        <row r="195">
          <cell r="J195">
            <v>0</v>
          </cell>
          <cell r="L195">
            <v>0</v>
          </cell>
        </row>
        <row r="196">
          <cell r="J196">
            <v>0</v>
          </cell>
          <cell r="L196">
            <v>0</v>
          </cell>
        </row>
        <row r="197">
          <cell r="J197">
            <v>0</v>
          </cell>
          <cell r="L197">
            <v>0</v>
          </cell>
        </row>
        <row r="198">
          <cell r="J198">
            <v>0</v>
          </cell>
          <cell r="L198">
            <v>0</v>
          </cell>
        </row>
        <row r="203">
          <cell r="J203" t="str">
            <v>금  액</v>
          </cell>
          <cell r="L203" t="str">
            <v>금  액</v>
          </cell>
        </row>
        <row r="204">
          <cell r="J204">
            <v>0</v>
          </cell>
          <cell r="L204">
            <v>0</v>
          </cell>
        </row>
        <row r="205">
          <cell r="J205">
            <v>0</v>
          </cell>
          <cell r="L205">
            <v>0</v>
          </cell>
        </row>
        <row r="206">
          <cell r="J206">
            <v>0</v>
          </cell>
          <cell r="L206">
            <v>0</v>
          </cell>
        </row>
        <row r="207">
          <cell r="J207">
            <v>0</v>
          </cell>
          <cell r="L207">
            <v>0</v>
          </cell>
        </row>
        <row r="208">
          <cell r="J208">
            <v>0</v>
          </cell>
          <cell r="L208">
            <v>0</v>
          </cell>
        </row>
        <row r="209">
          <cell r="J209">
            <v>0</v>
          </cell>
          <cell r="L209">
            <v>0</v>
          </cell>
        </row>
        <row r="210">
          <cell r="J210">
            <v>0</v>
          </cell>
          <cell r="L210">
            <v>0</v>
          </cell>
        </row>
        <row r="211">
          <cell r="J211">
            <v>0</v>
          </cell>
          <cell r="L211">
            <v>0</v>
          </cell>
        </row>
        <row r="212">
          <cell r="J212">
            <v>0</v>
          </cell>
          <cell r="L212">
            <v>0</v>
          </cell>
        </row>
        <row r="213">
          <cell r="J213">
            <v>0</v>
          </cell>
          <cell r="L213">
            <v>0</v>
          </cell>
        </row>
        <row r="214">
          <cell r="J214">
            <v>0</v>
          </cell>
          <cell r="L214">
            <v>0</v>
          </cell>
        </row>
        <row r="215">
          <cell r="J215">
            <v>0</v>
          </cell>
          <cell r="L215">
            <v>0</v>
          </cell>
        </row>
        <row r="216">
          <cell r="J216">
            <v>0</v>
          </cell>
          <cell r="L216">
            <v>0</v>
          </cell>
        </row>
        <row r="217">
          <cell r="J217">
            <v>0</v>
          </cell>
          <cell r="L217">
            <v>0</v>
          </cell>
        </row>
        <row r="218">
          <cell r="J218">
            <v>0</v>
          </cell>
          <cell r="L218">
            <v>0</v>
          </cell>
        </row>
        <row r="219">
          <cell r="J219">
            <v>0</v>
          </cell>
          <cell r="L219">
            <v>0</v>
          </cell>
        </row>
        <row r="220">
          <cell r="J220">
            <v>0</v>
          </cell>
          <cell r="L220">
            <v>0</v>
          </cell>
        </row>
        <row r="225">
          <cell r="J225" t="str">
            <v>금  액</v>
          </cell>
          <cell r="L225" t="str">
            <v>금  액</v>
          </cell>
        </row>
        <row r="226">
          <cell r="J226">
            <v>0</v>
          </cell>
          <cell r="L226">
            <v>0</v>
          </cell>
        </row>
        <row r="227">
          <cell r="J227">
            <v>0</v>
          </cell>
          <cell r="L227">
            <v>0</v>
          </cell>
        </row>
        <row r="228">
          <cell r="J228">
            <v>0</v>
          </cell>
          <cell r="L228">
            <v>0</v>
          </cell>
        </row>
        <row r="229">
          <cell r="J229">
            <v>0</v>
          </cell>
          <cell r="L229">
            <v>0</v>
          </cell>
        </row>
        <row r="230">
          <cell r="J230">
            <v>0</v>
          </cell>
          <cell r="L230">
            <v>0</v>
          </cell>
        </row>
        <row r="231">
          <cell r="J231">
            <v>0</v>
          </cell>
          <cell r="L231">
            <v>0</v>
          </cell>
        </row>
        <row r="232">
          <cell r="J232">
            <v>0</v>
          </cell>
          <cell r="L232">
            <v>0</v>
          </cell>
        </row>
        <row r="233">
          <cell r="J233">
            <v>0</v>
          </cell>
          <cell r="L233">
            <v>0</v>
          </cell>
        </row>
        <row r="234">
          <cell r="J234">
            <v>0</v>
          </cell>
          <cell r="L234">
            <v>0</v>
          </cell>
        </row>
        <row r="235">
          <cell r="J235">
            <v>0</v>
          </cell>
          <cell r="L235">
            <v>0</v>
          </cell>
        </row>
        <row r="236">
          <cell r="J236">
            <v>0</v>
          </cell>
          <cell r="L236">
            <v>0</v>
          </cell>
        </row>
        <row r="237">
          <cell r="J237">
            <v>0</v>
          </cell>
          <cell r="L237">
            <v>0</v>
          </cell>
        </row>
        <row r="238">
          <cell r="J238">
            <v>0</v>
          </cell>
          <cell r="L238">
            <v>0</v>
          </cell>
        </row>
        <row r="239">
          <cell r="J239">
            <v>0</v>
          </cell>
          <cell r="L239">
            <v>0</v>
          </cell>
        </row>
        <row r="240">
          <cell r="J240">
            <v>0</v>
          </cell>
          <cell r="L240">
            <v>0</v>
          </cell>
        </row>
        <row r="241">
          <cell r="J241">
            <v>0</v>
          </cell>
          <cell r="L241">
            <v>0</v>
          </cell>
        </row>
        <row r="242">
          <cell r="J242">
            <v>0</v>
          </cell>
          <cell r="L242">
            <v>0</v>
          </cell>
        </row>
        <row r="247">
          <cell r="J247" t="str">
            <v>금  액</v>
          </cell>
          <cell r="L247" t="str">
            <v>금  액</v>
          </cell>
        </row>
        <row r="248">
          <cell r="J248">
            <v>0</v>
          </cell>
          <cell r="L248">
            <v>0</v>
          </cell>
        </row>
        <row r="249">
          <cell r="J249">
            <v>0</v>
          </cell>
          <cell r="L249">
            <v>0</v>
          </cell>
        </row>
        <row r="250">
          <cell r="J250">
            <v>0</v>
          </cell>
          <cell r="L250">
            <v>0</v>
          </cell>
        </row>
        <row r="251">
          <cell r="J251">
            <v>0</v>
          </cell>
          <cell r="L251">
            <v>0</v>
          </cell>
        </row>
        <row r="252">
          <cell r="J252">
            <v>0</v>
          </cell>
          <cell r="L252">
            <v>0</v>
          </cell>
        </row>
        <row r="253">
          <cell r="J253">
            <v>0</v>
          </cell>
          <cell r="L253">
            <v>0</v>
          </cell>
        </row>
        <row r="254">
          <cell r="J254">
            <v>0</v>
          </cell>
          <cell r="L254">
            <v>0</v>
          </cell>
        </row>
        <row r="255">
          <cell r="J255">
            <v>0</v>
          </cell>
          <cell r="L255">
            <v>0</v>
          </cell>
        </row>
        <row r="256">
          <cell r="J256">
            <v>0</v>
          </cell>
          <cell r="L256">
            <v>0</v>
          </cell>
        </row>
        <row r="257">
          <cell r="J257">
            <v>0</v>
          </cell>
          <cell r="L257">
            <v>0</v>
          </cell>
        </row>
        <row r="258">
          <cell r="J258">
            <v>0</v>
          </cell>
          <cell r="L258">
            <v>0</v>
          </cell>
        </row>
        <row r="259">
          <cell r="J259">
            <v>0</v>
          </cell>
          <cell r="L259">
            <v>0</v>
          </cell>
        </row>
        <row r="260">
          <cell r="J260">
            <v>0</v>
          </cell>
          <cell r="L260">
            <v>0</v>
          </cell>
        </row>
        <row r="261">
          <cell r="J261">
            <v>0</v>
          </cell>
          <cell r="L261">
            <v>0</v>
          </cell>
        </row>
        <row r="262">
          <cell r="J262">
            <v>0</v>
          </cell>
          <cell r="L262">
            <v>0</v>
          </cell>
        </row>
        <row r="263">
          <cell r="J263">
            <v>0</v>
          </cell>
          <cell r="L263">
            <v>0</v>
          </cell>
        </row>
        <row r="264">
          <cell r="J264">
            <v>0</v>
          </cell>
          <cell r="L264">
            <v>0</v>
          </cell>
        </row>
        <row r="269">
          <cell r="J269" t="str">
            <v>금  액</v>
          </cell>
          <cell r="L269" t="str">
            <v>금  액</v>
          </cell>
        </row>
        <row r="270">
          <cell r="J270">
            <v>0</v>
          </cell>
          <cell r="L270">
            <v>0</v>
          </cell>
        </row>
        <row r="271">
          <cell r="J271">
            <v>0</v>
          </cell>
          <cell r="L271">
            <v>0</v>
          </cell>
        </row>
        <row r="272">
          <cell r="J272">
            <v>0</v>
          </cell>
          <cell r="L272">
            <v>0</v>
          </cell>
        </row>
        <row r="273">
          <cell r="J273">
            <v>0</v>
          </cell>
          <cell r="L273">
            <v>0</v>
          </cell>
        </row>
        <row r="274">
          <cell r="J274">
            <v>0</v>
          </cell>
          <cell r="L274">
            <v>0</v>
          </cell>
        </row>
        <row r="275">
          <cell r="J275">
            <v>0</v>
          </cell>
          <cell r="L275">
            <v>0</v>
          </cell>
        </row>
        <row r="276">
          <cell r="J276">
            <v>0</v>
          </cell>
          <cell r="L276">
            <v>0</v>
          </cell>
        </row>
        <row r="277">
          <cell r="J277">
            <v>0</v>
          </cell>
          <cell r="L277">
            <v>0</v>
          </cell>
        </row>
        <row r="278">
          <cell r="J278">
            <v>0</v>
          </cell>
          <cell r="L278">
            <v>0</v>
          </cell>
        </row>
        <row r="279">
          <cell r="J279">
            <v>0</v>
          </cell>
          <cell r="L279">
            <v>0</v>
          </cell>
        </row>
        <row r="280">
          <cell r="J280">
            <v>0</v>
          </cell>
          <cell r="L280">
            <v>0</v>
          </cell>
        </row>
        <row r="281">
          <cell r="J281">
            <v>0</v>
          </cell>
          <cell r="L281">
            <v>0</v>
          </cell>
        </row>
        <row r="282">
          <cell r="J282">
            <v>0</v>
          </cell>
          <cell r="L282">
            <v>0</v>
          </cell>
        </row>
        <row r="283">
          <cell r="J283">
            <v>0</v>
          </cell>
          <cell r="L283">
            <v>0</v>
          </cell>
        </row>
        <row r="284">
          <cell r="J284">
            <v>0</v>
          </cell>
          <cell r="L284">
            <v>0</v>
          </cell>
        </row>
        <row r="285">
          <cell r="J285">
            <v>0</v>
          </cell>
          <cell r="L285">
            <v>0</v>
          </cell>
        </row>
        <row r="286">
          <cell r="J286">
            <v>0</v>
          </cell>
          <cell r="L286">
            <v>0</v>
          </cell>
        </row>
        <row r="291">
          <cell r="J291" t="str">
            <v>금  액</v>
          </cell>
          <cell r="L291" t="str">
            <v>금  액</v>
          </cell>
        </row>
        <row r="292">
          <cell r="J292">
            <v>0</v>
          </cell>
          <cell r="L292">
            <v>0</v>
          </cell>
        </row>
        <row r="293">
          <cell r="J293">
            <v>0</v>
          </cell>
          <cell r="L293">
            <v>0</v>
          </cell>
        </row>
        <row r="294">
          <cell r="J294">
            <v>0</v>
          </cell>
          <cell r="L294">
            <v>0</v>
          </cell>
        </row>
        <row r="295">
          <cell r="J295">
            <v>0</v>
          </cell>
          <cell r="L295">
            <v>0</v>
          </cell>
        </row>
        <row r="296">
          <cell r="J296">
            <v>0</v>
          </cell>
          <cell r="L296">
            <v>0</v>
          </cell>
        </row>
        <row r="297">
          <cell r="J297">
            <v>0</v>
          </cell>
          <cell r="L297">
            <v>0</v>
          </cell>
        </row>
        <row r="298">
          <cell r="J298">
            <v>0</v>
          </cell>
          <cell r="L298">
            <v>0</v>
          </cell>
        </row>
        <row r="299">
          <cell r="J299">
            <v>0</v>
          </cell>
          <cell r="L299">
            <v>0</v>
          </cell>
        </row>
        <row r="300">
          <cell r="J300">
            <v>0</v>
          </cell>
          <cell r="L300">
            <v>0</v>
          </cell>
        </row>
        <row r="301">
          <cell r="J301">
            <v>0</v>
          </cell>
          <cell r="L301">
            <v>0</v>
          </cell>
        </row>
        <row r="302">
          <cell r="J302">
            <v>0</v>
          </cell>
          <cell r="L302">
            <v>0</v>
          </cell>
        </row>
        <row r="303">
          <cell r="J303">
            <v>0</v>
          </cell>
          <cell r="L303">
            <v>0</v>
          </cell>
        </row>
        <row r="304">
          <cell r="J304">
            <v>0</v>
          </cell>
          <cell r="L304">
            <v>0</v>
          </cell>
        </row>
        <row r="305">
          <cell r="J305">
            <v>0</v>
          </cell>
          <cell r="L305">
            <v>0</v>
          </cell>
        </row>
        <row r="306">
          <cell r="J306">
            <v>0</v>
          </cell>
          <cell r="L306">
            <v>0</v>
          </cell>
        </row>
        <row r="307">
          <cell r="J307">
            <v>0</v>
          </cell>
          <cell r="L307">
            <v>0</v>
          </cell>
        </row>
        <row r="308">
          <cell r="J308">
            <v>0</v>
          </cell>
          <cell r="L308">
            <v>0</v>
          </cell>
        </row>
        <row r="313">
          <cell r="J313" t="str">
            <v>금  액</v>
          </cell>
          <cell r="L313" t="str">
            <v>금  액</v>
          </cell>
        </row>
        <row r="314">
          <cell r="J314">
            <v>0</v>
          </cell>
          <cell r="L314">
            <v>0</v>
          </cell>
        </row>
        <row r="315">
          <cell r="J315">
            <v>0</v>
          </cell>
          <cell r="L315">
            <v>0</v>
          </cell>
        </row>
        <row r="316">
          <cell r="J316">
            <v>0</v>
          </cell>
          <cell r="L316">
            <v>0</v>
          </cell>
        </row>
        <row r="317">
          <cell r="J317">
            <v>0</v>
          </cell>
          <cell r="L317">
            <v>0</v>
          </cell>
        </row>
        <row r="318">
          <cell r="J318">
            <v>0</v>
          </cell>
          <cell r="L318">
            <v>0</v>
          </cell>
        </row>
        <row r="319">
          <cell r="J319">
            <v>0</v>
          </cell>
          <cell r="L319">
            <v>0</v>
          </cell>
        </row>
        <row r="320">
          <cell r="J320">
            <v>0</v>
          </cell>
          <cell r="L320">
            <v>0</v>
          </cell>
        </row>
        <row r="321">
          <cell r="J321">
            <v>0</v>
          </cell>
          <cell r="L321">
            <v>0</v>
          </cell>
        </row>
        <row r="322">
          <cell r="J322">
            <v>0</v>
          </cell>
          <cell r="L322">
            <v>0</v>
          </cell>
        </row>
        <row r="323">
          <cell r="J323">
            <v>0</v>
          </cell>
          <cell r="L323">
            <v>0</v>
          </cell>
        </row>
        <row r="324">
          <cell r="J324">
            <v>0</v>
          </cell>
          <cell r="L324">
            <v>0</v>
          </cell>
        </row>
        <row r="325">
          <cell r="J325">
            <v>0</v>
          </cell>
          <cell r="L325">
            <v>0</v>
          </cell>
        </row>
        <row r="326">
          <cell r="J326">
            <v>0</v>
          </cell>
          <cell r="L326">
            <v>0</v>
          </cell>
        </row>
        <row r="327">
          <cell r="J327">
            <v>0</v>
          </cell>
          <cell r="L327">
            <v>0</v>
          </cell>
        </row>
        <row r="328">
          <cell r="J328">
            <v>0</v>
          </cell>
          <cell r="L328">
            <v>0</v>
          </cell>
        </row>
        <row r="329">
          <cell r="J329">
            <v>0</v>
          </cell>
          <cell r="L329">
            <v>0</v>
          </cell>
        </row>
        <row r="330">
          <cell r="J330">
            <v>0</v>
          </cell>
          <cell r="L330">
            <v>0</v>
          </cell>
        </row>
        <row r="335">
          <cell r="J335" t="str">
            <v>금  액</v>
          </cell>
          <cell r="L335" t="str">
            <v>금  액</v>
          </cell>
        </row>
        <row r="336">
          <cell r="J336">
            <v>0</v>
          </cell>
          <cell r="L336">
            <v>0</v>
          </cell>
        </row>
        <row r="337">
          <cell r="J337">
            <v>0</v>
          </cell>
          <cell r="L337">
            <v>0</v>
          </cell>
        </row>
        <row r="338">
          <cell r="J338">
            <v>0</v>
          </cell>
          <cell r="L338">
            <v>0</v>
          </cell>
        </row>
        <row r="339">
          <cell r="J339">
            <v>0</v>
          </cell>
          <cell r="L339">
            <v>0</v>
          </cell>
        </row>
        <row r="340">
          <cell r="J340">
            <v>0</v>
          </cell>
          <cell r="L340">
            <v>0</v>
          </cell>
        </row>
        <row r="341">
          <cell r="J341">
            <v>0</v>
          </cell>
          <cell r="L341">
            <v>0</v>
          </cell>
        </row>
        <row r="342">
          <cell r="J342">
            <v>0</v>
          </cell>
          <cell r="L342">
            <v>0</v>
          </cell>
        </row>
        <row r="343">
          <cell r="J343">
            <v>0</v>
          </cell>
          <cell r="L343">
            <v>0</v>
          </cell>
        </row>
        <row r="344">
          <cell r="J344">
            <v>0</v>
          </cell>
          <cell r="L344">
            <v>0</v>
          </cell>
        </row>
        <row r="345">
          <cell r="J345">
            <v>0</v>
          </cell>
          <cell r="L345">
            <v>0</v>
          </cell>
        </row>
        <row r="346">
          <cell r="J346">
            <v>0</v>
          </cell>
          <cell r="L346">
            <v>0</v>
          </cell>
        </row>
        <row r="347">
          <cell r="J347">
            <v>0</v>
          </cell>
          <cell r="L347">
            <v>0</v>
          </cell>
        </row>
        <row r="348">
          <cell r="J348">
            <v>0</v>
          </cell>
          <cell r="L348">
            <v>0</v>
          </cell>
        </row>
        <row r="349">
          <cell r="J349">
            <v>0</v>
          </cell>
          <cell r="L349">
            <v>0</v>
          </cell>
        </row>
        <row r="350">
          <cell r="J350">
            <v>0</v>
          </cell>
          <cell r="L350">
            <v>0</v>
          </cell>
        </row>
        <row r="351">
          <cell r="J351">
            <v>0</v>
          </cell>
          <cell r="L351">
            <v>0</v>
          </cell>
        </row>
        <row r="352">
          <cell r="J352">
            <v>0</v>
          </cell>
          <cell r="L352">
            <v>0</v>
          </cell>
        </row>
        <row r="357">
          <cell r="J357" t="str">
            <v>금  액</v>
          </cell>
          <cell r="L357" t="str">
            <v>금  액</v>
          </cell>
        </row>
        <row r="358">
          <cell r="J358">
            <v>0</v>
          </cell>
          <cell r="L358">
            <v>0</v>
          </cell>
        </row>
        <row r="359">
          <cell r="J359">
            <v>0</v>
          </cell>
          <cell r="L359">
            <v>0</v>
          </cell>
        </row>
        <row r="360">
          <cell r="J360">
            <v>0</v>
          </cell>
          <cell r="L360">
            <v>0</v>
          </cell>
        </row>
        <row r="361">
          <cell r="J361">
            <v>0</v>
          </cell>
          <cell r="L361">
            <v>0</v>
          </cell>
        </row>
        <row r="362">
          <cell r="J362">
            <v>0</v>
          </cell>
          <cell r="L362">
            <v>0</v>
          </cell>
        </row>
        <row r="363">
          <cell r="J363">
            <v>0</v>
          </cell>
          <cell r="L363">
            <v>0</v>
          </cell>
        </row>
        <row r="364">
          <cell r="J364">
            <v>0</v>
          </cell>
          <cell r="L364">
            <v>0</v>
          </cell>
        </row>
        <row r="365">
          <cell r="J365">
            <v>0</v>
          </cell>
          <cell r="L365">
            <v>0</v>
          </cell>
        </row>
        <row r="366">
          <cell r="J366">
            <v>0</v>
          </cell>
          <cell r="L366">
            <v>0</v>
          </cell>
        </row>
        <row r="367">
          <cell r="J367">
            <v>0</v>
          </cell>
          <cell r="L367">
            <v>0</v>
          </cell>
        </row>
        <row r="368">
          <cell r="J368">
            <v>0</v>
          </cell>
          <cell r="L368">
            <v>0</v>
          </cell>
        </row>
        <row r="369">
          <cell r="J369">
            <v>0</v>
          </cell>
          <cell r="L369">
            <v>0</v>
          </cell>
        </row>
        <row r="370">
          <cell r="J370">
            <v>0</v>
          </cell>
          <cell r="L370">
            <v>0</v>
          </cell>
        </row>
        <row r="371">
          <cell r="J371">
            <v>0</v>
          </cell>
          <cell r="L371">
            <v>0</v>
          </cell>
        </row>
        <row r="372">
          <cell r="J372">
            <v>0</v>
          </cell>
          <cell r="L372">
            <v>0</v>
          </cell>
        </row>
        <row r="373">
          <cell r="J373">
            <v>0</v>
          </cell>
          <cell r="L373">
            <v>0</v>
          </cell>
        </row>
        <row r="374">
          <cell r="J374">
            <v>0</v>
          </cell>
          <cell r="L374">
            <v>0</v>
          </cell>
        </row>
        <row r="379">
          <cell r="J379" t="str">
            <v>금  액</v>
          </cell>
          <cell r="L379" t="str">
            <v>금  액</v>
          </cell>
        </row>
        <row r="380">
          <cell r="J380">
            <v>0</v>
          </cell>
          <cell r="L380">
            <v>0</v>
          </cell>
        </row>
        <row r="381">
          <cell r="J381">
            <v>0</v>
          </cell>
          <cell r="L381">
            <v>0</v>
          </cell>
        </row>
        <row r="382">
          <cell r="J382">
            <v>0</v>
          </cell>
          <cell r="L382">
            <v>0</v>
          </cell>
        </row>
        <row r="383">
          <cell r="J383">
            <v>0</v>
          </cell>
          <cell r="L383">
            <v>0</v>
          </cell>
        </row>
        <row r="384">
          <cell r="J384">
            <v>0</v>
          </cell>
          <cell r="L384">
            <v>0</v>
          </cell>
        </row>
        <row r="385">
          <cell r="J385">
            <v>0</v>
          </cell>
          <cell r="L385">
            <v>0</v>
          </cell>
        </row>
        <row r="386">
          <cell r="J386">
            <v>0</v>
          </cell>
          <cell r="L386">
            <v>0</v>
          </cell>
        </row>
        <row r="387">
          <cell r="J387">
            <v>0</v>
          </cell>
          <cell r="L387">
            <v>0</v>
          </cell>
        </row>
        <row r="388">
          <cell r="J388">
            <v>0</v>
          </cell>
          <cell r="L388">
            <v>0</v>
          </cell>
        </row>
        <row r="389">
          <cell r="J389">
            <v>0</v>
          </cell>
          <cell r="L389">
            <v>0</v>
          </cell>
        </row>
        <row r="390">
          <cell r="J390">
            <v>0</v>
          </cell>
          <cell r="L390">
            <v>0</v>
          </cell>
        </row>
        <row r="391">
          <cell r="J391">
            <v>0</v>
          </cell>
          <cell r="L391">
            <v>0</v>
          </cell>
        </row>
        <row r="392">
          <cell r="J392">
            <v>0</v>
          </cell>
          <cell r="L392">
            <v>0</v>
          </cell>
        </row>
        <row r="393">
          <cell r="J393">
            <v>0</v>
          </cell>
          <cell r="L393">
            <v>0</v>
          </cell>
        </row>
        <row r="394">
          <cell r="J394">
            <v>0</v>
          </cell>
          <cell r="L394">
            <v>0</v>
          </cell>
        </row>
        <row r="395">
          <cell r="J395">
            <v>0</v>
          </cell>
          <cell r="L395">
            <v>0</v>
          </cell>
        </row>
        <row r="396">
          <cell r="J396">
            <v>0</v>
          </cell>
          <cell r="L396">
            <v>0</v>
          </cell>
        </row>
        <row r="401">
          <cell r="J401" t="str">
            <v>금  액</v>
          </cell>
          <cell r="L401" t="str">
            <v>금  액</v>
          </cell>
        </row>
        <row r="402">
          <cell r="J402">
            <v>0</v>
          </cell>
          <cell r="L402">
            <v>0</v>
          </cell>
        </row>
        <row r="403">
          <cell r="J403">
            <v>0</v>
          </cell>
          <cell r="L403">
            <v>0</v>
          </cell>
        </row>
        <row r="404">
          <cell r="J404">
            <v>0</v>
          </cell>
          <cell r="L404">
            <v>0</v>
          </cell>
        </row>
        <row r="405">
          <cell r="J405">
            <v>0</v>
          </cell>
          <cell r="L405">
            <v>0</v>
          </cell>
        </row>
        <row r="406">
          <cell r="J406">
            <v>0</v>
          </cell>
          <cell r="L406">
            <v>0</v>
          </cell>
        </row>
        <row r="407">
          <cell r="J407">
            <v>0</v>
          </cell>
          <cell r="L407">
            <v>0</v>
          </cell>
        </row>
        <row r="408">
          <cell r="J408">
            <v>0</v>
          </cell>
          <cell r="L408">
            <v>0</v>
          </cell>
        </row>
        <row r="409">
          <cell r="J409">
            <v>0</v>
          </cell>
          <cell r="L409">
            <v>0</v>
          </cell>
        </row>
        <row r="410">
          <cell r="J410">
            <v>0</v>
          </cell>
          <cell r="L410">
            <v>0</v>
          </cell>
        </row>
        <row r="411">
          <cell r="J411">
            <v>0</v>
          </cell>
          <cell r="L411">
            <v>0</v>
          </cell>
        </row>
        <row r="412">
          <cell r="J412">
            <v>0</v>
          </cell>
          <cell r="L412">
            <v>0</v>
          </cell>
        </row>
        <row r="413">
          <cell r="J413">
            <v>0</v>
          </cell>
          <cell r="L413">
            <v>0</v>
          </cell>
        </row>
        <row r="414">
          <cell r="J414">
            <v>0</v>
          </cell>
          <cell r="L414">
            <v>0</v>
          </cell>
        </row>
        <row r="415">
          <cell r="J415">
            <v>0</v>
          </cell>
          <cell r="L415">
            <v>0</v>
          </cell>
        </row>
        <row r="416">
          <cell r="J416">
            <v>0</v>
          </cell>
          <cell r="L416">
            <v>0</v>
          </cell>
        </row>
        <row r="417">
          <cell r="J417">
            <v>0</v>
          </cell>
          <cell r="L417">
            <v>0</v>
          </cell>
        </row>
        <row r="418">
          <cell r="J418">
            <v>0</v>
          </cell>
          <cell r="L418">
            <v>0</v>
          </cell>
        </row>
        <row r="423">
          <cell r="J423" t="str">
            <v>금  액</v>
          </cell>
          <cell r="L423" t="str">
            <v>금  액</v>
          </cell>
        </row>
        <row r="424">
          <cell r="J424">
            <v>0</v>
          </cell>
          <cell r="L424">
            <v>0</v>
          </cell>
        </row>
        <row r="425">
          <cell r="J425">
            <v>0</v>
          </cell>
          <cell r="L425">
            <v>0</v>
          </cell>
        </row>
        <row r="426">
          <cell r="J426">
            <v>0</v>
          </cell>
          <cell r="L426">
            <v>0</v>
          </cell>
        </row>
        <row r="427">
          <cell r="J427">
            <v>0</v>
          </cell>
          <cell r="L427">
            <v>0</v>
          </cell>
        </row>
        <row r="428">
          <cell r="J428">
            <v>0</v>
          </cell>
          <cell r="L428">
            <v>0</v>
          </cell>
        </row>
        <row r="429">
          <cell r="J429">
            <v>0</v>
          </cell>
          <cell r="L429">
            <v>0</v>
          </cell>
        </row>
        <row r="430">
          <cell r="J430">
            <v>0</v>
          </cell>
          <cell r="L430">
            <v>0</v>
          </cell>
        </row>
        <row r="431">
          <cell r="J431">
            <v>0</v>
          </cell>
          <cell r="L431">
            <v>0</v>
          </cell>
        </row>
        <row r="432">
          <cell r="J432">
            <v>0</v>
          </cell>
          <cell r="L432">
            <v>0</v>
          </cell>
        </row>
        <row r="433">
          <cell r="J433">
            <v>0</v>
          </cell>
          <cell r="L433">
            <v>0</v>
          </cell>
        </row>
        <row r="434">
          <cell r="J434">
            <v>0</v>
          </cell>
          <cell r="L434">
            <v>0</v>
          </cell>
        </row>
        <row r="435">
          <cell r="J435">
            <v>0</v>
          </cell>
          <cell r="L435">
            <v>0</v>
          </cell>
        </row>
        <row r="436">
          <cell r="J436">
            <v>0</v>
          </cell>
          <cell r="L436">
            <v>0</v>
          </cell>
        </row>
        <row r="437">
          <cell r="J437">
            <v>0</v>
          </cell>
          <cell r="L437">
            <v>0</v>
          </cell>
        </row>
        <row r="438">
          <cell r="J438">
            <v>0</v>
          </cell>
          <cell r="L438">
            <v>0</v>
          </cell>
        </row>
        <row r="439">
          <cell r="J439">
            <v>0</v>
          </cell>
          <cell r="L439">
            <v>0</v>
          </cell>
        </row>
        <row r="440">
          <cell r="J440">
            <v>0</v>
          </cell>
          <cell r="L440">
            <v>0</v>
          </cell>
        </row>
        <row r="445">
          <cell r="J445" t="str">
            <v>금  액</v>
          </cell>
          <cell r="L445" t="str">
            <v>금  액</v>
          </cell>
        </row>
        <row r="446">
          <cell r="J446">
            <v>0</v>
          </cell>
          <cell r="L446">
            <v>0</v>
          </cell>
        </row>
        <row r="447">
          <cell r="J447">
            <v>0</v>
          </cell>
          <cell r="L447">
            <v>0</v>
          </cell>
        </row>
        <row r="448">
          <cell r="J448">
            <v>0</v>
          </cell>
          <cell r="L448">
            <v>0</v>
          </cell>
        </row>
        <row r="449">
          <cell r="J449">
            <v>0</v>
          </cell>
          <cell r="L449">
            <v>0</v>
          </cell>
        </row>
        <row r="450">
          <cell r="J450">
            <v>0</v>
          </cell>
          <cell r="L450">
            <v>0</v>
          </cell>
        </row>
        <row r="451">
          <cell r="J451">
            <v>0</v>
          </cell>
          <cell r="L451">
            <v>0</v>
          </cell>
        </row>
        <row r="452">
          <cell r="J452">
            <v>0</v>
          </cell>
          <cell r="L452">
            <v>0</v>
          </cell>
        </row>
        <row r="453">
          <cell r="J453">
            <v>0</v>
          </cell>
          <cell r="L453">
            <v>0</v>
          </cell>
        </row>
        <row r="454">
          <cell r="J454">
            <v>0</v>
          </cell>
          <cell r="L454">
            <v>0</v>
          </cell>
        </row>
        <row r="455">
          <cell r="J455">
            <v>0</v>
          </cell>
          <cell r="L455">
            <v>0</v>
          </cell>
        </row>
        <row r="456">
          <cell r="J456">
            <v>0</v>
          </cell>
          <cell r="L456">
            <v>0</v>
          </cell>
        </row>
        <row r="457">
          <cell r="J457">
            <v>0</v>
          </cell>
          <cell r="L457">
            <v>0</v>
          </cell>
        </row>
        <row r="458">
          <cell r="J458">
            <v>0</v>
          </cell>
          <cell r="L458">
            <v>0</v>
          </cell>
        </row>
        <row r="459">
          <cell r="J459">
            <v>0</v>
          </cell>
          <cell r="L459">
            <v>0</v>
          </cell>
        </row>
        <row r="460">
          <cell r="J460">
            <v>0</v>
          </cell>
          <cell r="L460">
            <v>0</v>
          </cell>
        </row>
        <row r="461">
          <cell r="J461">
            <v>0</v>
          </cell>
          <cell r="L461">
            <v>0</v>
          </cell>
        </row>
        <row r="462">
          <cell r="J462">
            <v>0</v>
          </cell>
          <cell r="L462">
            <v>0</v>
          </cell>
        </row>
        <row r="467">
          <cell r="J467" t="str">
            <v>금  액</v>
          </cell>
          <cell r="L467" t="str">
            <v>금  액</v>
          </cell>
        </row>
        <row r="468">
          <cell r="J468">
            <v>0</v>
          </cell>
          <cell r="L468">
            <v>0</v>
          </cell>
        </row>
        <row r="469">
          <cell r="J469">
            <v>0</v>
          </cell>
          <cell r="L469">
            <v>0</v>
          </cell>
        </row>
        <row r="470">
          <cell r="J470">
            <v>0</v>
          </cell>
          <cell r="L470">
            <v>0</v>
          </cell>
        </row>
        <row r="471">
          <cell r="J471">
            <v>0</v>
          </cell>
          <cell r="L471">
            <v>0</v>
          </cell>
        </row>
        <row r="472">
          <cell r="J472">
            <v>0</v>
          </cell>
          <cell r="L472">
            <v>0</v>
          </cell>
        </row>
        <row r="473">
          <cell r="J473">
            <v>0</v>
          </cell>
          <cell r="L473">
            <v>0</v>
          </cell>
        </row>
        <row r="474">
          <cell r="J474">
            <v>0</v>
          </cell>
          <cell r="L474">
            <v>0</v>
          </cell>
        </row>
        <row r="475">
          <cell r="J475">
            <v>0</v>
          </cell>
          <cell r="L475">
            <v>0</v>
          </cell>
        </row>
        <row r="476">
          <cell r="J476">
            <v>0</v>
          </cell>
          <cell r="L476">
            <v>0</v>
          </cell>
        </row>
        <row r="477">
          <cell r="J477">
            <v>0</v>
          </cell>
          <cell r="L477">
            <v>0</v>
          </cell>
        </row>
        <row r="478">
          <cell r="J478">
            <v>0</v>
          </cell>
          <cell r="L478">
            <v>0</v>
          </cell>
        </row>
        <row r="479">
          <cell r="J479">
            <v>0</v>
          </cell>
          <cell r="L479">
            <v>0</v>
          </cell>
        </row>
        <row r="480">
          <cell r="J480">
            <v>0</v>
          </cell>
          <cell r="L480">
            <v>0</v>
          </cell>
        </row>
        <row r="481">
          <cell r="J481">
            <v>0</v>
          </cell>
          <cell r="L481">
            <v>0</v>
          </cell>
        </row>
        <row r="482">
          <cell r="J482">
            <v>0</v>
          </cell>
          <cell r="L482">
            <v>0</v>
          </cell>
        </row>
        <row r="483">
          <cell r="J483">
            <v>0</v>
          </cell>
          <cell r="L483">
            <v>0</v>
          </cell>
        </row>
        <row r="484">
          <cell r="J484">
            <v>0</v>
          </cell>
          <cell r="L484">
            <v>0</v>
          </cell>
        </row>
        <row r="489">
          <cell r="J489" t="str">
            <v>금  액</v>
          </cell>
          <cell r="L489" t="str">
            <v>금  액</v>
          </cell>
        </row>
        <row r="490">
          <cell r="J490">
            <v>0</v>
          </cell>
          <cell r="L490">
            <v>0</v>
          </cell>
        </row>
        <row r="491">
          <cell r="J491">
            <v>0</v>
          </cell>
          <cell r="L491">
            <v>0</v>
          </cell>
        </row>
        <row r="492">
          <cell r="J492">
            <v>0</v>
          </cell>
          <cell r="L492">
            <v>0</v>
          </cell>
        </row>
        <row r="493">
          <cell r="J493">
            <v>0</v>
          </cell>
          <cell r="L493">
            <v>0</v>
          </cell>
        </row>
        <row r="494">
          <cell r="J494">
            <v>0</v>
          </cell>
          <cell r="L494">
            <v>0</v>
          </cell>
        </row>
        <row r="495">
          <cell r="J495">
            <v>0</v>
          </cell>
          <cell r="L495">
            <v>0</v>
          </cell>
        </row>
        <row r="496">
          <cell r="J496">
            <v>0</v>
          </cell>
          <cell r="L496">
            <v>2.0236928853657458E-320</v>
          </cell>
        </row>
        <row r="497">
          <cell r="J497">
            <v>0</v>
          </cell>
          <cell r="L497">
            <v>0</v>
          </cell>
        </row>
        <row r="498">
          <cell r="J498">
            <v>0</v>
          </cell>
          <cell r="L498">
            <v>0</v>
          </cell>
        </row>
        <row r="499">
          <cell r="J499">
            <v>0</v>
          </cell>
          <cell r="L499">
            <v>0</v>
          </cell>
        </row>
        <row r="500">
          <cell r="J500">
            <v>0</v>
          </cell>
          <cell r="L500">
            <v>0</v>
          </cell>
        </row>
        <row r="501">
          <cell r="J501">
            <v>0</v>
          </cell>
          <cell r="L501">
            <v>0</v>
          </cell>
        </row>
        <row r="502">
          <cell r="J502">
            <v>0</v>
          </cell>
          <cell r="L502">
            <v>0</v>
          </cell>
        </row>
        <row r="503">
          <cell r="J503">
            <v>0</v>
          </cell>
          <cell r="L503">
            <v>0</v>
          </cell>
        </row>
        <row r="504">
          <cell r="J504">
            <v>0</v>
          </cell>
          <cell r="L504">
            <v>0</v>
          </cell>
        </row>
        <row r="505">
          <cell r="J505">
            <v>0</v>
          </cell>
          <cell r="L505">
            <v>0</v>
          </cell>
        </row>
        <row r="506">
          <cell r="J506">
            <v>0</v>
          </cell>
          <cell r="L506">
            <v>0</v>
          </cell>
        </row>
        <row r="511">
          <cell r="J511" t="str">
            <v>금  액</v>
          </cell>
          <cell r="L511" t="str">
            <v>금  액</v>
          </cell>
        </row>
        <row r="512">
          <cell r="J512">
            <v>0</v>
          </cell>
          <cell r="L512">
            <v>0</v>
          </cell>
        </row>
        <row r="513">
          <cell r="J513">
            <v>0</v>
          </cell>
          <cell r="L513">
            <v>0</v>
          </cell>
        </row>
        <row r="514">
          <cell r="J514">
            <v>0</v>
          </cell>
          <cell r="L514">
            <v>0</v>
          </cell>
        </row>
        <row r="515">
          <cell r="J515">
            <v>0</v>
          </cell>
          <cell r="L515">
            <v>0</v>
          </cell>
        </row>
        <row r="516">
          <cell r="J516">
            <v>0</v>
          </cell>
          <cell r="L516">
            <v>0</v>
          </cell>
        </row>
        <row r="517">
          <cell r="J517">
            <v>0</v>
          </cell>
          <cell r="L517">
            <v>0</v>
          </cell>
        </row>
        <row r="518">
          <cell r="J518">
            <v>0</v>
          </cell>
          <cell r="L518">
            <v>0</v>
          </cell>
        </row>
        <row r="519">
          <cell r="J519">
            <v>0</v>
          </cell>
          <cell r="L519">
            <v>0</v>
          </cell>
        </row>
        <row r="520">
          <cell r="J520">
            <v>0</v>
          </cell>
          <cell r="L520">
            <v>0</v>
          </cell>
        </row>
        <row r="521">
          <cell r="J521">
            <v>0</v>
          </cell>
          <cell r="L521">
            <v>0</v>
          </cell>
        </row>
        <row r="522">
          <cell r="J522">
            <v>0</v>
          </cell>
          <cell r="L522">
            <v>0</v>
          </cell>
        </row>
        <row r="523">
          <cell r="J523">
            <v>0</v>
          </cell>
          <cell r="L523">
            <v>0</v>
          </cell>
        </row>
        <row r="524">
          <cell r="J524">
            <v>0</v>
          </cell>
          <cell r="L524">
            <v>0</v>
          </cell>
        </row>
        <row r="525">
          <cell r="J525">
            <v>0</v>
          </cell>
          <cell r="L525">
            <v>0</v>
          </cell>
        </row>
        <row r="526">
          <cell r="J526">
            <v>0</v>
          </cell>
          <cell r="L526">
            <v>0</v>
          </cell>
        </row>
        <row r="527">
          <cell r="J527">
            <v>0</v>
          </cell>
          <cell r="L527">
            <v>0</v>
          </cell>
        </row>
        <row r="528">
          <cell r="J528">
            <v>0</v>
          </cell>
          <cell r="L528">
            <v>0</v>
          </cell>
        </row>
        <row r="533">
          <cell r="J533" t="str">
            <v>금  액</v>
          </cell>
          <cell r="L533" t="str">
            <v>금  액</v>
          </cell>
        </row>
        <row r="534">
          <cell r="J534">
            <v>0</v>
          </cell>
          <cell r="L534">
            <v>0</v>
          </cell>
        </row>
        <row r="535">
          <cell r="J535">
            <v>0</v>
          </cell>
          <cell r="L535">
            <v>0</v>
          </cell>
        </row>
        <row r="536">
          <cell r="J536">
            <v>0</v>
          </cell>
          <cell r="L536">
            <v>0</v>
          </cell>
        </row>
        <row r="537">
          <cell r="J537">
            <v>0</v>
          </cell>
          <cell r="L537">
            <v>0</v>
          </cell>
        </row>
        <row r="538">
          <cell r="J538">
            <v>0</v>
          </cell>
          <cell r="L538">
            <v>0</v>
          </cell>
        </row>
        <row r="539">
          <cell r="J539">
            <v>0</v>
          </cell>
          <cell r="L539">
            <v>0</v>
          </cell>
        </row>
        <row r="540">
          <cell r="J540">
            <v>0</v>
          </cell>
          <cell r="L540">
            <v>0</v>
          </cell>
        </row>
        <row r="541">
          <cell r="J541">
            <v>0</v>
          </cell>
          <cell r="L541">
            <v>0</v>
          </cell>
        </row>
        <row r="542">
          <cell r="J542">
            <v>0</v>
          </cell>
          <cell r="L542">
            <v>0</v>
          </cell>
        </row>
        <row r="543">
          <cell r="J543">
            <v>0</v>
          </cell>
          <cell r="L543">
            <v>0</v>
          </cell>
        </row>
        <row r="544">
          <cell r="J544">
            <v>0</v>
          </cell>
          <cell r="L544">
            <v>0</v>
          </cell>
        </row>
        <row r="545">
          <cell r="J545">
            <v>0</v>
          </cell>
          <cell r="L545">
            <v>0</v>
          </cell>
        </row>
        <row r="546">
          <cell r="J546">
            <v>0</v>
          </cell>
          <cell r="L546">
            <v>0</v>
          </cell>
        </row>
        <row r="547">
          <cell r="J547">
            <v>0</v>
          </cell>
          <cell r="L547">
            <v>0</v>
          </cell>
        </row>
        <row r="548">
          <cell r="J548">
            <v>0</v>
          </cell>
          <cell r="L548">
            <v>0</v>
          </cell>
        </row>
        <row r="549">
          <cell r="J549">
            <v>0</v>
          </cell>
          <cell r="L549">
            <v>0</v>
          </cell>
        </row>
        <row r="550">
          <cell r="J550">
            <v>0</v>
          </cell>
          <cell r="L550">
            <v>0</v>
          </cell>
        </row>
        <row r="555">
          <cell r="J555" t="str">
            <v>금  액</v>
          </cell>
          <cell r="L555" t="str">
            <v>금  액</v>
          </cell>
        </row>
        <row r="556">
          <cell r="J556">
            <v>0</v>
          </cell>
          <cell r="L556">
            <v>0</v>
          </cell>
        </row>
        <row r="557">
          <cell r="J557">
            <v>0</v>
          </cell>
          <cell r="L557">
            <v>0</v>
          </cell>
        </row>
        <row r="558">
          <cell r="J558">
            <v>0</v>
          </cell>
          <cell r="L558">
            <v>0</v>
          </cell>
        </row>
        <row r="559">
          <cell r="J559">
            <v>0</v>
          </cell>
          <cell r="L559">
            <v>0</v>
          </cell>
        </row>
        <row r="560">
          <cell r="J560">
            <v>0</v>
          </cell>
          <cell r="L560">
            <v>0</v>
          </cell>
        </row>
        <row r="561">
          <cell r="J561">
            <v>0</v>
          </cell>
          <cell r="L561">
            <v>0</v>
          </cell>
        </row>
        <row r="562">
          <cell r="J562">
            <v>0</v>
          </cell>
          <cell r="L562">
            <v>0</v>
          </cell>
        </row>
        <row r="563">
          <cell r="J563">
            <v>0</v>
          </cell>
          <cell r="L563">
            <v>0</v>
          </cell>
        </row>
        <row r="564">
          <cell r="J564">
            <v>0</v>
          </cell>
          <cell r="L564">
            <v>0</v>
          </cell>
        </row>
        <row r="565">
          <cell r="J565">
            <v>0</v>
          </cell>
          <cell r="L565">
            <v>0</v>
          </cell>
        </row>
        <row r="566">
          <cell r="J566">
            <v>0</v>
          </cell>
          <cell r="L566">
            <v>0</v>
          </cell>
        </row>
        <row r="567">
          <cell r="J567">
            <v>0</v>
          </cell>
          <cell r="L567">
            <v>0</v>
          </cell>
        </row>
        <row r="568">
          <cell r="J568">
            <v>0</v>
          </cell>
          <cell r="L568">
            <v>0</v>
          </cell>
        </row>
        <row r="569">
          <cell r="J569">
            <v>0</v>
          </cell>
          <cell r="L569">
            <v>0</v>
          </cell>
        </row>
        <row r="570">
          <cell r="J570">
            <v>0</v>
          </cell>
          <cell r="L570">
            <v>0</v>
          </cell>
        </row>
        <row r="571">
          <cell r="J571">
            <v>0</v>
          </cell>
          <cell r="L571">
            <v>0</v>
          </cell>
        </row>
        <row r="572">
          <cell r="J572">
            <v>0</v>
          </cell>
          <cell r="L572">
            <v>0</v>
          </cell>
        </row>
        <row r="577">
          <cell r="J577" t="str">
            <v>금  액</v>
          </cell>
          <cell r="L577" t="str">
            <v>금  액</v>
          </cell>
        </row>
        <row r="578">
          <cell r="J578">
            <v>0</v>
          </cell>
          <cell r="L578">
            <v>0</v>
          </cell>
        </row>
        <row r="579">
          <cell r="J579">
            <v>0</v>
          </cell>
          <cell r="L579">
            <v>0</v>
          </cell>
        </row>
        <row r="580">
          <cell r="J580">
            <v>0</v>
          </cell>
          <cell r="L580">
            <v>0</v>
          </cell>
        </row>
        <row r="581">
          <cell r="J581">
            <v>0</v>
          </cell>
          <cell r="L581">
            <v>0</v>
          </cell>
        </row>
        <row r="582">
          <cell r="J582">
            <v>0</v>
          </cell>
          <cell r="L582">
            <v>0</v>
          </cell>
        </row>
        <row r="583">
          <cell r="J583">
            <v>0</v>
          </cell>
          <cell r="L583">
            <v>0</v>
          </cell>
        </row>
        <row r="584">
          <cell r="J584">
            <v>0</v>
          </cell>
          <cell r="L584">
            <v>0</v>
          </cell>
        </row>
        <row r="585">
          <cell r="J585">
            <v>0</v>
          </cell>
          <cell r="L585">
            <v>0</v>
          </cell>
        </row>
        <row r="586">
          <cell r="J586">
            <v>0</v>
          </cell>
          <cell r="L586">
            <v>0</v>
          </cell>
        </row>
        <row r="587">
          <cell r="J587">
            <v>0</v>
          </cell>
          <cell r="L587">
            <v>0</v>
          </cell>
        </row>
        <row r="588">
          <cell r="J588">
            <v>0</v>
          </cell>
          <cell r="L588">
            <v>0</v>
          </cell>
        </row>
        <row r="589">
          <cell r="J589">
            <v>0</v>
          </cell>
          <cell r="L589">
            <v>0</v>
          </cell>
        </row>
        <row r="590">
          <cell r="J590">
            <v>0</v>
          </cell>
          <cell r="L590">
            <v>0</v>
          </cell>
        </row>
        <row r="591">
          <cell r="J591">
            <v>0</v>
          </cell>
          <cell r="L591">
            <v>0</v>
          </cell>
        </row>
        <row r="592">
          <cell r="J592">
            <v>0</v>
          </cell>
          <cell r="L592">
            <v>0</v>
          </cell>
        </row>
        <row r="593">
          <cell r="J593">
            <v>0</v>
          </cell>
          <cell r="L593">
            <v>0</v>
          </cell>
        </row>
        <row r="594">
          <cell r="J594">
            <v>0</v>
          </cell>
          <cell r="L594">
            <v>0</v>
          </cell>
        </row>
        <row r="599">
          <cell r="J599" t="str">
            <v>금  액</v>
          </cell>
          <cell r="L599" t="str">
            <v>금  액</v>
          </cell>
        </row>
        <row r="600">
          <cell r="J600">
            <v>0</v>
          </cell>
          <cell r="L600">
            <v>0</v>
          </cell>
        </row>
        <row r="601">
          <cell r="J601">
            <v>0</v>
          </cell>
          <cell r="L601">
            <v>0</v>
          </cell>
        </row>
        <row r="602">
          <cell r="J602">
            <v>0</v>
          </cell>
          <cell r="L602">
            <v>0</v>
          </cell>
        </row>
        <row r="603">
          <cell r="J603">
            <v>0</v>
          </cell>
          <cell r="L603">
            <v>0</v>
          </cell>
        </row>
        <row r="604">
          <cell r="J604">
            <v>0</v>
          </cell>
          <cell r="L604">
            <v>0</v>
          </cell>
        </row>
        <row r="605">
          <cell r="J605">
            <v>0</v>
          </cell>
          <cell r="L605">
            <v>0</v>
          </cell>
        </row>
        <row r="606">
          <cell r="J606">
            <v>0</v>
          </cell>
          <cell r="L606">
            <v>0</v>
          </cell>
        </row>
        <row r="607">
          <cell r="J607">
            <v>0</v>
          </cell>
          <cell r="L607">
            <v>0</v>
          </cell>
        </row>
        <row r="608">
          <cell r="J608">
            <v>0</v>
          </cell>
          <cell r="L608">
            <v>0</v>
          </cell>
        </row>
        <row r="609">
          <cell r="J609">
            <v>0</v>
          </cell>
          <cell r="L609">
            <v>0</v>
          </cell>
        </row>
        <row r="610">
          <cell r="J610">
            <v>0</v>
          </cell>
          <cell r="L610">
            <v>0</v>
          </cell>
        </row>
        <row r="611">
          <cell r="J611">
            <v>0</v>
          </cell>
          <cell r="L611">
            <v>0</v>
          </cell>
        </row>
        <row r="612">
          <cell r="J612">
            <v>0</v>
          </cell>
          <cell r="L612">
            <v>0</v>
          </cell>
        </row>
        <row r="613">
          <cell r="J613">
            <v>0</v>
          </cell>
          <cell r="L613">
            <v>0</v>
          </cell>
        </row>
        <row r="614">
          <cell r="J614">
            <v>0</v>
          </cell>
          <cell r="L614">
            <v>0</v>
          </cell>
        </row>
        <row r="615">
          <cell r="J615">
            <v>0</v>
          </cell>
          <cell r="L615">
            <v>0</v>
          </cell>
        </row>
        <row r="616">
          <cell r="J616">
            <v>0</v>
          </cell>
          <cell r="L616">
            <v>0</v>
          </cell>
        </row>
        <row r="621">
          <cell r="J621" t="str">
            <v>금  액</v>
          </cell>
          <cell r="L621" t="str">
            <v>금  액</v>
          </cell>
        </row>
        <row r="622">
          <cell r="J622">
            <v>0</v>
          </cell>
          <cell r="L622">
            <v>0</v>
          </cell>
        </row>
        <row r="623">
          <cell r="J623">
            <v>0</v>
          </cell>
          <cell r="L623">
            <v>0</v>
          </cell>
        </row>
        <row r="624">
          <cell r="J624">
            <v>0</v>
          </cell>
          <cell r="L624">
            <v>0</v>
          </cell>
        </row>
        <row r="625">
          <cell r="J625">
            <v>0</v>
          </cell>
          <cell r="L625">
            <v>0</v>
          </cell>
        </row>
        <row r="626">
          <cell r="J626">
            <v>0</v>
          </cell>
          <cell r="L626">
            <v>0</v>
          </cell>
        </row>
        <row r="627">
          <cell r="J627">
            <v>0</v>
          </cell>
          <cell r="L627">
            <v>0</v>
          </cell>
        </row>
        <row r="628">
          <cell r="J628">
            <v>0</v>
          </cell>
          <cell r="L628">
            <v>0</v>
          </cell>
        </row>
        <row r="629">
          <cell r="J629">
            <v>0</v>
          </cell>
          <cell r="L629">
            <v>0</v>
          </cell>
        </row>
        <row r="630">
          <cell r="J630">
            <v>0</v>
          </cell>
          <cell r="L630">
            <v>0</v>
          </cell>
        </row>
        <row r="631">
          <cell r="J631">
            <v>0</v>
          </cell>
          <cell r="L631">
            <v>0</v>
          </cell>
        </row>
        <row r="632">
          <cell r="J632">
            <v>0</v>
          </cell>
          <cell r="L632">
            <v>0</v>
          </cell>
        </row>
        <row r="633">
          <cell r="J633">
            <v>0</v>
          </cell>
          <cell r="L633">
            <v>0</v>
          </cell>
        </row>
        <row r="634">
          <cell r="J634">
            <v>0</v>
          </cell>
          <cell r="L634">
            <v>0</v>
          </cell>
        </row>
        <row r="635">
          <cell r="J635">
            <v>0</v>
          </cell>
          <cell r="L635">
            <v>0</v>
          </cell>
        </row>
        <row r="636">
          <cell r="J636">
            <v>0</v>
          </cell>
          <cell r="L636">
            <v>0</v>
          </cell>
        </row>
        <row r="637">
          <cell r="J637">
            <v>0</v>
          </cell>
          <cell r="L637">
            <v>0</v>
          </cell>
        </row>
        <row r="638">
          <cell r="J638">
            <v>0</v>
          </cell>
          <cell r="L638">
            <v>0</v>
          </cell>
        </row>
        <row r="643">
          <cell r="J643" t="str">
            <v>금  액</v>
          </cell>
          <cell r="L643" t="str">
            <v>금  액</v>
          </cell>
        </row>
        <row r="644">
          <cell r="J644">
            <v>0</v>
          </cell>
          <cell r="L644">
            <v>0</v>
          </cell>
        </row>
        <row r="645">
          <cell r="J645">
            <v>0</v>
          </cell>
          <cell r="L645">
            <v>0</v>
          </cell>
        </row>
        <row r="646">
          <cell r="J646">
            <v>0</v>
          </cell>
          <cell r="L646">
            <v>0</v>
          </cell>
        </row>
        <row r="647">
          <cell r="J647">
            <v>0</v>
          </cell>
          <cell r="L647">
            <v>0</v>
          </cell>
        </row>
        <row r="648">
          <cell r="J648">
            <v>0</v>
          </cell>
          <cell r="L648">
            <v>0</v>
          </cell>
        </row>
        <row r="649">
          <cell r="J649">
            <v>0</v>
          </cell>
          <cell r="L649">
            <v>0</v>
          </cell>
        </row>
        <row r="650">
          <cell r="J650">
            <v>0</v>
          </cell>
          <cell r="L650">
            <v>0</v>
          </cell>
        </row>
        <row r="651">
          <cell r="J651">
            <v>0</v>
          </cell>
          <cell r="L651">
            <v>0</v>
          </cell>
        </row>
        <row r="652">
          <cell r="J652">
            <v>0</v>
          </cell>
          <cell r="L652">
            <v>0</v>
          </cell>
        </row>
        <row r="653">
          <cell r="J653">
            <v>0</v>
          </cell>
          <cell r="L653">
            <v>0</v>
          </cell>
        </row>
        <row r="654">
          <cell r="J654">
            <v>0</v>
          </cell>
          <cell r="L654">
            <v>0</v>
          </cell>
        </row>
        <row r="655">
          <cell r="J655">
            <v>0</v>
          </cell>
          <cell r="L655">
            <v>0</v>
          </cell>
        </row>
        <row r="656">
          <cell r="J656">
            <v>0</v>
          </cell>
          <cell r="L656">
            <v>0</v>
          </cell>
        </row>
        <row r="657">
          <cell r="J657">
            <v>0</v>
          </cell>
          <cell r="L657">
            <v>0</v>
          </cell>
        </row>
        <row r="658">
          <cell r="J658">
            <v>0</v>
          </cell>
          <cell r="L658">
            <v>0</v>
          </cell>
        </row>
        <row r="659">
          <cell r="J659">
            <v>0</v>
          </cell>
          <cell r="L659">
            <v>0</v>
          </cell>
        </row>
        <row r="660">
          <cell r="J660">
            <v>0</v>
          </cell>
          <cell r="L660">
            <v>0</v>
          </cell>
        </row>
        <row r="665">
          <cell r="J665" t="str">
            <v>금  액</v>
          </cell>
          <cell r="L665" t="str">
            <v>금  액</v>
          </cell>
        </row>
        <row r="666">
          <cell r="J666">
            <v>0</v>
          </cell>
          <cell r="L666">
            <v>0</v>
          </cell>
        </row>
        <row r="667">
          <cell r="J667">
            <v>0</v>
          </cell>
          <cell r="L667">
            <v>0</v>
          </cell>
        </row>
        <row r="668">
          <cell r="J668">
            <v>0</v>
          </cell>
          <cell r="L668">
            <v>0</v>
          </cell>
        </row>
        <row r="669">
          <cell r="J669">
            <v>0</v>
          </cell>
          <cell r="L669">
            <v>0</v>
          </cell>
        </row>
        <row r="670">
          <cell r="J670">
            <v>0</v>
          </cell>
          <cell r="L670">
            <v>0</v>
          </cell>
        </row>
        <row r="671">
          <cell r="J671">
            <v>0</v>
          </cell>
          <cell r="L671">
            <v>0</v>
          </cell>
        </row>
        <row r="672">
          <cell r="J672">
            <v>0</v>
          </cell>
          <cell r="L672">
            <v>0</v>
          </cell>
        </row>
        <row r="673">
          <cell r="J673">
            <v>0</v>
          </cell>
          <cell r="L673">
            <v>0</v>
          </cell>
        </row>
        <row r="674">
          <cell r="J674">
            <v>0</v>
          </cell>
          <cell r="L674">
            <v>0</v>
          </cell>
        </row>
        <row r="675">
          <cell r="J675">
            <v>0</v>
          </cell>
          <cell r="L675">
            <v>0</v>
          </cell>
        </row>
        <row r="676">
          <cell r="J676">
            <v>0</v>
          </cell>
          <cell r="L676">
            <v>0</v>
          </cell>
        </row>
        <row r="677">
          <cell r="J677">
            <v>0</v>
          </cell>
          <cell r="L677">
            <v>0</v>
          </cell>
        </row>
        <row r="678">
          <cell r="J678">
            <v>0</v>
          </cell>
          <cell r="L678">
            <v>0</v>
          </cell>
        </row>
        <row r="679">
          <cell r="J679">
            <v>0</v>
          </cell>
          <cell r="L679">
            <v>0</v>
          </cell>
        </row>
        <row r="680">
          <cell r="J680">
            <v>0</v>
          </cell>
          <cell r="L680">
            <v>0</v>
          </cell>
        </row>
        <row r="681">
          <cell r="J681">
            <v>0</v>
          </cell>
          <cell r="L681">
            <v>0</v>
          </cell>
        </row>
        <row r="682">
          <cell r="J682">
            <v>0</v>
          </cell>
          <cell r="L682">
            <v>0</v>
          </cell>
        </row>
        <row r="687">
          <cell r="J687" t="str">
            <v>금  액</v>
          </cell>
          <cell r="L687" t="str">
            <v>금  액</v>
          </cell>
        </row>
        <row r="688">
          <cell r="J688">
            <v>0</v>
          </cell>
          <cell r="L688">
            <v>0</v>
          </cell>
        </row>
        <row r="689">
          <cell r="J689">
            <v>0</v>
          </cell>
          <cell r="L689">
            <v>0</v>
          </cell>
        </row>
        <row r="690">
          <cell r="J690">
            <v>0</v>
          </cell>
          <cell r="L690">
            <v>0</v>
          </cell>
        </row>
        <row r="691">
          <cell r="J691">
            <v>0</v>
          </cell>
          <cell r="L691">
            <v>0</v>
          </cell>
        </row>
        <row r="692">
          <cell r="J692">
            <v>0</v>
          </cell>
          <cell r="L692">
            <v>0</v>
          </cell>
        </row>
        <row r="693">
          <cell r="J693">
            <v>0</v>
          </cell>
          <cell r="L693">
            <v>0</v>
          </cell>
        </row>
        <row r="694">
          <cell r="J694">
            <v>0</v>
          </cell>
          <cell r="L694">
            <v>0</v>
          </cell>
        </row>
        <row r="695">
          <cell r="J695">
            <v>0</v>
          </cell>
          <cell r="L695">
            <v>0</v>
          </cell>
        </row>
        <row r="696">
          <cell r="J696">
            <v>0</v>
          </cell>
          <cell r="L696">
            <v>0</v>
          </cell>
        </row>
        <row r="697">
          <cell r="J697">
            <v>0</v>
          </cell>
          <cell r="L697">
            <v>0</v>
          </cell>
        </row>
        <row r="698">
          <cell r="J698">
            <v>0</v>
          </cell>
          <cell r="L698">
            <v>0</v>
          </cell>
        </row>
        <row r="699">
          <cell r="J699">
            <v>0</v>
          </cell>
          <cell r="L699">
            <v>0</v>
          </cell>
        </row>
        <row r="700">
          <cell r="J700">
            <v>0</v>
          </cell>
          <cell r="L700">
            <v>0</v>
          </cell>
        </row>
        <row r="701">
          <cell r="J701">
            <v>0</v>
          </cell>
          <cell r="L701">
            <v>0</v>
          </cell>
        </row>
        <row r="702">
          <cell r="J702">
            <v>0</v>
          </cell>
          <cell r="L702">
            <v>0</v>
          </cell>
        </row>
        <row r="703">
          <cell r="J703">
            <v>0</v>
          </cell>
          <cell r="L703">
            <v>0</v>
          </cell>
        </row>
        <row r="704">
          <cell r="J704">
            <v>0</v>
          </cell>
          <cell r="L704">
            <v>0</v>
          </cell>
        </row>
        <row r="709">
          <cell r="J709" t="str">
            <v>금  액</v>
          </cell>
          <cell r="L709" t="str">
            <v>금  액</v>
          </cell>
        </row>
        <row r="710">
          <cell r="J710">
            <v>0</v>
          </cell>
          <cell r="L710">
            <v>0</v>
          </cell>
        </row>
        <row r="711">
          <cell r="J711">
            <v>0</v>
          </cell>
          <cell r="L711">
            <v>0</v>
          </cell>
        </row>
        <row r="712">
          <cell r="J712">
            <v>0</v>
          </cell>
          <cell r="L712">
            <v>0</v>
          </cell>
        </row>
        <row r="713">
          <cell r="J713">
            <v>0</v>
          </cell>
          <cell r="L713">
            <v>0</v>
          </cell>
        </row>
        <row r="714">
          <cell r="J714">
            <v>0</v>
          </cell>
          <cell r="L714">
            <v>0</v>
          </cell>
        </row>
        <row r="715">
          <cell r="J715">
            <v>0</v>
          </cell>
          <cell r="L715">
            <v>0</v>
          </cell>
        </row>
        <row r="716">
          <cell r="J716">
            <v>0</v>
          </cell>
          <cell r="L716">
            <v>0</v>
          </cell>
        </row>
        <row r="717">
          <cell r="J717">
            <v>0</v>
          </cell>
          <cell r="L717">
            <v>0</v>
          </cell>
        </row>
        <row r="718">
          <cell r="J718">
            <v>0</v>
          </cell>
          <cell r="L718">
            <v>0</v>
          </cell>
        </row>
        <row r="719">
          <cell r="J719">
            <v>0</v>
          </cell>
          <cell r="L719">
            <v>0</v>
          </cell>
        </row>
        <row r="720">
          <cell r="J720">
            <v>0</v>
          </cell>
          <cell r="L720">
            <v>0</v>
          </cell>
        </row>
        <row r="721">
          <cell r="J721">
            <v>0</v>
          </cell>
          <cell r="L721">
            <v>0</v>
          </cell>
        </row>
        <row r="722">
          <cell r="J722">
            <v>0</v>
          </cell>
          <cell r="L722">
            <v>0</v>
          </cell>
        </row>
        <row r="723">
          <cell r="J723">
            <v>0</v>
          </cell>
          <cell r="L723">
            <v>0</v>
          </cell>
        </row>
        <row r="724">
          <cell r="J724">
            <v>0</v>
          </cell>
          <cell r="L724">
            <v>0</v>
          </cell>
        </row>
        <row r="725">
          <cell r="J725">
            <v>0</v>
          </cell>
          <cell r="L725">
            <v>0</v>
          </cell>
        </row>
        <row r="726">
          <cell r="J726">
            <v>0</v>
          </cell>
          <cell r="L726">
            <v>0</v>
          </cell>
        </row>
        <row r="731">
          <cell r="J731" t="str">
            <v>금  액</v>
          </cell>
          <cell r="L731" t="str">
            <v>금  액</v>
          </cell>
        </row>
        <row r="732">
          <cell r="J732">
            <v>0</v>
          </cell>
          <cell r="L732">
            <v>0</v>
          </cell>
        </row>
        <row r="733">
          <cell r="J733">
            <v>0</v>
          </cell>
          <cell r="L733">
            <v>0</v>
          </cell>
        </row>
        <row r="734">
          <cell r="J734">
            <v>0</v>
          </cell>
          <cell r="L734">
            <v>0</v>
          </cell>
        </row>
        <row r="735">
          <cell r="J735">
            <v>0</v>
          </cell>
          <cell r="L735">
            <v>0</v>
          </cell>
        </row>
        <row r="736">
          <cell r="J736">
            <v>0</v>
          </cell>
          <cell r="L736">
            <v>0</v>
          </cell>
        </row>
        <row r="737">
          <cell r="J737">
            <v>0</v>
          </cell>
          <cell r="L737">
            <v>0</v>
          </cell>
        </row>
        <row r="738">
          <cell r="J738">
            <v>0</v>
          </cell>
          <cell r="L738">
            <v>0</v>
          </cell>
        </row>
        <row r="739">
          <cell r="J739">
            <v>0</v>
          </cell>
          <cell r="L739">
            <v>0</v>
          </cell>
        </row>
        <row r="740">
          <cell r="J740">
            <v>0</v>
          </cell>
          <cell r="L740">
            <v>0</v>
          </cell>
        </row>
        <row r="741">
          <cell r="J741">
            <v>0</v>
          </cell>
          <cell r="L741">
            <v>0</v>
          </cell>
        </row>
        <row r="742">
          <cell r="J742">
            <v>0</v>
          </cell>
          <cell r="L742">
            <v>0</v>
          </cell>
        </row>
        <row r="743">
          <cell r="J743">
            <v>0</v>
          </cell>
          <cell r="L743">
            <v>0</v>
          </cell>
        </row>
        <row r="744">
          <cell r="J744">
            <v>0</v>
          </cell>
          <cell r="L744">
            <v>0</v>
          </cell>
        </row>
        <row r="745">
          <cell r="J745">
            <v>0</v>
          </cell>
          <cell r="L745">
            <v>0</v>
          </cell>
        </row>
        <row r="746">
          <cell r="J746">
            <v>0</v>
          </cell>
          <cell r="L746">
            <v>0</v>
          </cell>
        </row>
        <row r="747">
          <cell r="J747">
            <v>0</v>
          </cell>
          <cell r="L747">
            <v>0</v>
          </cell>
        </row>
        <row r="748">
          <cell r="J748">
            <v>0</v>
          </cell>
          <cell r="L748">
            <v>0</v>
          </cell>
        </row>
        <row r="753">
          <cell r="J753" t="str">
            <v>금  액</v>
          </cell>
          <cell r="L753" t="str">
            <v>금  액</v>
          </cell>
        </row>
        <row r="754">
          <cell r="J754">
            <v>0</v>
          </cell>
          <cell r="L754">
            <v>0</v>
          </cell>
        </row>
        <row r="755">
          <cell r="J755">
            <v>0</v>
          </cell>
          <cell r="L755">
            <v>0</v>
          </cell>
        </row>
        <row r="756">
          <cell r="J756">
            <v>0</v>
          </cell>
          <cell r="L756">
            <v>0</v>
          </cell>
        </row>
        <row r="757">
          <cell r="J757">
            <v>0</v>
          </cell>
          <cell r="L757">
            <v>0</v>
          </cell>
        </row>
        <row r="758">
          <cell r="J758">
            <v>0</v>
          </cell>
          <cell r="L758">
            <v>0</v>
          </cell>
        </row>
        <row r="759">
          <cell r="J759">
            <v>0</v>
          </cell>
          <cell r="L759">
            <v>0</v>
          </cell>
        </row>
        <row r="760">
          <cell r="J760">
            <v>0</v>
          </cell>
          <cell r="L760">
            <v>0</v>
          </cell>
        </row>
        <row r="761">
          <cell r="J761">
            <v>0</v>
          </cell>
          <cell r="L761">
            <v>0</v>
          </cell>
        </row>
        <row r="762">
          <cell r="J762">
            <v>0</v>
          </cell>
          <cell r="L762">
            <v>0</v>
          </cell>
        </row>
        <row r="763">
          <cell r="J763">
            <v>0</v>
          </cell>
          <cell r="L763">
            <v>0</v>
          </cell>
        </row>
        <row r="764">
          <cell r="J764">
            <v>0</v>
          </cell>
          <cell r="L764">
            <v>0</v>
          </cell>
        </row>
        <row r="765">
          <cell r="J765">
            <v>0</v>
          </cell>
          <cell r="L765">
            <v>0</v>
          </cell>
        </row>
        <row r="766">
          <cell r="J766">
            <v>0</v>
          </cell>
          <cell r="L766">
            <v>0</v>
          </cell>
        </row>
        <row r="767">
          <cell r="J767">
            <v>0</v>
          </cell>
          <cell r="L767">
            <v>0</v>
          </cell>
        </row>
        <row r="768">
          <cell r="J768">
            <v>0</v>
          </cell>
          <cell r="L768">
            <v>0</v>
          </cell>
        </row>
        <row r="769">
          <cell r="J769">
            <v>0</v>
          </cell>
          <cell r="L769">
            <v>0</v>
          </cell>
        </row>
        <row r="770">
          <cell r="J770">
            <v>0</v>
          </cell>
          <cell r="L770">
            <v>0</v>
          </cell>
        </row>
        <row r="775">
          <cell r="J775" t="str">
            <v>금  액</v>
          </cell>
          <cell r="L775" t="str">
            <v>금  액</v>
          </cell>
        </row>
        <row r="776">
          <cell r="J776">
            <v>0</v>
          </cell>
          <cell r="L776">
            <v>0</v>
          </cell>
        </row>
        <row r="777">
          <cell r="J777">
            <v>0</v>
          </cell>
          <cell r="L777">
            <v>0</v>
          </cell>
        </row>
        <row r="778">
          <cell r="J778">
            <v>0</v>
          </cell>
          <cell r="L778">
            <v>0</v>
          </cell>
        </row>
        <row r="779">
          <cell r="J779">
            <v>0</v>
          </cell>
          <cell r="L779">
            <v>0</v>
          </cell>
        </row>
        <row r="780">
          <cell r="J780">
            <v>0</v>
          </cell>
          <cell r="L780">
            <v>0</v>
          </cell>
        </row>
        <row r="781">
          <cell r="J781">
            <v>0</v>
          </cell>
          <cell r="L781">
            <v>0</v>
          </cell>
        </row>
        <row r="782">
          <cell r="J782">
            <v>0</v>
          </cell>
          <cell r="L782">
            <v>0</v>
          </cell>
        </row>
        <row r="783">
          <cell r="J783">
            <v>0</v>
          </cell>
          <cell r="L783">
            <v>0</v>
          </cell>
        </row>
        <row r="784">
          <cell r="J784">
            <v>0</v>
          </cell>
          <cell r="L784">
            <v>0</v>
          </cell>
        </row>
        <row r="785">
          <cell r="J785">
            <v>0</v>
          </cell>
          <cell r="L785">
            <v>0</v>
          </cell>
        </row>
        <row r="786">
          <cell r="J786">
            <v>0</v>
          </cell>
          <cell r="L786">
            <v>0</v>
          </cell>
        </row>
        <row r="787">
          <cell r="J787">
            <v>0</v>
          </cell>
          <cell r="L787">
            <v>0</v>
          </cell>
        </row>
        <row r="788">
          <cell r="J788">
            <v>0</v>
          </cell>
          <cell r="L788">
            <v>0</v>
          </cell>
        </row>
        <row r="789">
          <cell r="J789">
            <v>0</v>
          </cell>
          <cell r="L789">
            <v>0</v>
          </cell>
        </row>
        <row r="790">
          <cell r="J790">
            <v>0</v>
          </cell>
          <cell r="L790">
            <v>0</v>
          </cell>
        </row>
        <row r="791">
          <cell r="J791">
            <v>0</v>
          </cell>
          <cell r="L791">
            <v>0</v>
          </cell>
        </row>
        <row r="792">
          <cell r="J792">
            <v>0</v>
          </cell>
          <cell r="L792">
            <v>0</v>
          </cell>
        </row>
        <row r="797">
          <cell r="J797" t="str">
            <v>금  액</v>
          </cell>
          <cell r="L797" t="str">
            <v>금  액</v>
          </cell>
        </row>
        <row r="798">
          <cell r="J798">
            <v>0</v>
          </cell>
          <cell r="L798">
            <v>0</v>
          </cell>
        </row>
        <row r="799">
          <cell r="J799">
            <v>0</v>
          </cell>
          <cell r="L799">
            <v>0</v>
          </cell>
        </row>
        <row r="800">
          <cell r="J800">
            <v>0</v>
          </cell>
          <cell r="L800">
            <v>0</v>
          </cell>
        </row>
        <row r="801">
          <cell r="J801">
            <v>0</v>
          </cell>
          <cell r="L801">
            <v>0</v>
          </cell>
        </row>
        <row r="802">
          <cell r="J802">
            <v>0</v>
          </cell>
          <cell r="L802">
            <v>0</v>
          </cell>
        </row>
        <row r="803">
          <cell r="J803">
            <v>0</v>
          </cell>
          <cell r="L803">
            <v>0</v>
          </cell>
        </row>
        <row r="804">
          <cell r="J804">
            <v>0</v>
          </cell>
          <cell r="L804">
            <v>0</v>
          </cell>
        </row>
        <row r="805">
          <cell r="J805">
            <v>0</v>
          </cell>
          <cell r="L805">
            <v>0</v>
          </cell>
        </row>
        <row r="806">
          <cell r="J806">
            <v>0</v>
          </cell>
          <cell r="L806">
            <v>0</v>
          </cell>
        </row>
        <row r="807">
          <cell r="J807">
            <v>0</v>
          </cell>
          <cell r="L807">
            <v>0</v>
          </cell>
        </row>
        <row r="808">
          <cell r="J808">
            <v>0</v>
          </cell>
          <cell r="L808">
            <v>0</v>
          </cell>
        </row>
        <row r="809">
          <cell r="J809">
            <v>0</v>
          </cell>
          <cell r="L809">
            <v>0</v>
          </cell>
        </row>
        <row r="810">
          <cell r="J810">
            <v>0</v>
          </cell>
          <cell r="L810">
            <v>0</v>
          </cell>
        </row>
        <row r="811">
          <cell r="J811">
            <v>0</v>
          </cell>
          <cell r="L811">
            <v>0</v>
          </cell>
        </row>
        <row r="812">
          <cell r="J812">
            <v>0</v>
          </cell>
          <cell r="L812">
            <v>0</v>
          </cell>
        </row>
        <row r="813">
          <cell r="J813">
            <v>0</v>
          </cell>
          <cell r="L813">
            <v>0</v>
          </cell>
        </row>
        <row r="814">
          <cell r="J814">
            <v>0</v>
          </cell>
          <cell r="L814">
            <v>0</v>
          </cell>
        </row>
        <row r="819">
          <cell r="J819" t="str">
            <v>금  액</v>
          </cell>
          <cell r="L819" t="str">
            <v>금  액</v>
          </cell>
        </row>
        <row r="820">
          <cell r="J820">
            <v>0</v>
          </cell>
          <cell r="L820">
            <v>0</v>
          </cell>
        </row>
        <row r="821">
          <cell r="J821">
            <v>0</v>
          </cell>
          <cell r="L821">
            <v>0</v>
          </cell>
        </row>
        <row r="822">
          <cell r="J822">
            <v>0</v>
          </cell>
          <cell r="L822">
            <v>0</v>
          </cell>
        </row>
        <row r="823">
          <cell r="J823">
            <v>0</v>
          </cell>
          <cell r="L823">
            <v>0</v>
          </cell>
        </row>
        <row r="824">
          <cell r="J824">
            <v>0</v>
          </cell>
          <cell r="L824">
            <v>0</v>
          </cell>
        </row>
        <row r="825">
          <cell r="J825">
            <v>0</v>
          </cell>
          <cell r="L825">
            <v>0</v>
          </cell>
        </row>
        <row r="826">
          <cell r="J826">
            <v>0</v>
          </cell>
          <cell r="L826">
            <v>0</v>
          </cell>
        </row>
        <row r="827">
          <cell r="J827">
            <v>0</v>
          </cell>
          <cell r="L827">
            <v>0</v>
          </cell>
        </row>
        <row r="828">
          <cell r="J828">
            <v>0</v>
          </cell>
          <cell r="L828">
            <v>0</v>
          </cell>
        </row>
        <row r="829">
          <cell r="J829">
            <v>0</v>
          </cell>
          <cell r="L829">
            <v>0</v>
          </cell>
        </row>
        <row r="830">
          <cell r="J830">
            <v>0</v>
          </cell>
          <cell r="L830">
            <v>0</v>
          </cell>
        </row>
        <row r="831">
          <cell r="J831">
            <v>0</v>
          </cell>
          <cell r="L831">
            <v>0</v>
          </cell>
        </row>
        <row r="832">
          <cell r="J832">
            <v>0</v>
          </cell>
          <cell r="L832">
            <v>0</v>
          </cell>
        </row>
        <row r="833">
          <cell r="J833">
            <v>0</v>
          </cell>
          <cell r="L833">
            <v>0</v>
          </cell>
        </row>
        <row r="834">
          <cell r="J834">
            <v>0</v>
          </cell>
          <cell r="L834">
            <v>0</v>
          </cell>
        </row>
        <row r="835">
          <cell r="J835">
            <v>0</v>
          </cell>
          <cell r="L835">
            <v>0</v>
          </cell>
        </row>
        <row r="836">
          <cell r="J836">
            <v>0</v>
          </cell>
          <cell r="L836">
            <v>0</v>
          </cell>
        </row>
        <row r="841">
          <cell r="J841" t="str">
            <v>금  액</v>
          </cell>
          <cell r="L841" t="str">
            <v>금  액</v>
          </cell>
        </row>
        <row r="842">
          <cell r="J842">
            <v>0</v>
          </cell>
          <cell r="L842">
            <v>0</v>
          </cell>
        </row>
        <row r="843">
          <cell r="J843">
            <v>0</v>
          </cell>
          <cell r="L843">
            <v>0</v>
          </cell>
        </row>
        <row r="844">
          <cell r="J844">
            <v>0</v>
          </cell>
          <cell r="L844">
            <v>0</v>
          </cell>
        </row>
        <row r="845">
          <cell r="J845">
            <v>0</v>
          </cell>
          <cell r="L845">
            <v>0</v>
          </cell>
        </row>
        <row r="846">
          <cell r="J846">
            <v>0</v>
          </cell>
          <cell r="L846">
            <v>0</v>
          </cell>
        </row>
        <row r="847">
          <cell r="J847">
            <v>0</v>
          </cell>
          <cell r="L847">
            <v>0</v>
          </cell>
        </row>
        <row r="848">
          <cell r="J848">
            <v>0</v>
          </cell>
          <cell r="L848">
            <v>0</v>
          </cell>
        </row>
        <row r="849">
          <cell r="J849">
            <v>0</v>
          </cell>
          <cell r="L849">
            <v>0</v>
          </cell>
        </row>
        <row r="850">
          <cell r="J850">
            <v>0</v>
          </cell>
          <cell r="L850">
            <v>0</v>
          </cell>
        </row>
        <row r="851">
          <cell r="J851">
            <v>0</v>
          </cell>
          <cell r="L851">
            <v>0</v>
          </cell>
        </row>
        <row r="852">
          <cell r="J852">
            <v>0</v>
          </cell>
          <cell r="L852">
            <v>0</v>
          </cell>
        </row>
        <row r="853">
          <cell r="J853">
            <v>0</v>
          </cell>
          <cell r="L853">
            <v>0</v>
          </cell>
        </row>
        <row r="854">
          <cell r="J854">
            <v>0</v>
          </cell>
          <cell r="L854">
            <v>0</v>
          </cell>
        </row>
        <row r="855">
          <cell r="J855">
            <v>0</v>
          </cell>
          <cell r="L855">
            <v>0</v>
          </cell>
        </row>
        <row r="856">
          <cell r="J856">
            <v>0</v>
          </cell>
          <cell r="L856">
            <v>0</v>
          </cell>
        </row>
        <row r="857">
          <cell r="J857">
            <v>0</v>
          </cell>
          <cell r="L857">
            <v>0</v>
          </cell>
        </row>
        <row r="858">
          <cell r="J858">
            <v>0</v>
          </cell>
          <cell r="L858">
            <v>0</v>
          </cell>
        </row>
        <row r="863">
          <cell r="J863" t="str">
            <v>금  액</v>
          </cell>
          <cell r="L863" t="str">
            <v>금  액</v>
          </cell>
        </row>
        <row r="864">
          <cell r="J864">
            <v>0</v>
          </cell>
          <cell r="L864">
            <v>0</v>
          </cell>
        </row>
        <row r="865">
          <cell r="J865">
            <v>0</v>
          </cell>
          <cell r="L865">
            <v>0</v>
          </cell>
        </row>
        <row r="866">
          <cell r="J866">
            <v>0</v>
          </cell>
          <cell r="L866">
            <v>0</v>
          </cell>
        </row>
        <row r="867">
          <cell r="J867">
            <v>0</v>
          </cell>
          <cell r="L867">
            <v>0</v>
          </cell>
        </row>
        <row r="868">
          <cell r="J868">
            <v>0</v>
          </cell>
          <cell r="L868">
            <v>0</v>
          </cell>
        </row>
        <row r="869">
          <cell r="J869">
            <v>0</v>
          </cell>
          <cell r="L869">
            <v>0</v>
          </cell>
        </row>
        <row r="870">
          <cell r="J870">
            <v>0</v>
          </cell>
          <cell r="L870">
            <v>0</v>
          </cell>
        </row>
        <row r="871">
          <cell r="J871">
            <v>0</v>
          </cell>
          <cell r="L871">
            <v>0</v>
          </cell>
        </row>
        <row r="872">
          <cell r="J872">
            <v>0</v>
          </cell>
          <cell r="L872">
            <v>0</v>
          </cell>
        </row>
        <row r="873">
          <cell r="J873">
            <v>0</v>
          </cell>
          <cell r="L873">
            <v>0</v>
          </cell>
        </row>
        <row r="874">
          <cell r="J874">
            <v>0</v>
          </cell>
          <cell r="L874">
            <v>0</v>
          </cell>
        </row>
        <row r="875">
          <cell r="J875">
            <v>0</v>
          </cell>
          <cell r="L875">
            <v>0</v>
          </cell>
        </row>
        <row r="876">
          <cell r="J876">
            <v>0</v>
          </cell>
          <cell r="L876">
            <v>0</v>
          </cell>
        </row>
        <row r="877">
          <cell r="J877">
            <v>0</v>
          </cell>
          <cell r="L877">
            <v>0</v>
          </cell>
        </row>
        <row r="878">
          <cell r="J878">
            <v>0</v>
          </cell>
          <cell r="L878">
            <v>0</v>
          </cell>
        </row>
        <row r="879">
          <cell r="J879">
            <v>0</v>
          </cell>
          <cell r="L879">
            <v>0</v>
          </cell>
        </row>
        <row r="880">
          <cell r="J880">
            <v>0</v>
          </cell>
          <cell r="L880">
            <v>0</v>
          </cell>
        </row>
        <row r="885">
          <cell r="J885" t="str">
            <v>금  액</v>
          </cell>
          <cell r="L885" t="str">
            <v>금  액</v>
          </cell>
        </row>
        <row r="886">
          <cell r="J886">
            <v>0</v>
          </cell>
          <cell r="L886">
            <v>0</v>
          </cell>
        </row>
        <row r="887">
          <cell r="J887">
            <v>0</v>
          </cell>
          <cell r="L887">
            <v>0</v>
          </cell>
        </row>
        <row r="888">
          <cell r="J888">
            <v>0</v>
          </cell>
          <cell r="L888">
            <v>0</v>
          </cell>
        </row>
        <row r="889">
          <cell r="J889">
            <v>0</v>
          </cell>
          <cell r="L889">
            <v>0</v>
          </cell>
        </row>
        <row r="890">
          <cell r="J890">
            <v>0</v>
          </cell>
          <cell r="L890">
            <v>0</v>
          </cell>
        </row>
        <row r="891">
          <cell r="J891">
            <v>0</v>
          </cell>
          <cell r="L891">
            <v>0</v>
          </cell>
        </row>
        <row r="892">
          <cell r="J892">
            <v>0</v>
          </cell>
          <cell r="L892">
            <v>0</v>
          </cell>
        </row>
        <row r="893">
          <cell r="J893">
            <v>0</v>
          </cell>
          <cell r="L893">
            <v>0</v>
          </cell>
        </row>
        <row r="894">
          <cell r="J894">
            <v>0</v>
          </cell>
          <cell r="L894">
            <v>0</v>
          </cell>
        </row>
        <row r="895">
          <cell r="J895">
            <v>0</v>
          </cell>
          <cell r="L895">
            <v>0</v>
          </cell>
        </row>
        <row r="896">
          <cell r="J896">
            <v>0</v>
          </cell>
          <cell r="L896">
            <v>0</v>
          </cell>
        </row>
        <row r="897">
          <cell r="J897">
            <v>0</v>
          </cell>
          <cell r="L897">
            <v>0</v>
          </cell>
        </row>
        <row r="898">
          <cell r="J898">
            <v>0</v>
          </cell>
          <cell r="L898">
            <v>0</v>
          </cell>
        </row>
        <row r="899">
          <cell r="J899">
            <v>0</v>
          </cell>
          <cell r="L899">
            <v>0</v>
          </cell>
        </row>
        <row r="900">
          <cell r="J900">
            <v>0</v>
          </cell>
          <cell r="L900">
            <v>0</v>
          </cell>
        </row>
        <row r="901">
          <cell r="J901">
            <v>0</v>
          </cell>
          <cell r="L901">
            <v>0</v>
          </cell>
        </row>
        <row r="902">
          <cell r="J902">
            <v>0</v>
          </cell>
          <cell r="L902">
            <v>0</v>
          </cell>
        </row>
        <row r="907">
          <cell r="J907" t="str">
            <v>금  액</v>
          </cell>
          <cell r="L907" t="str">
            <v>금  액</v>
          </cell>
        </row>
        <row r="908">
          <cell r="J908">
            <v>0</v>
          </cell>
          <cell r="L908">
            <v>0</v>
          </cell>
        </row>
        <row r="909">
          <cell r="J909">
            <v>0</v>
          </cell>
          <cell r="L909">
            <v>0</v>
          </cell>
        </row>
        <row r="910">
          <cell r="J910">
            <v>0</v>
          </cell>
          <cell r="L910">
            <v>0</v>
          </cell>
        </row>
        <row r="911">
          <cell r="J911">
            <v>0</v>
          </cell>
          <cell r="L911">
            <v>0</v>
          </cell>
        </row>
        <row r="912">
          <cell r="J912">
            <v>0</v>
          </cell>
          <cell r="L912">
            <v>0</v>
          </cell>
        </row>
        <row r="913">
          <cell r="J913">
            <v>0</v>
          </cell>
          <cell r="L913">
            <v>0</v>
          </cell>
        </row>
        <row r="914">
          <cell r="J914">
            <v>0</v>
          </cell>
          <cell r="L914">
            <v>0</v>
          </cell>
        </row>
        <row r="915">
          <cell r="J915">
            <v>0</v>
          </cell>
          <cell r="L915">
            <v>0</v>
          </cell>
        </row>
        <row r="916">
          <cell r="J916">
            <v>0</v>
          </cell>
          <cell r="L916">
            <v>0</v>
          </cell>
        </row>
        <row r="917">
          <cell r="J917">
            <v>0</v>
          </cell>
          <cell r="L917">
            <v>0</v>
          </cell>
        </row>
        <row r="918">
          <cell r="J918">
            <v>0</v>
          </cell>
          <cell r="L918">
            <v>0</v>
          </cell>
        </row>
        <row r="919">
          <cell r="J919">
            <v>0</v>
          </cell>
          <cell r="L919">
            <v>0</v>
          </cell>
        </row>
        <row r="920">
          <cell r="J920">
            <v>0</v>
          </cell>
          <cell r="L920">
            <v>0</v>
          </cell>
        </row>
        <row r="921">
          <cell r="J921">
            <v>0</v>
          </cell>
          <cell r="L921">
            <v>0</v>
          </cell>
        </row>
        <row r="922">
          <cell r="J922">
            <v>0</v>
          </cell>
          <cell r="L922">
            <v>0</v>
          </cell>
        </row>
        <row r="923">
          <cell r="J923">
            <v>0</v>
          </cell>
          <cell r="L923">
            <v>0</v>
          </cell>
        </row>
        <row r="924">
          <cell r="J924">
            <v>0</v>
          </cell>
          <cell r="L924">
            <v>0</v>
          </cell>
        </row>
        <row r="929">
          <cell r="J929" t="str">
            <v>금  액</v>
          </cell>
          <cell r="L929" t="str">
            <v>금  액</v>
          </cell>
        </row>
        <row r="930">
          <cell r="J930">
            <v>0</v>
          </cell>
          <cell r="L930">
            <v>0</v>
          </cell>
        </row>
        <row r="931">
          <cell r="J931">
            <v>0</v>
          </cell>
          <cell r="L931">
            <v>0</v>
          </cell>
        </row>
        <row r="932">
          <cell r="J932">
            <v>0</v>
          </cell>
          <cell r="L932">
            <v>0</v>
          </cell>
        </row>
        <row r="933">
          <cell r="J933">
            <v>0</v>
          </cell>
          <cell r="L933">
            <v>0</v>
          </cell>
        </row>
        <row r="934">
          <cell r="J934">
            <v>0</v>
          </cell>
          <cell r="L934">
            <v>0</v>
          </cell>
        </row>
        <row r="935">
          <cell r="J935">
            <v>0</v>
          </cell>
          <cell r="L935">
            <v>0</v>
          </cell>
        </row>
        <row r="936">
          <cell r="J936">
            <v>0</v>
          </cell>
          <cell r="L936">
            <v>0</v>
          </cell>
        </row>
        <row r="937">
          <cell r="J937">
            <v>0</v>
          </cell>
          <cell r="L937">
            <v>0</v>
          </cell>
        </row>
        <row r="938">
          <cell r="J938">
            <v>0</v>
          </cell>
          <cell r="L938">
            <v>0</v>
          </cell>
        </row>
        <row r="939">
          <cell r="J939">
            <v>0</v>
          </cell>
          <cell r="L939">
            <v>0</v>
          </cell>
        </row>
        <row r="940">
          <cell r="J940">
            <v>0</v>
          </cell>
          <cell r="L940">
            <v>0</v>
          </cell>
        </row>
        <row r="941">
          <cell r="J941">
            <v>0</v>
          </cell>
          <cell r="L941">
            <v>0</v>
          </cell>
        </row>
        <row r="942">
          <cell r="J942">
            <v>0</v>
          </cell>
          <cell r="L942">
            <v>0</v>
          </cell>
        </row>
        <row r="943">
          <cell r="J943">
            <v>0</v>
          </cell>
          <cell r="L943">
            <v>0</v>
          </cell>
        </row>
        <row r="944">
          <cell r="J944">
            <v>0</v>
          </cell>
          <cell r="L944">
            <v>0</v>
          </cell>
        </row>
        <row r="945">
          <cell r="J945">
            <v>0</v>
          </cell>
          <cell r="L945">
            <v>0</v>
          </cell>
        </row>
        <row r="946">
          <cell r="J946">
            <v>0</v>
          </cell>
          <cell r="L946">
            <v>0</v>
          </cell>
        </row>
        <row r="951">
          <cell r="J951" t="str">
            <v>금  액</v>
          </cell>
          <cell r="L951" t="str">
            <v>금  액</v>
          </cell>
        </row>
        <row r="952">
          <cell r="J952">
            <v>0</v>
          </cell>
          <cell r="L952">
            <v>0</v>
          </cell>
        </row>
        <row r="953">
          <cell r="J953">
            <v>0</v>
          </cell>
          <cell r="L953">
            <v>0</v>
          </cell>
        </row>
        <row r="954">
          <cell r="J954">
            <v>0</v>
          </cell>
          <cell r="L954">
            <v>0</v>
          </cell>
        </row>
        <row r="955">
          <cell r="J955">
            <v>0</v>
          </cell>
          <cell r="L955">
            <v>0</v>
          </cell>
        </row>
        <row r="956">
          <cell r="J956">
            <v>0</v>
          </cell>
          <cell r="L956">
            <v>0</v>
          </cell>
        </row>
        <row r="957">
          <cell r="J957">
            <v>0</v>
          </cell>
          <cell r="L957">
            <v>0</v>
          </cell>
        </row>
        <row r="958">
          <cell r="J958">
            <v>0</v>
          </cell>
          <cell r="L958">
            <v>0</v>
          </cell>
        </row>
        <row r="959">
          <cell r="J959">
            <v>0</v>
          </cell>
          <cell r="L959">
            <v>0</v>
          </cell>
        </row>
        <row r="960">
          <cell r="J960">
            <v>0</v>
          </cell>
          <cell r="L960">
            <v>0</v>
          </cell>
        </row>
        <row r="961">
          <cell r="J961">
            <v>0</v>
          </cell>
          <cell r="L961">
            <v>0</v>
          </cell>
        </row>
        <row r="962">
          <cell r="J962">
            <v>0</v>
          </cell>
          <cell r="L962">
            <v>0</v>
          </cell>
        </row>
        <row r="963">
          <cell r="J963">
            <v>0</v>
          </cell>
          <cell r="L963">
            <v>0</v>
          </cell>
        </row>
        <row r="964">
          <cell r="J964">
            <v>0</v>
          </cell>
          <cell r="L964">
            <v>0</v>
          </cell>
        </row>
        <row r="965">
          <cell r="J965">
            <v>0</v>
          </cell>
          <cell r="L965">
            <v>0</v>
          </cell>
        </row>
        <row r="966">
          <cell r="J966">
            <v>0</v>
          </cell>
          <cell r="L966">
            <v>0</v>
          </cell>
        </row>
        <row r="967">
          <cell r="J967">
            <v>0</v>
          </cell>
          <cell r="L967">
            <v>0</v>
          </cell>
        </row>
        <row r="968">
          <cell r="J968">
            <v>0</v>
          </cell>
          <cell r="L968">
            <v>0</v>
          </cell>
        </row>
        <row r="973">
          <cell r="J973" t="str">
            <v>금  액</v>
          </cell>
          <cell r="L973" t="str">
            <v>금  액</v>
          </cell>
        </row>
        <row r="974">
          <cell r="J974">
            <v>0</v>
          </cell>
          <cell r="L974">
            <v>0</v>
          </cell>
        </row>
        <row r="975">
          <cell r="J975">
            <v>0</v>
          </cell>
          <cell r="L975">
            <v>0</v>
          </cell>
        </row>
        <row r="976">
          <cell r="J976">
            <v>0</v>
          </cell>
          <cell r="L976">
            <v>0</v>
          </cell>
        </row>
        <row r="977">
          <cell r="J977">
            <v>0</v>
          </cell>
          <cell r="L977">
            <v>0</v>
          </cell>
        </row>
        <row r="978">
          <cell r="J978">
            <v>0</v>
          </cell>
          <cell r="L978">
            <v>0</v>
          </cell>
        </row>
        <row r="979">
          <cell r="J979">
            <v>0</v>
          </cell>
          <cell r="L979">
            <v>0</v>
          </cell>
        </row>
        <row r="980">
          <cell r="J980">
            <v>0</v>
          </cell>
          <cell r="L980">
            <v>0</v>
          </cell>
        </row>
        <row r="981">
          <cell r="J981">
            <v>0</v>
          </cell>
          <cell r="L981">
            <v>0</v>
          </cell>
        </row>
        <row r="982">
          <cell r="J982">
            <v>0</v>
          </cell>
          <cell r="L982">
            <v>0</v>
          </cell>
        </row>
        <row r="983">
          <cell r="J983">
            <v>0</v>
          </cell>
          <cell r="L983">
            <v>0</v>
          </cell>
        </row>
        <row r="984">
          <cell r="J984">
            <v>0</v>
          </cell>
          <cell r="L984">
            <v>0</v>
          </cell>
        </row>
        <row r="985">
          <cell r="J985">
            <v>0</v>
          </cell>
          <cell r="L985">
            <v>0</v>
          </cell>
        </row>
        <row r="986">
          <cell r="J986">
            <v>0</v>
          </cell>
          <cell r="L986">
            <v>0</v>
          </cell>
        </row>
        <row r="987">
          <cell r="J987">
            <v>0</v>
          </cell>
          <cell r="L987">
            <v>0</v>
          </cell>
        </row>
        <row r="988">
          <cell r="J988">
            <v>0</v>
          </cell>
          <cell r="L988">
            <v>0</v>
          </cell>
        </row>
        <row r="989">
          <cell r="J989">
            <v>0</v>
          </cell>
          <cell r="L989">
            <v>0</v>
          </cell>
        </row>
        <row r="990">
          <cell r="J990">
            <v>0</v>
          </cell>
          <cell r="L990">
            <v>0</v>
          </cell>
        </row>
        <row r="995">
          <cell r="J995" t="str">
            <v>금  액</v>
          </cell>
          <cell r="L995" t="str">
            <v>금  액</v>
          </cell>
        </row>
        <row r="996">
          <cell r="J996">
            <v>0</v>
          </cell>
          <cell r="L996">
            <v>0</v>
          </cell>
        </row>
        <row r="997">
          <cell r="J997">
            <v>0</v>
          </cell>
          <cell r="L997">
            <v>0</v>
          </cell>
        </row>
        <row r="998">
          <cell r="J998">
            <v>0</v>
          </cell>
          <cell r="L998">
            <v>0</v>
          </cell>
        </row>
        <row r="999">
          <cell r="J999">
            <v>0</v>
          </cell>
          <cell r="L999">
            <v>0</v>
          </cell>
        </row>
        <row r="1000">
          <cell r="J1000">
            <v>0</v>
          </cell>
          <cell r="L1000">
            <v>0</v>
          </cell>
        </row>
        <row r="1001">
          <cell r="J1001">
            <v>0</v>
          </cell>
          <cell r="L1001">
            <v>0</v>
          </cell>
        </row>
        <row r="1002">
          <cell r="J1002">
            <v>0</v>
          </cell>
          <cell r="L1002">
            <v>0</v>
          </cell>
        </row>
        <row r="1003">
          <cell r="J1003">
            <v>0</v>
          </cell>
          <cell r="L1003">
            <v>0</v>
          </cell>
        </row>
        <row r="1004">
          <cell r="J1004">
            <v>0</v>
          </cell>
          <cell r="L1004">
            <v>0</v>
          </cell>
        </row>
        <row r="1005">
          <cell r="J1005">
            <v>0</v>
          </cell>
          <cell r="L1005">
            <v>0</v>
          </cell>
        </row>
        <row r="1006">
          <cell r="J1006">
            <v>0</v>
          </cell>
          <cell r="L1006">
            <v>0</v>
          </cell>
        </row>
        <row r="1007">
          <cell r="J1007">
            <v>0</v>
          </cell>
          <cell r="L1007">
            <v>0</v>
          </cell>
        </row>
        <row r="1008">
          <cell r="J1008">
            <v>0</v>
          </cell>
          <cell r="L1008">
            <v>0</v>
          </cell>
        </row>
        <row r="1009">
          <cell r="J1009">
            <v>0</v>
          </cell>
          <cell r="L1009">
            <v>0</v>
          </cell>
        </row>
        <row r="1010">
          <cell r="J1010">
            <v>0</v>
          </cell>
          <cell r="L1010">
            <v>0</v>
          </cell>
        </row>
        <row r="1011">
          <cell r="J1011">
            <v>0</v>
          </cell>
          <cell r="L1011">
            <v>0</v>
          </cell>
        </row>
        <row r="1012">
          <cell r="J1012">
            <v>0</v>
          </cell>
          <cell r="L1012">
            <v>0</v>
          </cell>
        </row>
        <row r="1017">
          <cell r="J1017" t="str">
            <v>금  액</v>
          </cell>
          <cell r="L1017" t="str">
            <v>금  액</v>
          </cell>
        </row>
        <row r="1018">
          <cell r="J1018">
            <v>0</v>
          </cell>
          <cell r="L1018">
            <v>0</v>
          </cell>
        </row>
        <row r="1019">
          <cell r="J1019">
            <v>0</v>
          </cell>
          <cell r="L1019">
            <v>0</v>
          </cell>
        </row>
        <row r="1020">
          <cell r="J1020">
            <v>0</v>
          </cell>
          <cell r="L1020">
            <v>0</v>
          </cell>
        </row>
        <row r="1021">
          <cell r="J1021">
            <v>0</v>
          </cell>
          <cell r="L1021">
            <v>0</v>
          </cell>
        </row>
        <row r="1022">
          <cell r="J1022">
            <v>0</v>
          </cell>
          <cell r="L1022">
            <v>0</v>
          </cell>
        </row>
        <row r="1023">
          <cell r="J1023">
            <v>0</v>
          </cell>
          <cell r="L1023">
            <v>0</v>
          </cell>
        </row>
        <row r="1024">
          <cell r="J1024">
            <v>0</v>
          </cell>
          <cell r="L1024">
            <v>0</v>
          </cell>
        </row>
        <row r="1025">
          <cell r="J1025">
            <v>0</v>
          </cell>
          <cell r="L1025">
            <v>0</v>
          </cell>
        </row>
        <row r="1026">
          <cell r="J1026">
            <v>0</v>
          </cell>
          <cell r="L1026">
            <v>0</v>
          </cell>
        </row>
        <row r="1027">
          <cell r="J1027">
            <v>0</v>
          </cell>
          <cell r="L1027">
            <v>0</v>
          </cell>
        </row>
        <row r="1028">
          <cell r="J1028">
            <v>0</v>
          </cell>
          <cell r="L1028">
            <v>0</v>
          </cell>
        </row>
        <row r="1029">
          <cell r="J1029">
            <v>0</v>
          </cell>
          <cell r="L1029">
            <v>0</v>
          </cell>
        </row>
        <row r="1030">
          <cell r="J1030">
            <v>0</v>
          </cell>
          <cell r="L1030">
            <v>0</v>
          </cell>
        </row>
        <row r="1031">
          <cell r="J1031">
            <v>0</v>
          </cell>
          <cell r="L1031">
            <v>0</v>
          </cell>
        </row>
        <row r="1032">
          <cell r="J1032">
            <v>0</v>
          </cell>
          <cell r="L1032">
            <v>0</v>
          </cell>
        </row>
        <row r="1033">
          <cell r="J1033">
            <v>0</v>
          </cell>
          <cell r="L1033">
            <v>0</v>
          </cell>
        </row>
        <row r="1034">
          <cell r="J1034">
            <v>0</v>
          </cell>
          <cell r="L1034">
            <v>0</v>
          </cell>
        </row>
        <row r="1039">
          <cell r="J1039" t="str">
            <v>금  액</v>
          </cell>
          <cell r="L1039" t="str">
            <v>금  액</v>
          </cell>
        </row>
        <row r="1040">
          <cell r="J1040">
            <v>0</v>
          </cell>
          <cell r="L1040">
            <v>0</v>
          </cell>
        </row>
        <row r="1041">
          <cell r="J1041">
            <v>0</v>
          </cell>
          <cell r="L1041">
            <v>0</v>
          </cell>
        </row>
        <row r="1042">
          <cell r="J1042">
            <v>0</v>
          </cell>
          <cell r="L1042">
            <v>0</v>
          </cell>
        </row>
        <row r="1043">
          <cell r="J1043">
            <v>0</v>
          </cell>
          <cell r="L1043">
            <v>0</v>
          </cell>
        </row>
        <row r="1044">
          <cell r="J1044">
            <v>0</v>
          </cell>
          <cell r="L1044">
            <v>0</v>
          </cell>
        </row>
        <row r="1045">
          <cell r="J1045">
            <v>0</v>
          </cell>
          <cell r="L1045">
            <v>0</v>
          </cell>
        </row>
        <row r="1046">
          <cell r="J1046">
            <v>0</v>
          </cell>
          <cell r="L1046">
            <v>0</v>
          </cell>
        </row>
        <row r="1047">
          <cell r="J1047">
            <v>0</v>
          </cell>
          <cell r="L1047">
            <v>0</v>
          </cell>
        </row>
        <row r="1048">
          <cell r="J1048">
            <v>0</v>
          </cell>
          <cell r="L1048">
            <v>0</v>
          </cell>
        </row>
        <row r="1049">
          <cell r="J1049">
            <v>0</v>
          </cell>
          <cell r="L1049">
            <v>0</v>
          </cell>
        </row>
        <row r="1050">
          <cell r="J1050">
            <v>0</v>
          </cell>
          <cell r="L1050">
            <v>0</v>
          </cell>
        </row>
        <row r="1051">
          <cell r="J1051">
            <v>0</v>
          </cell>
          <cell r="L1051">
            <v>0</v>
          </cell>
        </row>
        <row r="1052">
          <cell r="J1052">
            <v>0</v>
          </cell>
          <cell r="L1052">
            <v>0</v>
          </cell>
        </row>
        <row r="1053">
          <cell r="J1053">
            <v>0</v>
          </cell>
          <cell r="L1053">
            <v>0</v>
          </cell>
        </row>
        <row r="1054">
          <cell r="J1054">
            <v>0</v>
          </cell>
          <cell r="L1054">
            <v>0</v>
          </cell>
        </row>
        <row r="1055">
          <cell r="J1055">
            <v>0</v>
          </cell>
          <cell r="L1055">
            <v>0</v>
          </cell>
        </row>
        <row r="1056">
          <cell r="J1056">
            <v>0</v>
          </cell>
          <cell r="L1056">
            <v>0</v>
          </cell>
        </row>
        <row r="1061">
          <cell r="J1061" t="str">
            <v>금  액</v>
          </cell>
          <cell r="L1061" t="str">
            <v>금  액</v>
          </cell>
        </row>
        <row r="1062">
          <cell r="J1062">
            <v>0</v>
          </cell>
          <cell r="L1062">
            <v>0</v>
          </cell>
        </row>
        <row r="1063">
          <cell r="J1063">
            <v>0</v>
          </cell>
          <cell r="L1063">
            <v>0</v>
          </cell>
        </row>
        <row r="1064">
          <cell r="J1064">
            <v>0</v>
          </cell>
          <cell r="L1064">
            <v>0</v>
          </cell>
        </row>
        <row r="1065">
          <cell r="J1065">
            <v>0</v>
          </cell>
          <cell r="L1065">
            <v>0</v>
          </cell>
        </row>
        <row r="1066">
          <cell r="J1066">
            <v>0</v>
          </cell>
          <cell r="L1066">
            <v>0</v>
          </cell>
        </row>
        <row r="1067">
          <cell r="J1067">
            <v>0</v>
          </cell>
          <cell r="L1067">
            <v>0</v>
          </cell>
        </row>
        <row r="1068">
          <cell r="J1068">
            <v>0</v>
          </cell>
          <cell r="L1068">
            <v>0</v>
          </cell>
        </row>
        <row r="1069">
          <cell r="J1069">
            <v>0</v>
          </cell>
          <cell r="L1069">
            <v>0</v>
          </cell>
        </row>
        <row r="1070">
          <cell r="J1070">
            <v>0</v>
          </cell>
          <cell r="L1070">
            <v>0</v>
          </cell>
        </row>
        <row r="1071">
          <cell r="J1071">
            <v>0</v>
          </cell>
          <cell r="L1071">
            <v>0</v>
          </cell>
        </row>
        <row r="1072">
          <cell r="J1072">
            <v>0</v>
          </cell>
          <cell r="L1072">
            <v>0</v>
          </cell>
        </row>
        <row r="1073">
          <cell r="J1073">
            <v>0</v>
          </cell>
          <cell r="L1073">
            <v>0</v>
          </cell>
        </row>
        <row r="1074">
          <cell r="J1074">
            <v>0</v>
          </cell>
          <cell r="L1074">
            <v>0</v>
          </cell>
        </row>
        <row r="1075">
          <cell r="J1075">
            <v>0</v>
          </cell>
          <cell r="L1075">
            <v>0</v>
          </cell>
        </row>
        <row r="1076">
          <cell r="J1076">
            <v>0</v>
          </cell>
          <cell r="L1076">
            <v>0</v>
          </cell>
        </row>
        <row r="1077">
          <cell r="J1077">
            <v>0</v>
          </cell>
          <cell r="L1077">
            <v>0</v>
          </cell>
        </row>
        <row r="1078">
          <cell r="J1078">
            <v>0</v>
          </cell>
          <cell r="L1078">
            <v>0</v>
          </cell>
        </row>
        <row r="1083">
          <cell r="J1083" t="str">
            <v>금  액</v>
          </cell>
          <cell r="L1083" t="str">
            <v>금  액</v>
          </cell>
        </row>
        <row r="1084">
          <cell r="J1084">
            <v>0</v>
          </cell>
          <cell r="L1084">
            <v>0</v>
          </cell>
        </row>
        <row r="1085">
          <cell r="J1085">
            <v>0</v>
          </cell>
          <cell r="L1085">
            <v>0</v>
          </cell>
        </row>
        <row r="1086">
          <cell r="J1086">
            <v>0</v>
          </cell>
          <cell r="L1086">
            <v>0</v>
          </cell>
        </row>
        <row r="1087">
          <cell r="J1087">
            <v>0</v>
          </cell>
          <cell r="L1087">
            <v>0</v>
          </cell>
        </row>
        <row r="1088">
          <cell r="J1088">
            <v>0</v>
          </cell>
          <cell r="L1088">
            <v>0</v>
          </cell>
        </row>
        <row r="1089">
          <cell r="J1089">
            <v>0</v>
          </cell>
          <cell r="L1089">
            <v>0</v>
          </cell>
        </row>
        <row r="1090">
          <cell r="J1090">
            <v>0</v>
          </cell>
          <cell r="L1090">
            <v>0</v>
          </cell>
        </row>
        <row r="1091">
          <cell r="J1091">
            <v>0</v>
          </cell>
          <cell r="L1091">
            <v>0</v>
          </cell>
        </row>
        <row r="1092">
          <cell r="J1092">
            <v>0</v>
          </cell>
          <cell r="L1092">
            <v>0</v>
          </cell>
        </row>
        <row r="1093">
          <cell r="J1093">
            <v>0</v>
          </cell>
          <cell r="L1093">
            <v>0</v>
          </cell>
        </row>
        <row r="1094">
          <cell r="J1094">
            <v>0</v>
          </cell>
          <cell r="L1094">
            <v>0</v>
          </cell>
        </row>
        <row r="1095">
          <cell r="J1095">
            <v>0</v>
          </cell>
          <cell r="L1095">
            <v>0</v>
          </cell>
        </row>
        <row r="1096">
          <cell r="J1096">
            <v>0</v>
          </cell>
          <cell r="L1096">
            <v>0</v>
          </cell>
        </row>
        <row r="1097">
          <cell r="J1097">
            <v>0</v>
          </cell>
          <cell r="L1097">
            <v>0</v>
          </cell>
        </row>
        <row r="1098">
          <cell r="J1098">
            <v>0</v>
          </cell>
          <cell r="L1098">
            <v>0</v>
          </cell>
        </row>
        <row r="1099">
          <cell r="J1099">
            <v>0</v>
          </cell>
          <cell r="L1099">
            <v>0</v>
          </cell>
        </row>
        <row r="1100">
          <cell r="J1100">
            <v>0</v>
          </cell>
          <cell r="L1100">
            <v>0</v>
          </cell>
        </row>
        <row r="1105">
          <cell r="J1105" t="str">
            <v>금  액</v>
          </cell>
          <cell r="L1105" t="str">
            <v>금  액</v>
          </cell>
        </row>
        <row r="1106">
          <cell r="J1106">
            <v>0</v>
          </cell>
          <cell r="L1106">
            <v>0</v>
          </cell>
        </row>
        <row r="1107">
          <cell r="J1107">
            <v>0</v>
          </cell>
          <cell r="L1107">
            <v>0</v>
          </cell>
        </row>
        <row r="1108">
          <cell r="J1108">
            <v>0</v>
          </cell>
          <cell r="L1108">
            <v>0</v>
          </cell>
        </row>
        <row r="1109">
          <cell r="J1109">
            <v>0</v>
          </cell>
          <cell r="L1109">
            <v>0</v>
          </cell>
        </row>
        <row r="1110">
          <cell r="J1110">
            <v>0</v>
          </cell>
          <cell r="L1110">
            <v>0</v>
          </cell>
        </row>
        <row r="1111">
          <cell r="J1111">
            <v>0</v>
          </cell>
          <cell r="L1111">
            <v>0</v>
          </cell>
        </row>
        <row r="1112">
          <cell r="J1112">
            <v>0</v>
          </cell>
          <cell r="L1112">
            <v>0</v>
          </cell>
        </row>
        <row r="1113">
          <cell r="J1113">
            <v>0</v>
          </cell>
          <cell r="L1113">
            <v>0</v>
          </cell>
        </row>
        <row r="1114">
          <cell r="J1114">
            <v>0</v>
          </cell>
          <cell r="L1114">
            <v>0</v>
          </cell>
        </row>
        <row r="1115">
          <cell r="J1115">
            <v>0</v>
          </cell>
          <cell r="L1115">
            <v>0</v>
          </cell>
        </row>
        <row r="1116">
          <cell r="J1116">
            <v>0</v>
          </cell>
          <cell r="L1116">
            <v>0</v>
          </cell>
        </row>
        <row r="1117">
          <cell r="J1117">
            <v>0</v>
          </cell>
          <cell r="L1117">
            <v>0</v>
          </cell>
        </row>
        <row r="1118">
          <cell r="J1118">
            <v>0</v>
          </cell>
          <cell r="L1118">
            <v>0</v>
          </cell>
        </row>
        <row r="1119">
          <cell r="J1119">
            <v>0</v>
          </cell>
          <cell r="L1119">
            <v>0</v>
          </cell>
        </row>
        <row r="1120">
          <cell r="J1120">
            <v>0</v>
          </cell>
          <cell r="L1120">
            <v>0</v>
          </cell>
        </row>
        <row r="1121">
          <cell r="J1121">
            <v>0</v>
          </cell>
          <cell r="L1121">
            <v>0</v>
          </cell>
        </row>
        <row r="1122">
          <cell r="J1122">
            <v>0</v>
          </cell>
          <cell r="L1122">
            <v>0</v>
          </cell>
        </row>
        <row r="1127">
          <cell r="J1127" t="str">
            <v>금  액</v>
          </cell>
          <cell r="L1127" t="str">
            <v>금  액</v>
          </cell>
        </row>
        <row r="1128">
          <cell r="J1128">
            <v>0</v>
          </cell>
          <cell r="L1128">
            <v>0</v>
          </cell>
        </row>
        <row r="1129">
          <cell r="J1129">
            <v>0</v>
          </cell>
          <cell r="L1129">
            <v>0</v>
          </cell>
        </row>
        <row r="1130">
          <cell r="J1130">
            <v>0</v>
          </cell>
          <cell r="L1130">
            <v>0</v>
          </cell>
        </row>
        <row r="1131">
          <cell r="J1131">
            <v>0</v>
          </cell>
          <cell r="L1131">
            <v>0</v>
          </cell>
        </row>
        <row r="1132">
          <cell r="J1132">
            <v>0</v>
          </cell>
          <cell r="L1132">
            <v>0</v>
          </cell>
        </row>
        <row r="1133">
          <cell r="J1133">
            <v>0</v>
          </cell>
          <cell r="L1133">
            <v>0</v>
          </cell>
        </row>
        <row r="1134">
          <cell r="J1134">
            <v>0</v>
          </cell>
          <cell r="L1134">
            <v>0</v>
          </cell>
        </row>
        <row r="1135">
          <cell r="J1135">
            <v>0</v>
          </cell>
          <cell r="L1135">
            <v>0</v>
          </cell>
        </row>
        <row r="1136">
          <cell r="J1136">
            <v>0</v>
          </cell>
          <cell r="L1136">
            <v>0</v>
          </cell>
        </row>
        <row r="1137">
          <cell r="J1137">
            <v>0</v>
          </cell>
          <cell r="L1137">
            <v>0</v>
          </cell>
        </row>
        <row r="1138">
          <cell r="J1138">
            <v>0</v>
          </cell>
          <cell r="L1138">
            <v>0</v>
          </cell>
        </row>
        <row r="1139">
          <cell r="J1139">
            <v>0</v>
          </cell>
          <cell r="L1139">
            <v>0</v>
          </cell>
        </row>
        <row r="1140">
          <cell r="J1140">
            <v>0</v>
          </cell>
          <cell r="L1140">
            <v>0</v>
          </cell>
        </row>
        <row r="1141">
          <cell r="J1141">
            <v>0</v>
          </cell>
          <cell r="L1141">
            <v>0</v>
          </cell>
        </row>
        <row r="1142">
          <cell r="J1142">
            <v>0</v>
          </cell>
          <cell r="L1142">
            <v>0</v>
          </cell>
        </row>
        <row r="1143">
          <cell r="J1143">
            <v>0</v>
          </cell>
          <cell r="L1143">
            <v>0</v>
          </cell>
        </row>
        <row r="1144">
          <cell r="J1144">
            <v>0</v>
          </cell>
          <cell r="L1144">
            <v>0</v>
          </cell>
        </row>
        <row r="1149">
          <cell r="J1149" t="str">
            <v>금  액</v>
          </cell>
          <cell r="L1149" t="str">
            <v>금  액</v>
          </cell>
        </row>
        <row r="1150">
          <cell r="J1150">
            <v>0</v>
          </cell>
          <cell r="L1150">
            <v>0</v>
          </cell>
        </row>
        <row r="1151">
          <cell r="J1151">
            <v>0</v>
          </cell>
          <cell r="L1151">
            <v>0</v>
          </cell>
        </row>
        <row r="1152">
          <cell r="J1152">
            <v>0</v>
          </cell>
          <cell r="L1152">
            <v>0</v>
          </cell>
        </row>
        <row r="1153">
          <cell r="J1153">
            <v>0</v>
          </cell>
          <cell r="L1153">
            <v>0</v>
          </cell>
        </row>
        <row r="1154">
          <cell r="J1154">
            <v>0</v>
          </cell>
          <cell r="L1154">
            <v>0</v>
          </cell>
        </row>
        <row r="1155">
          <cell r="J1155">
            <v>0</v>
          </cell>
          <cell r="L1155">
            <v>0</v>
          </cell>
        </row>
        <row r="1156">
          <cell r="J1156">
            <v>0</v>
          </cell>
          <cell r="L1156">
            <v>0</v>
          </cell>
        </row>
        <row r="1157">
          <cell r="J1157">
            <v>0</v>
          </cell>
          <cell r="L1157">
            <v>0</v>
          </cell>
        </row>
        <row r="1158">
          <cell r="J1158">
            <v>0</v>
          </cell>
          <cell r="L1158">
            <v>0</v>
          </cell>
        </row>
        <row r="1159">
          <cell r="J1159">
            <v>0</v>
          </cell>
          <cell r="L1159">
            <v>0</v>
          </cell>
        </row>
        <row r="1160">
          <cell r="J1160">
            <v>0</v>
          </cell>
          <cell r="L1160">
            <v>0</v>
          </cell>
        </row>
        <row r="1161">
          <cell r="J1161">
            <v>0</v>
          </cell>
          <cell r="L1161">
            <v>0</v>
          </cell>
        </row>
        <row r="1162">
          <cell r="J1162">
            <v>0</v>
          </cell>
          <cell r="L1162">
            <v>0</v>
          </cell>
        </row>
        <row r="1163">
          <cell r="J1163">
            <v>0</v>
          </cell>
          <cell r="L1163">
            <v>0</v>
          </cell>
        </row>
        <row r="1164">
          <cell r="J1164">
            <v>0</v>
          </cell>
          <cell r="L1164">
            <v>0</v>
          </cell>
        </row>
        <row r="1165">
          <cell r="J1165">
            <v>0</v>
          </cell>
          <cell r="L1165">
            <v>0</v>
          </cell>
        </row>
        <row r="1166">
          <cell r="J1166">
            <v>0</v>
          </cell>
          <cell r="L1166">
            <v>0</v>
          </cell>
        </row>
        <row r="1171">
          <cell r="J1171" t="str">
            <v>금  액</v>
          </cell>
          <cell r="L1171" t="str">
            <v>금  액</v>
          </cell>
        </row>
        <row r="1172">
          <cell r="J1172">
            <v>0</v>
          </cell>
          <cell r="L1172">
            <v>0</v>
          </cell>
        </row>
        <row r="1173">
          <cell r="J1173">
            <v>0</v>
          </cell>
          <cell r="L1173">
            <v>0</v>
          </cell>
        </row>
        <row r="1174">
          <cell r="J1174">
            <v>0</v>
          </cell>
          <cell r="L1174">
            <v>0</v>
          </cell>
        </row>
        <row r="1175">
          <cell r="J1175">
            <v>0</v>
          </cell>
          <cell r="L1175">
            <v>0</v>
          </cell>
        </row>
        <row r="1176">
          <cell r="J1176">
            <v>0</v>
          </cell>
          <cell r="L1176">
            <v>0</v>
          </cell>
        </row>
        <row r="1177">
          <cell r="J1177">
            <v>0</v>
          </cell>
          <cell r="L1177">
            <v>0</v>
          </cell>
        </row>
        <row r="1178">
          <cell r="J1178">
            <v>0</v>
          </cell>
          <cell r="L1178">
            <v>0</v>
          </cell>
        </row>
        <row r="1179">
          <cell r="J1179">
            <v>0</v>
          </cell>
          <cell r="L1179">
            <v>0</v>
          </cell>
        </row>
        <row r="1180">
          <cell r="J1180">
            <v>0</v>
          </cell>
          <cell r="L1180">
            <v>0</v>
          </cell>
        </row>
        <row r="1181">
          <cell r="J1181">
            <v>0</v>
          </cell>
          <cell r="L1181">
            <v>0</v>
          </cell>
        </row>
        <row r="1182">
          <cell r="J1182">
            <v>0</v>
          </cell>
          <cell r="L1182">
            <v>0</v>
          </cell>
        </row>
        <row r="1183">
          <cell r="J1183">
            <v>0</v>
          </cell>
          <cell r="L1183">
            <v>0</v>
          </cell>
        </row>
        <row r="1184">
          <cell r="J1184">
            <v>0</v>
          </cell>
          <cell r="L1184">
            <v>0</v>
          </cell>
        </row>
        <row r="1185">
          <cell r="J1185">
            <v>0</v>
          </cell>
          <cell r="L1185">
            <v>0</v>
          </cell>
        </row>
        <row r="1186">
          <cell r="J1186">
            <v>0</v>
          </cell>
          <cell r="L1186">
            <v>0</v>
          </cell>
        </row>
        <row r="1187">
          <cell r="J1187">
            <v>0</v>
          </cell>
          <cell r="L1187">
            <v>0</v>
          </cell>
        </row>
        <row r="1188">
          <cell r="J1188">
            <v>0</v>
          </cell>
          <cell r="L1188">
            <v>0</v>
          </cell>
        </row>
        <row r="1193">
          <cell r="J1193" t="str">
            <v>금  액</v>
          </cell>
          <cell r="L1193" t="str">
            <v>금  액</v>
          </cell>
        </row>
        <row r="1194">
          <cell r="J1194">
            <v>0</v>
          </cell>
          <cell r="L1194">
            <v>0</v>
          </cell>
        </row>
        <row r="1195">
          <cell r="J1195">
            <v>0</v>
          </cell>
          <cell r="L1195">
            <v>0</v>
          </cell>
        </row>
        <row r="1196">
          <cell r="J1196">
            <v>0</v>
          </cell>
          <cell r="L1196">
            <v>0</v>
          </cell>
        </row>
        <row r="1197">
          <cell r="J1197">
            <v>0</v>
          </cell>
          <cell r="L1197">
            <v>0</v>
          </cell>
        </row>
        <row r="1198">
          <cell r="J1198">
            <v>0</v>
          </cell>
          <cell r="L1198">
            <v>0</v>
          </cell>
        </row>
        <row r="1199">
          <cell r="J1199">
            <v>0</v>
          </cell>
          <cell r="L1199">
            <v>0</v>
          </cell>
        </row>
        <row r="1200">
          <cell r="J1200">
            <v>0</v>
          </cell>
          <cell r="L1200">
            <v>0</v>
          </cell>
        </row>
        <row r="1201">
          <cell r="J1201">
            <v>0</v>
          </cell>
          <cell r="L1201">
            <v>0</v>
          </cell>
        </row>
        <row r="1202">
          <cell r="J1202">
            <v>0</v>
          </cell>
          <cell r="L1202">
            <v>0</v>
          </cell>
        </row>
        <row r="1203">
          <cell r="J1203">
            <v>0</v>
          </cell>
          <cell r="L1203">
            <v>0</v>
          </cell>
        </row>
        <row r="1204">
          <cell r="J1204">
            <v>0</v>
          </cell>
          <cell r="L1204">
            <v>0</v>
          </cell>
        </row>
        <row r="1205">
          <cell r="J1205">
            <v>0</v>
          </cell>
          <cell r="L1205">
            <v>0</v>
          </cell>
        </row>
        <row r="1206">
          <cell r="J1206">
            <v>0</v>
          </cell>
          <cell r="L1206">
            <v>0</v>
          </cell>
        </row>
        <row r="1207">
          <cell r="J1207">
            <v>0</v>
          </cell>
          <cell r="L1207">
            <v>0</v>
          </cell>
        </row>
        <row r="1208">
          <cell r="J1208">
            <v>0</v>
          </cell>
          <cell r="L1208">
            <v>0</v>
          </cell>
        </row>
        <row r="1209">
          <cell r="J1209">
            <v>0</v>
          </cell>
          <cell r="L1209">
            <v>0</v>
          </cell>
        </row>
        <row r="1210">
          <cell r="J1210">
            <v>0</v>
          </cell>
          <cell r="L1210">
            <v>0</v>
          </cell>
        </row>
        <row r="1215">
          <cell r="J1215" t="str">
            <v>금  액</v>
          </cell>
          <cell r="L1215" t="str">
            <v>금  액</v>
          </cell>
        </row>
        <row r="1216">
          <cell r="J1216">
            <v>0</v>
          </cell>
          <cell r="L1216">
            <v>0</v>
          </cell>
        </row>
        <row r="1217">
          <cell r="J1217">
            <v>0</v>
          </cell>
          <cell r="L1217">
            <v>0</v>
          </cell>
        </row>
        <row r="1218">
          <cell r="J1218">
            <v>0</v>
          </cell>
          <cell r="L1218">
            <v>0</v>
          </cell>
        </row>
        <row r="1219">
          <cell r="J1219">
            <v>0</v>
          </cell>
          <cell r="L1219">
            <v>0</v>
          </cell>
        </row>
        <row r="1220">
          <cell r="J1220">
            <v>0</v>
          </cell>
          <cell r="L1220">
            <v>0</v>
          </cell>
        </row>
        <row r="1221">
          <cell r="J1221">
            <v>0</v>
          </cell>
          <cell r="L1221">
            <v>0</v>
          </cell>
        </row>
        <row r="1222">
          <cell r="J1222">
            <v>0</v>
          </cell>
          <cell r="L1222">
            <v>0</v>
          </cell>
        </row>
        <row r="1223">
          <cell r="J1223">
            <v>0</v>
          </cell>
          <cell r="L1223">
            <v>0</v>
          </cell>
        </row>
        <row r="1224">
          <cell r="J1224">
            <v>0</v>
          </cell>
          <cell r="L1224">
            <v>0</v>
          </cell>
        </row>
        <row r="1225">
          <cell r="J1225">
            <v>0</v>
          </cell>
          <cell r="L1225">
            <v>0</v>
          </cell>
        </row>
        <row r="1226">
          <cell r="J1226">
            <v>0</v>
          </cell>
          <cell r="L1226">
            <v>0</v>
          </cell>
        </row>
        <row r="1227">
          <cell r="J1227">
            <v>0</v>
          </cell>
          <cell r="L1227">
            <v>0</v>
          </cell>
        </row>
        <row r="1228">
          <cell r="J1228">
            <v>0</v>
          </cell>
          <cell r="L1228">
            <v>0</v>
          </cell>
        </row>
        <row r="1229">
          <cell r="J1229">
            <v>0</v>
          </cell>
          <cell r="L1229">
            <v>0</v>
          </cell>
        </row>
        <row r="1230">
          <cell r="J1230">
            <v>0</v>
          </cell>
          <cell r="L1230">
            <v>0</v>
          </cell>
        </row>
        <row r="1231">
          <cell r="J1231">
            <v>0</v>
          </cell>
          <cell r="L1231">
            <v>0</v>
          </cell>
        </row>
        <row r="1232">
          <cell r="J1232">
            <v>0</v>
          </cell>
          <cell r="L1232">
            <v>0</v>
          </cell>
        </row>
        <row r="1237">
          <cell r="J1237" t="str">
            <v>금  액</v>
          </cell>
          <cell r="L1237" t="str">
            <v>금  액</v>
          </cell>
        </row>
        <row r="1238">
          <cell r="J1238">
            <v>0</v>
          </cell>
          <cell r="L1238">
            <v>0</v>
          </cell>
        </row>
        <row r="1239">
          <cell r="J1239">
            <v>0</v>
          </cell>
          <cell r="L1239">
            <v>0</v>
          </cell>
        </row>
        <row r="1240">
          <cell r="J1240">
            <v>0</v>
          </cell>
          <cell r="L1240">
            <v>0</v>
          </cell>
        </row>
        <row r="1241">
          <cell r="J1241">
            <v>0</v>
          </cell>
          <cell r="L1241">
            <v>0</v>
          </cell>
        </row>
        <row r="1242">
          <cell r="J1242">
            <v>0</v>
          </cell>
          <cell r="L1242">
            <v>0</v>
          </cell>
        </row>
        <row r="1243">
          <cell r="J1243">
            <v>0</v>
          </cell>
          <cell r="L1243">
            <v>0</v>
          </cell>
        </row>
        <row r="1244">
          <cell r="J1244">
            <v>0</v>
          </cell>
          <cell r="L1244">
            <v>0</v>
          </cell>
        </row>
        <row r="1245">
          <cell r="J1245">
            <v>0</v>
          </cell>
          <cell r="L1245">
            <v>0</v>
          </cell>
        </row>
        <row r="1246">
          <cell r="J1246">
            <v>0</v>
          </cell>
          <cell r="L1246">
            <v>0</v>
          </cell>
        </row>
        <row r="1247">
          <cell r="J1247">
            <v>0</v>
          </cell>
          <cell r="L1247">
            <v>0</v>
          </cell>
        </row>
        <row r="1248">
          <cell r="J1248">
            <v>0</v>
          </cell>
          <cell r="L1248">
            <v>0</v>
          </cell>
        </row>
        <row r="1249">
          <cell r="J1249">
            <v>0</v>
          </cell>
          <cell r="L1249">
            <v>0</v>
          </cell>
        </row>
        <row r="1250">
          <cell r="J1250">
            <v>0</v>
          </cell>
          <cell r="L1250">
            <v>0</v>
          </cell>
        </row>
        <row r="1251">
          <cell r="J1251">
            <v>0</v>
          </cell>
          <cell r="L1251">
            <v>0</v>
          </cell>
        </row>
        <row r="1252">
          <cell r="J1252">
            <v>0</v>
          </cell>
          <cell r="L1252">
            <v>0</v>
          </cell>
        </row>
        <row r="1253">
          <cell r="J1253">
            <v>0</v>
          </cell>
          <cell r="L1253">
            <v>0</v>
          </cell>
        </row>
        <row r="1254">
          <cell r="J1254">
            <v>0</v>
          </cell>
          <cell r="L1254">
            <v>0</v>
          </cell>
        </row>
        <row r="1259">
          <cell r="J1259" t="str">
            <v>금  액</v>
          </cell>
          <cell r="L1259" t="str">
            <v>금  액</v>
          </cell>
        </row>
        <row r="1260">
          <cell r="J1260">
            <v>0</v>
          </cell>
          <cell r="L1260">
            <v>0</v>
          </cell>
        </row>
        <row r="1261">
          <cell r="J1261">
            <v>0</v>
          </cell>
          <cell r="L1261">
            <v>0</v>
          </cell>
        </row>
        <row r="1262">
          <cell r="J1262">
            <v>0</v>
          </cell>
          <cell r="L1262">
            <v>0</v>
          </cell>
        </row>
        <row r="1263">
          <cell r="J1263">
            <v>0</v>
          </cell>
          <cell r="L1263">
            <v>0</v>
          </cell>
        </row>
        <row r="1264">
          <cell r="J1264">
            <v>0</v>
          </cell>
          <cell r="L1264">
            <v>0</v>
          </cell>
        </row>
        <row r="1265">
          <cell r="J1265">
            <v>0</v>
          </cell>
          <cell r="L1265">
            <v>0</v>
          </cell>
        </row>
        <row r="1266">
          <cell r="J1266">
            <v>0</v>
          </cell>
          <cell r="L1266">
            <v>0</v>
          </cell>
        </row>
        <row r="1267">
          <cell r="J1267">
            <v>0</v>
          </cell>
          <cell r="L1267">
            <v>0</v>
          </cell>
        </row>
        <row r="1268">
          <cell r="J1268">
            <v>0</v>
          </cell>
          <cell r="L1268">
            <v>0</v>
          </cell>
        </row>
        <row r="1269">
          <cell r="J1269">
            <v>0</v>
          </cell>
          <cell r="L1269">
            <v>0</v>
          </cell>
        </row>
        <row r="1270">
          <cell r="J1270">
            <v>0</v>
          </cell>
          <cell r="L1270">
            <v>0</v>
          </cell>
        </row>
        <row r="1271">
          <cell r="J1271">
            <v>0</v>
          </cell>
          <cell r="L1271">
            <v>0</v>
          </cell>
        </row>
        <row r="1272">
          <cell r="J1272">
            <v>0</v>
          </cell>
          <cell r="L1272">
            <v>0</v>
          </cell>
        </row>
        <row r="1273">
          <cell r="J1273">
            <v>0</v>
          </cell>
          <cell r="L1273">
            <v>0</v>
          </cell>
        </row>
        <row r="1274">
          <cell r="J1274">
            <v>0</v>
          </cell>
          <cell r="L1274">
            <v>0</v>
          </cell>
        </row>
        <row r="1275">
          <cell r="J1275">
            <v>0</v>
          </cell>
          <cell r="L1275">
            <v>0</v>
          </cell>
        </row>
        <row r="1276">
          <cell r="J1276">
            <v>0</v>
          </cell>
          <cell r="L1276">
            <v>0</v>
          </cell>
        </row>
        <row r="1281">
          <cell r="J1281" t="str">
            <v>금  액</v>
          </cell>
          <cell r="L1281" t="str">
            <v>금  액</v>
          </cell>
        </row>
        <row r="1282">
          <cell r="J1282">
            <v>0</v>
          </cell>
          <cell r="L1282">
            <v>0</v>
          </cell>
        </row>
        <row r="1283">
          <cell r="J1283">
            <v>0</v>
          </cell>
          <cell r="L1283">
            <v>0</v>
          </cell>
        </row>
        <row r="1284">
          <cell r="J1284">
            <v>0</v>
          </cell>
          <cell r="L1284">
            <v>0</v>
          </cell>
        </row>
        <row r="1285">
          <cell r="J1285">
            <v>0</v>
          </cell>
          <cell r="L1285">
            <v>0</v>
          </cell>
        </row>
        <row r="1286">
          <cell r="J1286">
            <v>0</v>
          </cell>
          <cell r="L1286">
            <v>0</v>
          </cell>
        </row>
        <row r="1287">
          <cell r="J1287">
            <v>0</v>
          </cell>
          <cell r="L1287">
            <v>0</v>
          </cell>
        </row>
        <row r="1288">
          <cell r="J1288">
            <v>0</v>
          </cell>
          <cell r="L1288">
            <v>0</v>
          </cell>
        </row>
        <row r="1289">
          <cell r="J1289">
            <v>0</v>
          </cell>
          <cell r="L1289">
            <v>0</v>
          </cell>
        </row>
        <row r="1290">
          <cell r="J1290">
            <v>0</v>
          </cell>
          <cell r="L1290">
            <v>0</v>
          </cell>
        </row>
        <row r="1291">
          <cell r="J1291">
            <v>0</v>
          </cell>
          <cell r="L1291">
            <v>0</v>
          </cell>
        </row>
        <row r="1292">
          <cell r="J1292">
            <v>0</v>
          </cell>
          <cell r="L1292">
            <v>0</v>
          </cell>
        </row>
        <row r="1293">
          <cell r="J1293">
            <v>0</v>
          </cell>
          <cell r="L1293">
            <v>0</v>
          </cell>
        </row>
        <row r="1294">
          <cell r="J1294">
            <v>0</v>
          </cell>
          <cell r="L1294">
            <v>0</v>
          </cell>
        </row>
        <row r="1295">
          <cell r="J1295">
            <v>0</v>
          </cell>
          <cell r="L1295">
            <v>0</v>
          </cell>
        </row>
        <row r="1296">
          <cell r="J1296">
            <v>0</v>
          </cell>
          <cell r="L1296">
            <v>0</v>
          </cell>
        </row>
        <row r="1297">
          <cell r="J1297">
            <v>0</v>
          </cell>
          <cell r="L1297">
            <v>0</v>
          </cell>
        </row>
        <row r="1298">
          <cell r="J1298">
            <v>0</v>
          </cell>
          <cell r="L1298">
            <v>0</v>
          </cell>
        </row>
        <row r="1303">
          <cell r="J1303" t="str">
            <v>금  액</v>
          </cell>
          <cell r="L1303" t="str">
            <v>금  액</v>
          </cell>
        </row>
        <row r="1304">
          <cell r="J1304">
            <v>0</v>
          </cell>
          <cell r="L1304">
            <v>0</v>
          </cell>
        </row>
        <row r="1305">
          <cell r="J1305">
            <v>0</v>
          </cell>
          <cell r="L1305">
            <v>0</v>
          </cell>
        </row>
        <row r="1306">
          <cell r="J1306">
            <v>0</v>
          </cell>
          <cell r="L1306">
            <v>0</v>
          </cell>
        </row>
        <row r="1307">
          <cell r="J1307">
            <v>0</v>
          </cell>
          <cell r="L1307">
            <v>0</v>
          </cell>
        </row>
        <row r="1308">
          <cell r="J1308">
            <v>0</v>
          </cell>
          <cell r="L1308">
            <v>0</v>
          </cell>
        </row>
        <row r="1309">
          <cell r="J1309">
            <v>0</v>
          </cell>
          <cell r="L1309">
            <v>0</v>
          </cell>
        </row>
        <row r="1310">
          <cell r="J1310">
            <v>0</v>
          </cell>
          <cell r="L1310">
            <v>0</v>
          </cell>
        </row>
        <row r="1311">
          <cell r="J1311">
            <v>0</v>
          </cell>
          <cell r="L1311">
            <v>0</v>
          </cell>
        </row>
        <row r="1312">
          <cell r="J1312">
            <v>0</v>
          </cell>
          <cell r="L1312">
            <v>0</v>
          </cell>
        </row>
        <row r="1313">
          <cell r="J1313">
            <v>0</v>
          </cell>
          <cell r="L1313">
            <v>0</v>
          </cell>
        </row>
        <row r="1314">
          <cell r="J1314">
            <v>0</v>
          </cell>
          <cell r="L1314">
            <v>0</v>
          </cell>
        </row>
        <row r="1315">
          <cell r="J1315">
            <v>0</v>
          </cell>
          <cell r="L1315">
            <v>0</v>
          </cell>
        </row>
        <row r="1316">
          <cell r="J1316">
            <v>0</v>
          </cell>
          <cell r="L1316">
            <v>0</v>
          </cell>
        </row>
        <row r="1317">
          <cell r="J1317">
            <v>0</v>
          </cell>
          <cell r="L1317">
            <v>0</v>
          </cell>
        </row>
        <row r="1318">
          <cell r="J1318">
            <v>0</v>
          </cell>
          <cell r="L1318">
            <v>0</v>
          </cell>
        </row>
        <row r="1319">
          <cell r="J1319">
            <v>0</v>
          </cell>
          <cell r="L1319">
            <v>0</v>
          </cell>
        </row>
        <row r="1320">
          <cell r="J1320">
            <v>0</v>
          </cell>
          <cell r="L1320">
            <v>0</v>
          </cell>
        </row>
        <row r="1325">
          <cell r="J1325" t="str">
            <v>금  액</v>
          </cell>
          <cell r="L1325" t="str">
            <v>금  액</v>
          </cell>
        </row>
        <row r="1326">
          <cell r="J1326">
            <v>0</v>
          </cell>
          <cell r="L1326">
            <v>0</v>
          </cell>
        </row>
        <row r="1327">
          <cell r="J1327">
            <v>0</v>
          </cell>
          <cell r="L1327">
            <v>0</v>
          </cell>
        </row>
        <row r="1328">
          <cell r="J1328">
            <v>0</v>
          </cell>
          <cell r="L1328">
            <v>0</v>
          </cell>
        </row>
        <row r="1329">
          <cell r="J1329">
            <v>0</v>
          </cell>
          <cell r="L1329">
            <v>0</v>
          </cell>
        </row>
        <row r="1330">
          <cell r="J1330">
            <v>0</v>
          </cell>
          <cell r="L1330">
            <v>0</v>
          </cell>
        </row>
        <row r="1331">
          <cell r="J1331">
            <v>0</v>
          </cell>
          <cell r="L1331">
            <v>0</v>
          </cell>
        </row>
        <row r="1332">
          <cell r="J1332">
            <v>0</v>
          </cell>
          <cell r="L1332">
            <v>0</v>
          </cell>
        </row>
        <row r="1333">
          <cell r="J1333">
            <v>0</v>
          </cell>
          <cell r="L1333">
            <v>0</v>
          </cell>
        </row>
        <row r="1334">
          <cell r="J1334">
            <v>0</v>
          </cell>
          <cell r="L1334">
            <v>0</v>
          </cell>
        </row>
        <row r="1335">
          <cell r="J1335">
            <v>0</v>
          </cell>
          <cell r="L1335">
            <v>0</v>
          </cell>
        </row>
        <row r="1336">
          <cell r="J1336">
            <v>0</v>
          </cell>
          <cell r="L1336">
            <v>0</v>
          </cell>
        </row>
        <row r="1337">
          <cell r="J1337">
            <v>0</v>
          </cell>
          <cell r="L1337">
            <v>0</v>
          </cell>
        </row>
        <row r="1338">
          <cell r="J1338">
            <v>0</v>
          </cell>
          <cell r="L1338">
            <v>0</v>
          </cell>
        </row>
        <row r="1339">
          <cell r="J1339">
            <v>0</v>
          </cell>
          <cell r="L1339">
            <v>0</v>
          </cell>
        </row>
        <row r="1340">
          <cell r="J1340">
            <v>0</v>
          </cell>
          <cell r="L1340">
            <v>0</v>
          </cell>
        </row>
        <row r="1341">
          <cell r="J1341">
            <v>0</v>
          </cell>
          <cell r="L1341">
            <v>0</v>
          </cell>
        </row>
        <row r="1342">
          <cell r="J1342">
            <v>0</v>
          </cell>
          <cell r="L1342">
            <v>0</v>
          </cell>
        </row>
        <row r="1347">
          <cell r="J1347" t="str">
            <v>금  액</v>
          </cell>
          <cell r="L1347" t="str">
            <v>금  액</v>
          </cell>
        </row>
        <row r="1348">
          <cell r="J1348">
            <v>0</v>
          </cell>
          <cell r="L1348">
            <v>0</v>
          </cell>
        </row>
        <row r="1349">
          <cell r="J1349">
            <v>0</v>
          </cell>
          <cell r="L1349">
            <v>0</v>
          </cell>
        </row>
        <row r="1350">
          <cell r="J1350">
            <v>0</v>
          </cell>
          <cell r="L1350">
            <v>0</v>
          </cell>
        </row>
        <row r="1351">
          <cell r="J1351">
            <v>0</v>
          </cell>
          <cell r="L1351">
            <v>0</v>
          </cell>
        </row>
        <row r="1352">
          <cell r="J1352">
            <v>0</v>
          </cell>
          <cell r="L1352">
            <v>0</v>
          </cell>
        </row>
        <row r="1353">
          <cell r="J1353">
            <v>0</v>
          </cell>
          <cell r="L1353">
            <v>0</v>
          </cell>
        </row>
        <row r="1354">
          <cell r="J1354">
            <v>0</v>
          </cell>
          <cell r="L1354">
            <v>0</v>
          </cell>
        </row>
        <row r="1355">
          <cell r="J1355">
            <v>0</v>
          </cell>
          <cell r="L1355">
            <v>0</v>
          </cell>
        </row>
        <row r="1356">
          <cell r="J1356">
            <v>0</v>
          </cell>
          <cell r="L1356">
            <v>0</v>
          </cell>
        </row>
        <row r="1357">
          <cell r="J1357">
            <v>0</v>
          </cell>
          <cell r="L1357">
            <v>0</v>
          </cell>
        </row>
        <row r="1358">
          <cell r="J1358">
            <v>0</v>
          </cell>
          <cell r="L1358">
            <v>0</v>
          </cell>
        </row>
        <row r="1359">
          <cell r="J1359">
            <v>0</v>
          </cell>
          <cell r="L1359">
            <v>0</v>
          </cell>
        </row>
        <row r="1360">
          <cell r="J1360">
            <v>0</v>
          </cell>
          <cell r="L1360">
            <v>0</v>
          </cell>
        </row>
        <row r="1361">
          <cell r="J1361">
            <v>0</v>
          </cell>
          <cell r="L1361">
            <v>0</v>
          </cell>
        </row>
        <row r="1362">
          <cell r="J1362">
            <v>0</v>
          </cell>
          <cell r="L1362">
            <v>0</v>
          </cell>
        </row>
        <row r="1363">
          <cell r="J1363">
            <v>0</v>
          </cell>
          <cell r="L1363">
            <v>0</v>
          </cell>
        </row>
        <row r="1364">
          <cell r="J1364">
            <v>0</v>
          </cell>
          <cell r="L1364">
            <v>0</v>
          </cell>
        </row>
        <row r="1369">
          <cell r="J1369" t="str">
            <v>금  액</v>
          </cell>
          <cell r="L1369" t="str">
            <v>금  액</v>
          </cell>
        </row>
        <row r="1370">
          <cell r="J1370">
            <v>0</v>
          </cell>
          <cell r="L1370">
            <v>0</v>
          </cell>
        </row>
        <row r="1371">
          <cell r="J1371">
            <v>0</v>
          </cell>
          <cell r="L1371">
            <v>0</v>
          </cell>
        </row>
        <row r="1372">
          <cell r="J1372">
            <v>0</v>
          </cell>
          <cell r="L1372">
            <v>0</v>
          </cell>
        </row>
        <row r="1373">
          <cell r="J1373">
            <v>0</v>
          </cell>
          <cell r="L1373">
            <v>0</v>
          </cell>
        </row>
        <row r="1374">
          <cell r="J1374">
            <v>0</v>
          </cell>
          <cell r="L1374">
            <v>0</v>
          </cell>
        </row>
        <row r="1375">
          <cell r="J1375">
            <v>0</v>
          </cell>
          <cell r="L1375">
            <v>0</v>
          </cell>
        </row>
        <row r="1376">
          <cell r="J1376">
            <v>0</v>
          </cell>
          <cell r="L1376">
            <v>0</v>
          </cell>
        </row>
        <row r="1377">
          <cell r="J1377">
            <v>0</v>
          </cell>
          <cell r="L1377">
            <v>0</v>
          </cell>
        </row>
        <row r="1378">
          <cell r="J1378">
            <v>0</v>
          </cell>
          <cell r="L1378">
            <v>0</v>
          </cell>
        </row>
        <row r="1379">
          <cell r="J1379">
            <v>0</v>
          </cell>
          <cell r="L1379">
            <v>0</v>
          </cell>
        </row>
        <row r="1380">
          <cell r="J1380">
            <v>0</v>
          </cell>
          <cell r="L1380">
            <v>0</v>
          </cell>
        </row>
        <row r="1381">
          <cell r="J1381">
            <v>0</v>
          </cell>
          <cell r="L1381">
            <v>0</v>
          </cell>
        </row>
        <row r="1382">
          <cell r="J1382">
            <v>0</v>
          </cell>
          <cell r="L1382">
            <v>0</v>
          </cell>
        </row>
        <row r="1383">
          <cell r="J1383">
            <v>0</v>
          </cell>
          <cell r="L1383">
            <v>0</v>
          </cell>
        </row>
        <row r="1384">
          <cell r="J1384">
            <v>0</v>
          </cell>
          <cell r="L1384">
            <v>0</v>
          </cell>
        </row>
        <row r="1385">
          <cell r="J1385">
            <v>0</v>
          </cell>
          <cell r="L1385">
            <v>0</v>
          </cell>
        </row>
        <row r="1386">
          <cell r="J1386">
            <v>0</v>
          </cell>
          <cell r="L1386">
            <v>0</v>
          </cell>
        </row>
        <row r="1391">
          <cell r="J1391" t="str">
            <v>금  액</v>
          </cell>
          <cell r="L1391" t="str">
            <v>금  액</v>
          </cell>
        </row>
        <row r="1392">
          <cell r="J1392">
            <v>0</v>
          </cell>
          <cell r="L1392">
            <v>0</v>
          </cell>
        </row>
        <row r="1393">
          <cell r="J1393">
            <v>0</v>
          </cell>
          <cell r="L1393">
            <v>0</v>
          </cell>
        </row>
        <row r="1394">
          <cell r="J1394">
            <v>0</v>
          </cell>
          <cell r="L1394">
            <v>0</v>
          </cell>
        </row>
        <row r="1395">
          <cell r="J1395">
            <v>0</v>
          </cell>
          <cell r="L1395">
            <v>0</v>
          </cell>
        </row>
        <row r="1396">
          <cell r="J1396">
            <v>0</v>
          </cell>
          <cell r="L1396">
            <v>0</v>
          </cell>
        </row>
        <row r="1397">
          <cell r="J1397">
            <v>0</v>
          </cell>
          <cell r="L1397">
            <v>0</v>
          </cell>
        </row>
        <row r="1398">
          <cell r="J1398">
            <v>0</v>
          </cell>
          <cell r="L1398">
            <v>0</v>
          </cell>
        </row>
        <row r="1399">
          <cell r="J1399">
            <v>0</v>
          </cell>
          <cell r="L1399">
            <v>0</v>
          </cell>
        </row>
        <row r="1400">
          <cell r="J1400">
            <v>0</v>
          </cell>
          <cell r="L1400">
            <v>0</v>
          </cell>
        </row>
        <row r="1401">
          <cell r="J1401">
            <v>0</v>
          </cell>
          <cell r="L1401">
            <v>0</v>
          </cell>
        </row>
        <row r="1402">
          <cell r="J1402">
            <v>0</v>
          </cell>
          <cell r="L1402">
            <v>0</v>
          </cell>
        </row>
        <row r="1403">
          <cell r="J1403">
            <v>0</v>
          </cell>
          <cell r="L1403">
            <v>0</v>
          </cell>
        </row>
        <row r="1404">
          <cell r="J1404">
            <v>0</v>
          </cell>
          <cell r="L1404">
            <v>0</v>
          </cell>
        </row>
        <row r="1405">
          <cell r="J1405">
            <v>0</v>
          </cell>
          <cell r="L1405">
            <v>0</v>
          </cell>
        </row>
        <row r="1406">
          <cell r="J1406">
            <v>0</v>
          </cell>
          <cell r="L1406">
            <v>0</v>
          </cell>
        </row>
        <row r="1407">
          <cell r="J1407">
            <v>0</v>
          </cell>
          <cell r="L1407">
            <v>0</v>
          </cell>
        </row>
        <row r="1408">
          <cell r="J1408">
            <v>0</v>
          </cell>
          <cell r="L1408">
            <v>0</v>
          </cell>
        </row>
        <row r="1413">
          <cell r="J1413" t="str">
            <v>금  액</v>
          </cell>
          <cell r="L1413" t="str">
            <v>금  액</v>
          </cell>
        </row>
        <row r="1414">
          <cell r="J1414">
            <v>0</v>
          </cell>
          <cell r="L1414">
            <v>0</v>
          </cell>
        </row>
        <row r="1415">
          <cell r="J1415">
            <v>0</v>
          </cell>
          <cell r="L1415">
            <v>0</v>
          </cell>
        </row>
        <row r="1416">
          <cell r="J1416">
            <v>0</v>
          </cell>
          <cell r="L1416">
            <v>0</v>
          </cell>
        </row>
        <row r="1417">
          <cell r="J1417">
            <v>0</v>
          </cell>
          <cell r="L1417">
            <v>0</v>
          </cell>
        </row>
        <row r="1418">
          <cell r="J1418">
            <v>0</v>
          </cell>
          <cell r="L1418">
            <v>0</v>
          </cell>
        </row>
        <row r="1419">
          <cell r="J1419">
            <v>0</v>
          </cell>
          <cell r="L1419">
            <v>0</v>
          </cell>
        </row>
        <row r="1420">
          <cell r="J1420">
            <v>0</v>
          </cell>
          <cell r="L1420">
            <v>0</v>
          </cell>
        </row>
        <row r="1421">
          <cell r="J1421">
            <v>0</v>
          </cell>
          <cell r="L1421">
            <v>0</v>
          </cell>
        </row>
        <row r="1422">
          <cell r="J1422">
            <v>0</v>
          </cell>
          <cell r="L1422">
            <v>0</v>
          </cell>
        </row>
        <row r="1423">
          <cell r="J1423">
            <v>0</v>
          </cell>
          <cell r="L1423">
            <v>0</v>
          </cell>
        </row>
        <row r="1424">
          <cell r="J1424">
            <v>0</v>
          </cell>
          <cell r="L1424">
            <v>0</v>
          </cell>
        </row>
        <row r="1425">
          <cell r="J1425">
            <v>0</v>
          </cell>
          <cell r="L1425">
            <v>0</v>
          </cell>
        </row>
        <row r="1426">
          <cell r="J1426">
            <v>0</v>
          </cell>
          <cell r="L1426">
            <v>0</v>
          </cell>
        </row>
        <row r="1427">
          <cell r="J1427">
            <v>0</v>
          </cell>
          <cell r="L1427">
            <v>0</v>
          </cell>
        </row>
        <row r="1428">
          <cell r="J1428">
            <v>0</v>
          </cell>
          <cell r="L1428">
            <v>0</v>
          </cell>
        </row>
        <row r="1429">
          <cell r="J1429">
            <v>0</v>
          </cell>
          <cell r="L1429">
            <v>0</v>
          </cell>
        </row>
        <row r="1430">
          <cell r="J1430">
            <v>0</v>
          </cell>
          <cell r="L1430">
            <v>0</v>
          </cell>
        </row>
        <row r="1435">
          <cell r="J1435" t="str">
            <v>금  액</v>
          </cell>
          <cell r="L1435" t="str">
            <v>금  액</v>
          </cell>
        </row>
        <row r="1436">
          <cell r="J1436">
            <v>0</v>
          </cell>
          <cell r="L1436">
            <v>0</v>
          </cell>
        </row>
        <row r="1437">
          <cell r="J1437">
            <v>0</v>
          </cell>
          <cell r="L1437">
            <v>0</v>
          </cell>
        </row>
        <row r="1438">
          <cell r="J1438">
            <v>0</v>
          </cell>
          <cell r="L1438">
            <v>0</v>
          </cell>
        </row>
        <row r="1439">
          <cell r="J1439">
            <v>0</v>
          </cell>
          <cell r="L1439">
            <v>0</v>
          </cell>
        </row>
        <row r="1440">
          <cell r="J1440">
            <v>0</v>
          </cell>
          <cell r="L1440">
            <v>0</v>
          </cell>
        </row>
        <row r="1441">
          <cell r="J1441">
            <v>0</v>
          </cell>
          <cell r="L1441">
            <v>0</v>
          </cell>
        </row>
        <row r="1442">
          <cell r="J1442">
            <v>0</v>
          </cell>
          <cell r="L1442">
            <v>0</v>
          </cell>
        </row>
        <row r="1443">
          <cell r="J1443">
            <v>0</v>
          </cell>
          <cell r="L1443">
            <v>0</v>
          </cell>
        </row>
        <row r="1444">
          <cell r="J1444">
            <v>0</v>
          </cell>
          <cell r="L1444">
            <v>0</v>
          </cell>
        </row>
        <row r="1445">
          <cell r="J1445">
            <v>0</v>
          </cell>
          <cell r="L1445">
            <v>0</v>
          </cell>
        </row>
        <row r="1446">
          <cell r="J1446">
            <v>0</v>
          </cell>
          <cell r="L1446">
            <v>0</v>
          </cell>
        </row>
        <row r="1447">
          <cell r="J1447">
            <v>0</v>
          </cell>
          <cell r="L1447">
            <v>0</v>
          </cell>
        </row>
        <row r="1448">
          <cell r="J1448">
            <v>0</v>
          </cell>
          <cell r="L1448">
            <v>0</v>
          </cell>
        </row>
        <row r="1449">
          <cell r="J1449">
            <v>0</v>
          </cell>
          <cell r="L1449">
            <v>0</v>
          </cell>
        </row>
        <row r="1450">
          <cell r="J1450">
            <v>0</v>
          </cell>
          <cell r="L1450">
            <v>0</v>
          </cell>
        </row>
        <row r="1451">
          <cell r="J1451">
            <v>0</v>
          </cell>
          <cell r="L1451">
            <v>0</v>
          </cell>
        </row>
        <row r="1452">
          <cell r="J1452">
            <v>0</v>
          </cell>
          <cell r="L1452">
            <v>0</v>
          </cell>
        </row>
        <row r="1457">
          <cell r="J1457" t="str">
            <v>금  액</v>
          </cell>
          <cell r="L1457" t="str">
            <v>금  액</v>
          </cell>
        </row>
        <row r="1458">
          <cell r="J1458">
            <v>0</v>
          </cell>
          <cell r="L1458">
            <v>0</v>
          </cell>
        </row>
        <row r="1459">
          <cell r="J1459">
            <v>0</v>
          </cell>
          <cell r="L1459">
            <v>0</v>
          </cell>
        </row>
        <row r="1460">
          <cell r="J1460">
            <v>0</v>
          </cell>
          <cell r="L1460">
            <v>0</v>
          </cell>
        </row>
        <row r="1461">
          <cell r="J1461">
            <v>0</v>
          </cell>
          <cell r="L1461">
            <v>0</v>
          </cell>
        </row>
        <row r="1462">
          <cell r="J1462">
            <v>0</v>
          </cell>
          <cell r="L1462">
            <v>0</v>
          </cell>
        </row>
        <row r="1463">
          <cell r="J1463">
            <v>0</v>
          </cell>
          <cell r="L1463">
            <v>0</v>
          </cell>
        </row>
        <row r="1464">
          <cell r="J1464">
            <v>0</v>
          </cell>
          <cell r="L1464">
            <v>0</v>
          </cell>
        </row>
        <row r="1465">
          <cell r="J1465">
            <v>0</v>
          </cell>
          <cell r="L1465">
            <v>0</v>
          </cell>
        </row>
        <row r="1466">
          <cell r="J1466">
            <v>0</v>
          </cell>
          <cell r="L1466">
            <v>0</v>
          </cell>
        </row>
        <row r="1467">
          <cell r="J1467">
            <v>0</v>
          </cell>
          <cell r="L1467">
            <v>0</v>
          </cell>
        </row>
        <row r="1468">
          <cell r="J1468">
            <v>0</v>
          </cell>
          <cell r="L1468">
            <v>0</v>
          </cell>
        </row>
        <row r="1469">
          <cell r="J1469">
            <v>0</v>
          </cell>
          <cell r="L1469">
            <v>0</v>
          </cell>
        </row>
        <row r="1470">
          <cell r="J1470">
            <v>0</v>
          </cell>
          <cell r="L1470">
            <v>0</v>
          </cell>
        </row>
        <row r="1471">
          <cell r="J1471">
            <v>0</v>
          </cell>
          <cell r="L1471">
            <v>0</v>
          </cell>
        </row>
        <row r="1472">
          <cell r="J1472">
            <v>0</v>
          </cell>
          <cell r="L1472">
            <v>0</v>
          </cell>
        </row>
        <row r="1473">
          <cell r="J1473">
            <v>0</v>
          </cell>
          <cell r="L1473">
            <v>0</v>
          </cell>
        </row>
        <row r="1474">
          <cell r="J1474">
            <v>0</v>
          </cell>
          <cell r="L1474">
            <v>0</v>
          </cell>
        </row>
        <row r="1479">
          <cell r="J1479" t="str">
            <v>금  액</v>
          </cell>
          <cell r="L1479" t="str">
            <v>금  액</v>
          </cell>
        </row>
        <row r="1480">
          <cell r="J1480">
            <v>0</v>
          </cell>
          <cell r="L1480">
            <v>0</v>
          </cell>
        </row>
        <row r="1481">
          <cell r="J1481">
            <v>0</v>
          </cell>
          <cell r="L1481">
            <v>0</v>
          </cell>
        </row>
        <row r="1482">
          <cell r="J1482">
            <v>0</v>
          </cell>
          <cell r="L1482">
            <v>0</v>
          </cell>
        </row>
        <row r="1483">
          <cell r="J1483">
            <v>0</v>
          </cell>
          <cell r="L1483">
            <v>0</v>
          </cell>
        </row>
        <row r="1484">
          <cell r="J1484">
            <v>0</v>
          </cell>
          <cell r="L1484">
            <v>0</v>
          </cell>
        </row>
        <row r="1485">
          <cell r="J1485">
            <v>0</v>
          </cell>
          <cell r="L1485">
            <v>0</v>
          </cell>
        </row>
        <row r="1486">
          <cell r="J1486">
            <v>0</v>
          </cell>
          <cell r="L1486">
            <v>0</v>
          </cell>
        </row>
        <row r="1487">
          <cell r="J1487">
            <v>0</v>
          </cell>
          <cell r="L1487">
            <v>0</v>
          </cell>
        </row>
        <row r="1488">
          <cell r="J1488">
            <v>0</v>
          </cell>
          <cell r="L1488">
            <v>0</v>
          </cell>
        </row>
        <row r="1489">
          <cell r="J1489">
            <v>0</v>
          </cell>
          <cell r="L1489">
            <v>0</v>
          </cell>
        </row>
        <row r="1490">
          <cell r="J1490">
            <v>0</v>
          </cell>
          <cell r="L1490">
            <v>0</v>
          </cell>
        </row>
        <row r="1491">
          <cell r="J1491">
            <v>0</v>
          </cell>
          <cell r="L1491">
            <v>0</v>
          </cell>
        </row>
        <row r="1492">
          <cell r="J1492">
            <v>0</v>
          </cell>
          <cell r="L1492">
            <v>0</v>
          </cell>
        </row>
        <row r="1493">
          <cell r="J1493">
            <v>0</v>
          </cell>
          <cell r="L1493">
            <v>0</v>
          </cell>
        </row>
        <row r="1494">
          <cell r="J1494">
            <v>0</v>
          </cell>
          <cell r="L1494">
            <v>0</v>
          </cell>
        </row>
        <row r="1495">
          <cell r="J1495">
            <v>0</v>
          </cell>
          <cell r="L1495">
            <v>0</v>
          </cell>
        </row>
        <row r="1496">
          <cell r="J1496">
            <v>0</v>
          </cell>
          <cell r="L1496">
            <v>0</v>
          </cell>
        </row>
        <row r="1501">
          <cell r="J1501" t="str">
            <v>금  액</v>
          </cell>
          <cell r="L1501" t="str">
            <v>금  액</v>
          </cell>
        </row>
        <row r="1502">
          <cell r="J1502">
            <v>0</v>
          </cell>
          <cell r="L1502">
            <v>0</v>
          </cell>
        </row>
        <row r="1503">
          <cell r="J1503">
            <v>0</v>
          </cell>
          <cell r="L1503">
            <v>0</v>
          </cell>
        </row>
        <row r="1504">
          <cell r="J1504">
            <v>0</v>
          </cell>
          <cell r="L1504">
            <v>0</v>
          </cell>
        </row>
        <row r="1505">
          <cell r="J1505">
            <v>0</v>
          </cell>
          <cell r="L1505">
            <v>0</v>
          </cell>
        </row>
        <row r="1506">
          <cell r="J1506">
            <v>0</v>
          </cell>
          <cell r="L1506">
            <v>0</v>
          </cell>
        </row>
        <row r="1507">
          <cell r="J1507">
            <v>0</v>
          </cell>
          <cell r="L1507">
            <v>0</v>
          </cell>
        </row>
        <row r="1508">
          <cell r="J1508">
            <v>0</v>
          </cell>
          <cell r="L1508">
            <v>0</v>
          </cell>
        </row>
        <row r="1509">
          <cell r="J1509">
            <v>0</v>
          </cell>
          <cell r="L1509">
            <v>0</v>
          </cell>
        </row>
        <row r="1510">
          <cell r="J1510">
            <v>0</v>
          </cell>
          <cell r="L1510">
            <v>0</v>
          </cell>
        </row>
        <row r="1511">
          <cell r="J1511">
            <v>0</v>
          </cell>
          <cell r="L1511">
            <v>0</v>
          </cell>
        </row>
        <row r="1512">
          <cell r="J1512">
            <v>0</v>
          </cell>
          <cell r="L1512">
            <v>0</v>
          </cell>
        </row>
        <row r="1513">
          <cell r="J1513">
            <v>0</v>
          </cell>
          <cell r="L1513">
            <v>0</v>
          </cell>
        </row>
        <row r="1514">
          <cell r="J1514">
            <v>0</v>
          </cell>
          <cell r="L1514">
            <v>0</v>
          </cell>
        </row>
        <row r="1515">
          <cell r="J1515">
            <v>0</v>
          </cell>
          <cell r="L1515">
            <v>0</v>
          </cell>
        </row>
        <row r="1516">
          <cell r="J1516">
            <v>0</v>
          </cell>
          <cell r="L1516">
            <v>0</v>
          </cell>
        </row>
        <row r="1517">
          <cell r="J1517">
            <v>0</v>
          </cell>
          <cell r="L1517">
            <v>0</v>
          </cell>
        </row>
        <row r="1518">
          <cell r="J1518">
            <v>0</v>
          </cell>
          <cell r="L1518">
            <v>0</v>
          </cell>
        </row>
        <row r="1523">
          <cell r="J1523" t="str">
            <v>금  액</v>
          </cell>
          <cell r="L1523" t="str">
            <v>금  액</v>
          </cell>
        </row>
        <row r="1524">
          <cell r="J1524">
            <v>0</v>
          </cell>
          <cell r="L1524">
            <v>0</v>
          </cell>
        </row>
        <row r="1525">
          <cell r="J1525">
            <v>0</v>
          </cell>
          <cell r="L1525">
            <v>0</v>
          </cell>
        </row>
        <row r="1526">
          <cell r="J1526">
            <v>0</v>
          </cell>
          <cell r="L1526">
            <v>0</v>
          </cell>
        </row>
        <row r="1527">
          <cell r="J1527">
            <v>0</v>
          </cell>
          <cell r="L1527">
            <v>0</v>
          </cell>
        </row>
        <row r="1528">
          <cell r="J1528">
            <v>0</v>
          </cell>
          <cell r="L1528">
            <v>0</v>
          </cell>
        </row>
        <row r="1529">
          <cell r="J1529">
            <v>0</v>
          </cell>
          <cell r="L1529">
            <v>0</v>
          </cell>
        </row>
        <row r="1530">
          <cell r="J1530">
            <v>0</v>
          </cell>
          <cell r="L1530">
            <v>0</v>
          </cell>
        </row>
        <row r="1531">
          <cell r="J1531">
            <v>0</v>
          </cell>
          <cell r="L1531">
            <v>0</v>
          </cell>
        </row>
        <row r="1532">
          <cell r="J1532">
            <v>0</v>
          </cell>
          <cell r="L1532">
            <v>0</v>
          </cell>
        </row>
        <row r="1533">
          <cell r="J1533">
            <v>0</v>
          </cell>
          <cell r="L1533">
            <v>0</v>
          </cell>
        </row>
        <row r="1534">
          <cell r="J1534">
            <v>0</v>
          </cell>
          <cell r="L1534">
            <v>0</v>
          </cell>
        </row>
        <row r="1535">
          <cell r="J1535">
            <v>0</v>
          </cell>
          <cell r="L1535">
            <v>0</v>
          </cell>
        </row>
        <row r="1536">
          <cell r="J1536">
            <v>0</v>
          </cell>
          <cell r="L1536">
            <v>0</v>
          </cell>
        </row>
        <row r="1537">
          <cell r="J1537">
            <v>0</v>
          </cell>
          <cell r="L1537">
            <v>0</v>
          </cell>
        </row>
        <row r="1538">
          <cell r="J1538">
            <v>0</v>
          </cell>
          <cell r="L1538">
            <v>0</v>
          </cell>
        </row>
        <row r="1539">
          <cell r="J1539">
            <v>0</v>
          </cell>
          <cell r="L1539">
            <v>0</v>
          </cell>
        </row>
        <row r="1540">
          <cell r="J1540">
            <v>0</v>
          </cell>
          <cell r="L1540">
            <v>0</v>
          </cell>
        </row>
        <row r="1545">
          <cell r="J1545" t="str">
            <v>금  액</v>
          </cell>
          <cell r="L1545" t="str">
            <v>금  액</v>
          </cell>
        </row>
        <row r="1546">
          <cell r="J1546">
            <v>0</v>
          </cell>
          <cell r="L1546">
            <v>0</v>
          </cell>
        </row>
        <row r="1547">
          <cell r="J1547">
            <v>0</v>
          </cell>
          <cell r="L1547">
            <v>0</v>
          </cell>
        </row>
        <row r="1548">
          <cell r="J1548">
            <v>0</v>
          </cell>
          <cell r="L1548">
            <v>0</v>
          </cell>
        </row>
        <row r="1549">
          <cell r="J1549">
            <v>0</v>
          </cell>
          <cell r="L1549">
            <v>0</v>
          </cell>
        </row>
        <row r="1550">
          <cell r="J1550">
            <v>0</v>
          </cell>
          <cell r="L1550">
            <v>0</v>
          </cell>
        </row>
        <row r="1551">
          <cell r="J1551">
            <v>0</v>
          </cell>
          <cell r="L1551">
            <v>0</v>
          </cell>
        </row>
        <row r="1552">
          <cell r="J1552">
            <v>0</v>
          </cell>
          <cell r="L1552">
            <v>0</v>
          </cell>
        </row>
        <row r="1553">
          <cell r="J1553">
            <v>0</v>
          </cell>
          <cell r="L1553">
            <v>0</v>
          </cell>
        </row>
        <row r="1554">
          <cell r="J1554">
            <v>0</v>
          </cell>
          <cell r="L1554">
            <v>0</v>
          </cell>
        </row>
        <row r="1555">
          <cell r="J1555">
            <v>0</v>
          </cell>
          <cell r="L1555">
            <v>0</v>
          </cell>
        </row>
        <row r="1556">
          <cell r="J1556">
            <v>0</v>
          </cell>
          <cell r="L1556">
            <v>0</v>
          </cell>
        </row>
        <row r="1557">
          <cell r="J1557">
            <v>0</v>
          </cell>
          <cell r="L1557">
            <v>0</v>
          </cell>
        </row>
        <row r="1558">
          <cell r="J1558">
            <v>0</v>
          </cell>
          <cell r="L1558">
            <v>0</v>
          </cell>
        </row>
        <row r="1559">
          <cell r="J1559">
            <v>0</v>
          </cell>
          <cell r="L1559">
            <v>0</v>
          </cell>
        </row>
        <row r="1560">
          <cell r="J1560">
            <v>0</v>
          </cell>
          <cell r="L1560">
            <v>0</v>
          </cell>
        </row>
        <row r="1561">
          <cell r="J1561">
            <v>0</v>
          </cell>
          <cell r="L1561">
            <v>0</v>
          </cell>
        </row>
        <row r="1562">
          <cell r="J1562">
            <v>0</v>
          </cell>
          <cell r="L1562">
            <v>0</v>
          </cell>
        </row>
        <row r="1567">
          <cell r="J1567" t="str">
            <v>금  액</v>
          </cell>
          <cell r="L1567" t="str">
            <v>금  액</v>
          </cell>
        </row>
        <row r="1568">
          <cell r="J1568">
            <v>0</v>
          </cell>
          <cell r="L1568">
            <v>0</v>
          </cell>
        </row>
        <row r="1569">
          <cell r="J1569">
            <v>0</v>
          </cell>
          <cell r="L1569">
            <v>0</v>
          </cell>
        </row>
        <row r="1570">
          <cell r="J1570">
            <v>0</v>
          </cell>
          <cell r="L1570">
            <v>0</v>
          </cell>
        </row>
        <row r="1571">
          <cell r="J1571">
            <v>0</v>
          </cell>
          <cell r="L1571">
            <v>0</v>
          </cell>
        </row>
        <row r="1572">
          <cell r="J1572">
            <v>0</v>
          </cell>
          <cell r="L1572">
            <v>0</v>
          </cell>
        </row>
        <row r="1573">
          <cell r="J1573">
            <v>0</v>
          </cell>
          <cell r="L1573">
            <v>0</v>
          </cell>
        </row>
        <row r="1574">
          <cell r="J1574">
            <v>0</v>
          </cell>
          <cell r="L1574">
            <v>0</v>
          </cell>
        </row>
        <row r="1575">
          <cell r="J1575">
            <v>0</v>
          </cell>
          <cell r="L1575">
            <v>0</v>
          </cell>
        </row>
        <row r="1576">
          <cell r="J1576">
            <v>0</v>
          </cell>
          <cell r="L1576">
            <v>0</v>
          </cell>
        </row>
        <row r="1577">
          <cell r="J1577">
            <v>0</v>
          </cell>
          <cell r="L1577">
            <v>0</v>
          </cell>
        </row>
        <row r="1578">
          <cell r="J1578">
            <v>0</v>
          </cell>
          <cell r="L1578">
            <v>0</v>
          </cell>
        </row>
        <row r="1579">
          <cell r="J1579">
            <v>0</v>
          </cell>
          <cell r="L1579">
            <v>0</v>
          </cell>
        </row>
        <row r="1580">
          <cell r="J1580">
            <v>0</v>
          </cell>
          <cell r="L1580">
            <v>0</v>
          </cell>
        </row>
        <row r="1581">
          <cell r="J1581">
            <v>0</v>
          </cell>
          <cell r="L1581">
            <v>0</v>
          </cell>
        </row>
        <row r="1582">
          <cell r="J1582">
            <v>0</v>
          </cell>
          <cell r="L1582">
            <v>0</v>
          </cell>
        </row>
        <row r="1583">
          <cell r="J1583">
            <v>0</v>
          </cell>
          <cell r="L1583">
            <v>0</v>
          </cell>
        </row>
        <row r="1584">
          <cell r="J1584">
            <v>0</v>
          </cell>
          <cell r="L1584">
            <v>0</v>
          </cell>
        </row>
        <row r="1589">
          <cell r="J1589" t="str">
            <v>금  액</v>
          </cell>
          <cell r="L1589" t="str">
            <v>금  액</v>
          </cell>
        </row>
        <row r="1590">
          <cell r="J1590">
            <v>0</v>
          </cell>
          <cell r="L1590">
            <v>0</v>
          </cell>
        </row>
        <row r="1591">
          <cell r="J1591">
            <v>0</v>
          </cell>
          <cell r="L1591">
            <v>0</v>
          </cell>
        </row>
        <row r="1592">
          <cell r="J1592">
            <v>0</v>
          </cell>
          <cell r="L1592">
            <v>0</v>
          </cell>
        </row>
        <row r="1593">
          <cell r="J1593">
            <v>0</v>
          </cell>
          <cell r="L1593">
            <v>0</v>
          </cell>
        </row>
        <row r="1594">
          <cell r="J1594">
            <v>0</v>
          </cell>
          <cell r="L1594">
            <v>0</v>
          </cell>
        </row>
        <row r="1595">
          <cell r="J1595">
            <v>0</v>
          </cell>
          <cell r="L1595">
            <v>0</v>
          </cell>
        </row>
        <row r="1596">
          <cell r="J1596">
            <v>0</v>
          </cell>
          <cell r="L1596">
            <v>0</v>
          </cell>
        </row>
        <row r="1597">
          <cell r="J1597">
            <v>0</v>
          </cell>
          <cell r="L1597">
            <v>0</v>
          </cell>
        </row>
        <row r="1598">
          <cell r="J1598">
            <v>0</v>
          </cell>
          <cell r="L1598">
            <v>0</v>
          </cell>
        </row>
        <row r="1599">
          <cell r="J1599">
            <v>0</v>
          </cell>
          <cell r="L1599">
            <v>0</v>
          </cell>
        </row>
        <row r="1600">
          <cell r="J1600">
            <v>0</v>
          </cell>
          <cell r="L1600">
            <v>0</v>
          </cell>
        </row>
        <row r="1601">
          <cell r="J1601">
            <v>0</v>
          </cell>
          <cell r="L1601">
            <v>0</v>
          </cell>
        </row>
        <row r="1602">
          <cell r="J1602">
            <v>0</v>
          </cell>
          <cell r="L1602">
            <v>0</v>
          </cell>
        </row>
        <row r="1603">
          <cell r="J1603">
            <v>0</v>
          </cell>
          <cell r="L1603">
            <v>0</v>
          </cell>
        </row>
        <row r="1604">
          <cell r="J1604">
            <v>0</v>
          </cell>
          <cell r="L1604">
            <v>0</v>
          </cell>
        </row>
        <row r="1605">
          <cell r="J1605">
            <v>0</v>
          </cell>
          <cell r="L1605">
            <v>0</v>
          </cell>
        </row>
        <row r="1606">
          <cell r="J1606">
            <v>0</v>
          </cell>
          <cell r="L1606">
            <v>0</v>
          </cell>
        </row>
        <row r="1611">
          <cell r="J1611" t="str">
            <v>금  액</v>
          </cell>
          <cell r="L1611" t="str">
            <v>금  액</v>
          </cell>
        </row>
        <row r="1612">
          <cell r="J1612">
            <v>0</v>
          </cell>
          <cell r="L1612">
            <v>0</v>
          </cell>
        </row>
        <row r="1613">
          <cell r="J1613">
            <v>0</v>
          </cell>
          <cell r="L1613">
            <v>0</v>
          </cell>
        </row>
        <row r="1614">
          <cell r="J1614">
            <v>0</v>
          </cell>
          <cell r="L1614">
            <v>0</v>
          </cell>
        </row>
        <row r="1615">
          <cell r="J1615">
            <v>0</v>
          </cell>
          <cell r="L1615">
            <v>0</v>
          </cell>
        </row>
        <row r="1616">
          <cell r="J1616">
            <v>0</v>
          </cell>
          <cell r="L1616">
            <v>0</v>
          </cell>
        </row>
        <row r="1617">
          <cell r="J1617">
            <v>0</v>
          </cell>
          <cell r="L1617">
            <v>0</v>
          </cell>
        </row>
        <row r="1618">
          <cell r="J1618">
            <v>0</v>
          </cell>
          <cell r="L1618">
            <v>0</v>
          </cell>
        </row>
        <row r="1619">
          <cell r="J1619">
            <v>0</v>
          </cell>
          <cell r="L1619">
            <v>0</v>
          </cell>
        </row>
        <row r="1620">
          <cell r="J1620">
            <v>0</v>
          </cell>
          <cell r="L1620">
            <v>0</v>
          </cell>
        </row>
        <row r="1621">
          <cell r="J1621">
            <v>0</v>
          </cell>
          <cell r="L1621">
            <v>0</v>
          </cell>
        </row>
        <row r="1622">
          <cell r="J1622">
            <v>0</v>
          </cell>
          <cell r="L1622">
            <v>0</v>
          </cell>
        </row>
        <row r="1623">
          <cell r="J1623">
            <v>0</v>
          </cell>
          <cell r="L1623">
            <v>0</v>
          </cell>
        </row>
        <row r="1624">
          <cell r="J1624">
            <v>0</v>
          </cell>
          <cell r="L1624">
            <v>0</v>
          </cell>
        </row>
        <row r="1625">
          <cell r="J1625">
            <v>0</v>
          </cell>
          <cell r="L1625">
            <v>0</v>
          </cell>
        </row>
        <row r="1626">
          <cell r="J1626">
            <v>0</v>
          </cell>
          <cell r="L1626">
            <v>0</v>
          </cell>
        </row>
        <row r="1627">
          <cell r="J1627">
            <v>0</v>
          </cell>
          <cell r="L1627">
            <v>0</v>
          </cell>
        </row>
        <row r="1628">
          <cell r="J1628">
            <v>0</v>
          </cell>
          <cell r="L1628">
            <v>0</v>
          </cell>
        </row>
        <row r="1633">
          <cell r="J1633" t="str">
            <v>금  액</v>
          </cell>
          <cell r="L1633" t="str">
            <v>금  액</v>
          </cell>
        </row>
        <row r="1634">
          <cell r="J1634">
            <v>0</v>
          </cell>
          <cell r="L1634">
            <v>0</v>
          </cell>
        </row>
        <row r="1635">
          <cell r="J1635">
            <v>0</v>
          </cell>
          <cell r="L1635">
            <v>0</v>
          </cell>
        </row>
        <row r="1636">
          <cell r="J1636">
            <v>0</v>
          </cell>
          <cell r="L1636">
            <v>0</v>
          </cell>
        </row>
        <row r="1637">
          <cell r="J1637">
            <v>0</v>
          </cell>
          <cell r="L1637">
            <v>0</v>
          </cell>
        </row>
        <row r="1638">
          <cell r="J1638">
            <v>0</v>
          </cell>
          <cell r="L1638">
            <v>0</v>
          </cell>
        </row>
        <row r="1639">
          <cell r="J1639">
            <v>0</v>
          </cell>
          <cell r="L1639">
            <v>0</v>
          </cell>
        </row>
        <row r="1640">
          <cell r="J1640">
            <v>0</v>
          </cell>
          <cell r="L1640">
            <v>0</v>
          </cell>
        </row>
        <row r="1641">
          <cell r="J1641">
            <v>0</v>
          </cell>
          <cell r="L1641">
            <v>0</v>
          </cell>
        </row>
        <row r="1642">
          <cell r="J1642">
            <v>0</v>
          </cell>
          <cell r="L1642">
            <v>0</v>
          </cell>
        </row>
        <row r="1643">
          <cell r="J1643">
            <v>0</v>
          </cell>
          <cell r="L1643">
            <v>0</v>
          </cell>
        </row>
        <row r="1644">
          <cell r="J1644">
            <v>0</v>
          </cell>
          <cell r="L1644">
            <v>0</v>
          </cell>
        </row>
        <row r="1645">
          <cell r="J1645">
            <v>0</v>
          </cell>
          <cell r="L1645">
            <v>0</v>
          </cell>
        </row>
        <row r="1646">
          <cell r="J1646">
            <v>0</v>
          </cell>
          <cell r="L1646">
            <v>0</v>
          </cell>
        </row>
        <row r="1647">
          <cell r="J1647">
            <v>0</v>
          </cell>
          <cell r="L1647">
            <v>0</v>
          </cell>
        </row>
        <row r="1648">
          <cell r="J1648">
            <v>0</v>
          </cell>
          <cell r="L1648">
            <v>0</v>
          </cell>
        </row>
        <row r="1649">
          <cell r="J1649">
            <v>0</v>
          </cell>
          <cell r="L1649">
            <v>0</v>
          </cell>
        </row>
        <row r="1650">
          <cell r="J1650">
            <v>0</v>
          </cell>
          <cell r="L1650">
            <v>0</v>
          </cell>
        </row>
        <row r="1655">
          <cell r="J1655" t="str">
            <v>금  액</v>
          </cell>
          <cell r="L1655" t="str">
            <v>금  액</v>
          </cell>
        </row>
        <row r="1656">
          <cell r="J1656">
            <v>0</v>
          </cell>
          <cell r="L1656">
            <v>0</v>
          </cell>
        </row>
        <row r="1657">
          <cell r="J1657">
            <v>0</v>
          </cell>
          <cell r="L1657">
            <v>0</v>
          </cell>
        </row>
        <row r="1658">
          <cell r="J1658">
            <v>0</v>
          </cell>
          <cell r="L1658">
            <v>0</v>
          </cell>
        </row>
        <row r="1659">
          <cell r="J1659">
            <v>0</v>
          </cell>
          <cell r="L1659">
            <v>0</v>
          </cell>
        </row>
        <row r="1660">
          <cell r="J1660">
            <v>0</v>
          </cell>
          <cell r="L1660">
            <v>0</v>
          </cell>
        </row>
        <row r="1661">
          <cell r="J1661">
            <v>0</v>
          </cell>
          <cell r="L1661">
            <v>0</v>
          </cell>
        </row>
        <row r="1662">
          <cell r="J1662">
            <v>0</v>
          </cell>
          <cell r="L1662">
            <v>0</v>
          </cell>
        </row>
        <row r="1663">
          <cell r="J1663">
            <v>0</v>
          </cell>
          <cell r="L1663">
            <v>0</v>
          </cell>
        </row>
        <row r="1664">
          <cell r="J1664">
            <v>0</v>
          </cell>
          <cell r="L1664">
            <v>0</v>
          </cell>
        </row>
        <row r="1665">
          <cell r="J1665">
            <v>0</v>
          </cell>
          <cell r="L1665">
            <v>0</v>
          </cell>
        </row>
        <row r="1666">
          <cell r="J1666">
            <v>0</v>
          </cell>
          <cell r="L1666">
            <v>0</v>
          </cell>
        </row>
        <row r="1667">
          <cell r="J1667">
            <v>0</v>
          </cell>
          <cell r="L1667">
            <v>0</v>
          </cell>
        </row>
        <row r="1668">
          <cell r="J1668">
            <v>0</v>
          </cell>
          <cell r="L1668">
            <v>0</v>
          </cell>
        </row>
        <row r="1669">
          <cell r="J1669">
            <v>0</v>
          </cell>
          <cell r="L1669">
            <v>0</v>
          </cell>
        </row>
        <row r="1670">
          <cell r="J1670">
            <v>0</v>
          </cell>
          <cell r="L1670">
            <v>0</v>
          </cell>
        </row>
        <row r="1671">
          <cell r="J1671">
            <v>0</v>
          </cell>
          <cell r="L1671">
            <v>0</v>
          </cell>
        </row>
        <row r="1672">
          <cell r="J1672">
            <v>0</v>
          </cell>
          <cell r="L1672">
            <v>0</v>
          </cell>
        </row>
        <row r="1677">
          <cell r="J1677" t="str">
            <v>금  액</v>
          </cell>
          <cell r="L1677" t="str">
            <v>금  액</v>
          </cell>
        </row>
        <row r="1678">
          <cell r="J1678">
            <v>0</v>
          </cell>
          <cell r="L1678">
            <v>0</v>
          </cell>
        </row>
        <row r="1679">
          <cell r="J1679">
            <v>0</v>
          </cell>
          <cell r="L1679">
            <v>0</v>
          </cell>
        </row>
        <row r="1680">
          <cell r="J1680">
            <v>0</v>
          </cell>
          <cell r="L1680">
            <v>0</v>
          </cell>
        </row>
        <row r="1681">
          <cell r="J1681">
            <v>0</v>
          </cell>
          <cell r="L1681">
            <v>0</v>
          </cell>
        </row>
        <row r="1682">
          <cell r="J1682">
            <v>0</v>
          </cell>
          <cell r="L1682">
            <v>0</v>
          </cell>
        </row>
        <row r="1683">
          <cell r="J1683">
            <v>0</v>
          </cell>
          <cell r="L1683">
            <v>0</v>
          </cell>
        </row>
        <row r="1684">
          <cell r="J1684">
            <v>0</v>
          </cell>
          <cell r="L1684">
            <v>0</v>
          </cell>
        </row>
        <row r="1685">
          <cell r="J1685">
            <v>0</v>
          </cell>
          <cell r="L1685">
            <v>0</v>
          </cell>
        </row>
        <row r="1686">
          <cell r="J1686">
            <v>0</v>
          </cell>
          <cell r="L1686">
            <v>0</v>
          </cell>
        </row>
        <row r="1687">
          <cell r="J1687">
            <v>0</v>
          </cell>
          <cell r="L1687">
            <v>0</v>
          </cell>
        </row>
        <row r="1688">
          <cell r="J1688">
            <v>0</v>
          </cell>
          <cell r="L1688">
            <v>0</v>
          </cell>
        </row>
        <row r="1689">
          <cell r="J1689">
            <v>0</v>
          </cell>
          <cell r="L1689">
            <v>0</v>
          </cell>
        </row>
        <row r="1690">
          <cell r="J1690">
            <v>0</v>
          </cell>
          <cell r="L1690">
            <v>0</v>
          </cell>
        </row>
        <row r="1691">
          <cell r="J1691">
            <v>0</v>
          </cell>
          <cell r="L1691">
            <v>0</v>
          </cell>
        </row>
        <row r="1692">
          <cell r="J1692">
            <v>0</v>
          </cell>
          <cell r="L1692">
            <v>0</v>
          </cell>
        </row>
        <row r="1693">
          <cell r="J1693">
            <v>0</v>
          </cell>
          <cell r="L1693">
            <v>0</v>
          </cell>
        </row>
        <row r="1694">
          <cell r="J1694">
            <v>0</v>
          </cell>
          <cell r="L1694">
            <v>0</v>
          </cell>
        </row>
        <row r="1699">
          <cell r="J1699" t="str">
            <v>금  액</v>
          </cell>
          <cell r="L1699" t="str">
            <v>금  액</v>
          </cell>
        </row>
        <row r="1700">
          <cell r="J1700">
            <v>0</v>
          </cell>
          <cell r="L1700">
            <v>0</v>
          </cell>
        </row>
        <row r="1701">
          <cell r="J1701">
            <v>0</v>
          </cell>
          <cell r="L1701">
            <v>0</v>
          </cell>
        </row>
        <row r="1702">
          <cell r="J1702">
            <v>0</v>
          </cell>
          <cell r="L1702">
            <v>0</v>
          </cell>
        </row>
        <row r="1703">
          <cell r="J1703">
            <v>0</v>
          </cell>
          <cell r="L1703">
            <v>0</v>
          </cell>
        </row>
        <row r="1704">
          <cell r="J1704">
            <v>0</v>
          </cell>
          <cell r="L1704">
            <v>0</v>
          </cell>
        </row>
        <row r="1705">
          <cell r="J1705">
            <v>0</v>
          </cell>
          <cell r="L1705">
            <v>0</v>
          </cell>
        </row>
        <row r="1706">
          <cell r="J1706">
            <v>0</v>
          </cell>
          <cell r="L1706">
            <v>0</v>
          </cell>
        </row>
        <row r="1707">
          <cell r="J1707">
            <v>0</v>
          </cell>
          <cell r="L1707">
            <v>0</v>
          </cell>
        </row>
        <row r="1708">
          <cell r="J1708">
            <v>0</v>
          </cell>
          <cell r="L1708">
            <v>0</v>
          </cell>
        </row>
        <row r="1709">
          <cell r="J1709">
            <v>0</v>
          </cell>
          <cell r="L1709">
            <v>0</v>
          </cell>
        </row>
        <row r="1710">
          <cell r="J1710">
            <v>0</v>
          </cell>
          <cell r="L1710">
            <v>0</v>
          </cell>
        </row>
        <row r="1711">
          <cell r="J1711">
            <v>0</v>
          </cell>
          <cell r="L1711">
            <v>0</v>
          </cell>
        </row>
        <row r="1712">
          <cell r="J1712">
            <v>0</v>
          </cell>
          <cell r="L1712">
            <v>0</v>
          </cell>
        </row>
        <row r="1713">
          <cell r="J1713">
            <v>0</v>
          </cell>
          <cell r="L1713">
            <v>0</v>
          </cell>
        </row>
        <row r="1714">
          <cell r="J1714">
            <v>0</v>
          </cell>
          <cell r="L1714">
            <v>0</v>
          </cell>
        </row>
        <row r="1715">
          <cell r="J1715">
            <v>0</v>
          </cell>
          <cell r="L1715">
            <v>0</v>
          </cell>
        </row>
        <row r="1716">
          <cell r="J1716">
            <v>0</v>
          </cell>
          <cell r="L1716">
            <v>0</v>
          </cell>
        </row>
        <row r="1721">
          <cell r="J1721" t="str">
            <v>금  액</v>
          </cell>
          <cell r="L1721" t="str">
            <v>금  액</v>
          </cell>
        </row>
        <row r="1722">
          <cell r="J1722">
            <v>0</v>
          </cell>
          <cell r="L1722">
            <v>0</v>
          </cell>
        </row>
        <row r="1723">
          <cell r="J1723">
            <v>0</v>
          </cell>
          <cell r="L1723">
            <v>0</v>
          </cell>
        </row>
        <row r="1724">
          <cell r="J1724">
            <v>0</v>
          </cell>
          <cell r="L1724">
            <v>0</v>
          </cell>
        </row>
        <row r="1725">
          <cell r="J1725">
            <v>0</v>
          </cell>
          <cell r="L1725">
            <v>0</v>
          </cell>
        </row>
        <row r="1726">
          <cell r="J1726">
            <v>0</v>
          </cell>
          <cell r="L1726">
            <v>0</v>
          </cell>
        </row>
        <row r="1727">
          <cell r="J1727">
            <v>0</v>
          </cell>
          <cell r="L1727">
            <v>0</v>
          </cell>
        </row>
        <row r="1728">
          <cell r="J1728">
            <v>0</v>
          </cell>
          <cell r="L1728">
            <v>0</v>
          </cell>
        </row>
        <row r="1729">
          <cell r="J1729">
            <v>0</v>
          </cell>
          <cell r="L1729">
            <v>0</v>
          </cell>
        </row>
        <row r="1730">
          <cell r="J1730">
            <v>0</v>
          </cell>
          <cell r="L1730">
            <v>0</v>
          </cell>
        </row>
        <row r="1731">
          <cell r="J1731">
            <v>0</v>
          </cell>
          <cell r="L1731">
            <v>0</v>
          </cell>
        </row>
        <row r="1732">
          <cell r="J1732">
            <v>0</v>
          </cell>
          <cell r="L1732">
            <v>0</v>
          </cell>
        </row>
        <row r="1733">
          <cell r="J1733">
            <v>0</v>
          </cell>
          <cell r="L1733">
            <v>0</v>
          </cell>
        </row>
        <row r="1734">
          <cell r="J1734">
            <v>0</v>
          </cell>
          <cell r="L1734">
            <v>0</v>
          </cell>
        </row>
        <row r="1735">
          <cell r="J1735">
            <v>0</v>
          </cell>
          <cell r="L1735">
            <v>0</v>
          </cell>
        </row>
        <row r="1736">
          <cell r="J1736">
            <v>0</v>
          </cell>
          <cell r="L1736">
            <v>0</v>
          </cell>
        </row>
        <row r="1737">
          <cell r="J1737">
            <v>0</v>
          </cell>
          <cell r="L1737">
            <v>0</v>
          </cell>
        </row>
        <row r="1738">
          <cell r="J1738">
            <v>0</v>
          </cell>
          <cell r="L1738">
            <v>0</v>
          </cell>
        </row>
        <row r="1743">
          <cell r="J1743" t="str">
            <v>금  액</v>
          </cell>
          <cell r="L1743" t="str">
            <v>금  액</v>
          </cell>
        </row>
        <row r="1744">
          <cell r="J1744">
            <v>0</v>
          </cell>
          <cell r="L1744">
            <v>0</v>
          </cell>
        </row>
        <row r="1745">
          <cell r="J1745">
            <v>0</v>
          </cell>
          <cell r="L1745">
            <v>0</v>
          </cell>
        </row>
        <row r="1746">
          <cell r="J1746">
            <v>0</v>
          </cell>
          <cell r="L1746">
            <v>0</v>
          </cell>
        </row>
        <row r="1747">
          <cell r="J1747">
            <v>0</v>
          </cell>
          <cell r="L1747">
            <v>0</v>
          </cell>
        </row>
        <row r="1748">
          <cell r="J1748">
            <v>0</v>
          </cell>
          <cell r="L1748">
            <v>0</v>
          </cell>
        </row>
        <row r="1749">
          <cell r="J1749">
            <v>0</v>
          </cell>
          <cell r="L1749">
            <v>0</v>
          </cell>
        </row>
        <row r="1750">
          <cell r="J1750">
            <v>0</v>
          </cell>
          <cell r="L1750">
            <v>0</v>
          </cell>
        </row>
        <row r="1751">
          <cell r="J1751">
            <v>0</v>
          </cell>
          <cell r="L1751">
            <v>0</v>
          </cell>
        </row>
        <row r="1752">
          <cell r="J1752">
            <v>0</v>
          </cell>
          <cell r="L1752">
            <v>0</v>
          </cell>
        </row>
        <row r="1753">
          <cell r="J1753">
            <v>0</v>
          </cell>
          <cell r="L1753">
            <v>0</v>
          </cell>
        </row>
        <row r="1754">
          <cell r="J1754">
            <v>0</v>
          </cell>
          <cell r="L1754">
            <v>0</v>
          </cell>
        </row>
        <row r="1755">
          <cell r="J1755">
            <v>0</v>
          </cell>
          <cell r="L1755">
            <v>0</v>
          </cell>
        </row>
        <row r="1756">
          <cell r="J1756">
            <v>0</v>
          </cell>
          <cell r="L1756">
            <v>0</v>
          </cell>
        </row>
        <row r="1757">
          <cell r="J1757">
            <v>0</v>
          </cell>
          <cell r="L1757">
            <v>0</v>
          </cell>
        </row>
        <row r="1758">
          <cell r="J1758">
            <v>0</v>
          </cell>
          <cell r="L1758">
            <v>0</v>
          </cell>
        </row>
        <row r="1759">
          <cell r="J1759">
            <v>0</v>
          </cell>
          <cell r="L1759">
            <v>0</v>
          </cell>
        </row>
        <row r="1760">
          <cell r="J1760">
            <v>0</v>
          </cell>
          <cell r="L1760">
            <v>0</v>
          </cell>
        </row>
        <row r="1765">
          <cell r="J1765" t="str">
            <v>금  액</v>
          </cell>
          <cell r="L1765" t="str">
            <v>금  액</v>
          </cell>
        </row>
        <row r="1766">
          <cell r="J1766">
            <v>0</v>
          </cell>
          <cell r="L1766">
            <v>0</v>
          </cell>
        </row>
        <row r="1767">
          <cell r="J1767">
            <v>0</v>
          </cell>
          <cell r="L1767">
            <v>0</v>
          </cell>
        </row>
        <row r="1768">
          <cell r="J1768">
            <v>0</v>
          </cell>
          <cell r="L1768">
            <v>0</v>
          </cell>
        </row>
        <row r="1769">
          <cell r="J1769">
            <v>0</v>
          </cell>
          <cell r="L1769">
            <v>0</v>
          </cell>
        </row>
        <row r="1770">
          <cell r="J1770">
            <v>0</v>
          </cell>
          <cell r="L1770">
            <v>0</v>
          </cell>
        </row>
        <row r="1771">
          <cell r="J1771">
            <v>0</v>
          </cell>
          <cell r="L1771">
            <v>0</v>
          </cell>
        </row>
        <row r="1772">
          <cell r="J1772">
            <v>0</v>
          </cell>
          <cell r="L1772">
            <v>0</v>
          </cell>
        </row>
        <row r="1773">
          <cell r="J1773">
            <v>0</v>
          </cell>
          <cell r="L1773">
            <v>0</v>
          </cell>
        </row>
        <row r="1774">
          <cell r="J1774">
            <v>0</v>
          </cell>
          <cell r="L1774">
            <v>0</v>
          </cell>
        </row>
        <row r="1775">
          <cell r="J1775">
            <v>0</v>
          </cell>
          <cell r="L1775">
            <v>0</v>
          </cell>
        </row>
        <row r="1776">
          <cell r="J1776">
            <v>0</v>
          </cell>
          <cell r="L1776">
            <v>0</v>
          </cell>
        </row>
        <row r="1777">
          <cell r="J1777">
            <v>0</v>
          </cell>
          <cell r="L1777">
            <v>0</v>
          </cell>
        </row>
        <row r="1778">
          <cell r="J1778">
            <v>0</v>
          </cell>
          <cell r="L1778">
            <v>0</v>
          </cell>
        </row>
        <row r="1779">
          <cell r="J1779">
            <v>0</v>
          </cell>
          <cell r="L1779">
            <v>0</v>
          </cell>
        </row>
        <row r="1780">
          <cell r="J1780">
            <v>0</v>
          </cell>
          <cell r="L1780">
            <v>0</v>
          </cell>
        </row>
        <row r="1781">
          <cell r="J1781">
            <v>0</v>
          </cell>
          <cell r="L1781">
            <v>0</v>
          </cell>
        </row>
        <row r="1782">
          <cell r="J1782">
            <v>0</v>
          </cell>
          <cell r="L1782">
            <v>0</v>
          </cell>
        </row>
        <row r="1787">
          <cell r="J1787" t="str">
            <v>금  액</v>
          </cell>
          <cell r="L1787" t="str">
            <v>금  액</v>
          </cell>
        </row>
        <row r="1788">
          <cell r="J1788">
            <v>0</v>
          </cell>
          <cell r="L1788">
            <v>0</v>
          </cell>
        </row>
        <row r="1789">
          <cell r="J1789">
            <v>0</v>
          </cell>
          <cell r="L1789">
            <v>0</v>
          </cell>
        </row>
        <row r="1790">
          <cell r="J1790">
            <v>0</v>
          </cell>
          <cell r="L1790">
            <v>0</v>
          </cell>
        </row>
        <row r="1791">
          <cell r="J1791">
            <v>0</v>
          </cell>
          <cell r="L1791">
            <v>0</v>
          </cell>
        </row>
        <row r="1792">
          <cell r="J1792">
            <v>0</v>
          </cell>
          <cell r="L1792">
            <v>0</v>
          </cell>
        </row>
        <row r="1793">
          <cell r="J1793">
            <v>0</v>
          </cell>
          <cell r="L1793">
            <v>0</v>
          </cell>
        </row>
        <row r="1794">
          <cell r="J1794">
            <v>0</v>
          </cell>
          <cell r="L1794">
            <v>0</v>
          </cell>
        </row>
        <row r="1795">
          <cell r="J1795">
            <v>0</v>
          </cell>
          <cell r="L1795">
            <v>0</v>
          </cell>
        </row>
        <row r="1796">
          <cell r="J1796">
            <v>0</v>
          </cell>
          <cell r="L1796">
            <v>0</v>
          </cell>
        </row>
        <row r="1797">
          <cell r="J1797">
            <v>0</v>
          </cell>
          <cell r="L1797">
            <v>0</v>
          </cell>
        </row>
        <row r="1798">
          <cell r="J1798">
            <v>0</v>
          </cell>
          <cell r="L1798">
            <v>0</v>
          </cell>
        </row>
        <row r="1799">
          <cell r="J1799">
            <v>0</v>
          </cell>
          <cell r="L1799">
            <v>0</v>
          </cell>
        </row>
        <row r="1800">
          <cell r="J1800">
            <v>0</v>
          </cell>
          <cell r="L1800">
            <v>0</v>
          </cell>
        </row>
        <row r="1801">
          <cell r="J1801">
            <v>0</v>
          </cell>
          <cell r="L1801">
            <v>0</v>
          </cell>
        </row>
        <row r="1802">
          <cell r="J1802">
            <v>0</v>
          </cell>
          <cell r="L1802">
            <v>0</v>
          </cell>
        </row>
        <row r="1803">
          <cell r="J1803">
            <v>0</v>
          </cell>
          <cell r="L1803">
            <v>0</v>
          </cell>
        </row>
        <row r="1804">
          <cell r="J1804">
            <v>0</v>
          </cell>
          <cell r="L1804">
            <v>0</v>
          </cell>
        </row>
        <row r="1809">
          <cell r="J1809" t="str">
            <v>금  액</v>
          </cell>
          <cell r="L1809" t="str">
            <v>금  액</v>
          </cell>
        </row>
        <row r="1810">
          <cell r="J1810">
            <v>0</v>
          </cell>
          <cell r="L1810">
            <v>0</v>
          </cell>
        </row>
        <row r="1811">
          <cell r="J1811">
            <v>0</v>
          </cell>
          <cell r="L1811">
            <v>0</v>
          </cell>
        </row>
        <row r="1812">
          <cell r="J1812">
            <v>0</v>
          </cell>
          <cell r="L1812">
            <v>0</v>
          </cell>
        </row>
        <row r="1813">
          <cell r="J1813">
            <v>0</v>
          </cell>
          <cell r="L1813">
            <v>0</v>
          </cell>
        </row>
        <row r="1814">
          <cell r="J1814">
            <v>0</v>
          </cell>
          <cell r="L1814">
            <v>0</v>
          </cell>
        </row>
        <row r="1815">
          <cell r="J1815">
            <v>0</v>
          </cell>
          <cell r="L1815">
            <v>0</v>
          </cell>
        </row>
        <row r="1816">
          <cell r="J1816">
            <v>0</v>
          </cell>
          <cell r="L1816">
            <v>0</v>
          </cell>
        </row>
        <row r="1817">
          <cell r="J1817">
            <v>0</v>
          </cell>
          <cell r="L1817">
            <v>0</v>
          </cell>
        </row>
        <row r="1818">
          <cell r="J1818">
            <v>0</v>
          </cell>
          <cell r="L1818">
            <v>0</v>
          </cell>
        </row>
        <row r="1819">
          <cell r="J1819">
            <v>0</v>
          </cell>
          <cell r="L1819">
            <v>0</v>
          </cell>
        </row>
        <row r="1820">
          <cell r="J1820">
            <v>0</v>
          </cell>
          <cell r="L1820">
            <v>0</v>
          </cell>
        </row>
        <row r="1821">
          <cell r="J1821">
            <v>0</v>
          </cell>
          <cell r="L1821">
            <v>0</v>
          </cell>
        </row>
        <row r="1822">
          <cell r="J1822">
            <v>0</v>
          </cell>
          <cell r="L1822">
            <v>0</v>
          </cell>
        </row>
        <row r="1823">
          <cell r="J1823">
            <v>0</v>
          </cell>
          <cell r="L1823">
            <v>0</v>
          </cell>
        </row>
        <row r="1824">
          <cell r="J1824">
            <v>0</v>
          </cell>
          <cell r="L1824">
            <v>0</v>
          </cell>
        </row>
        <row r="1825">
          <cell r="J1825">
            <v>0</v>
          </cell>
          <cell r="L1825">
            <v>0</v>
          </cell>
        </row>
        <row r="1826">
          <cell r="J1826">
            <v>0</v>
          </cell>
          <cell r="L1826">
            <v>0</v>
          </cell>
        </row>
        <row r="1831">
          <cell r="J1831" t="str">
            <v>금  액</v>
          </cell>
          <cell r="L1831" t="str">
            <v>금  액</v>
          </cell>
        </row>
        <row r="1832">
          <cell r="J1832">
            <v>0</v>
          </cell>
          <cell r="L1832">
            <v>0</v>
          </cell>
        </row>
        <row r="1833">
          <cell r="J1833">
            <v>0</v>
          </cell>
          <cell r="L1833">
            <v>0</v>
          </cell>
        </row>
        <row r="1834">
          <cell r="J1834">
            <v>0</v>
          </cell>
          <cell r="L1834">
            <v>0</v>
          </cell>
        </row>
        <row r="1835">
          <cell r="J1835">
            <v>0</v>
          </cell>
          <cell r="L1835">
            <v>0</v>
          </cell>
        </row>
        <row r="1836">
          <cell r="J1836">
            <v>0</v>
          </cell>
          <cell r="L1836">
            <v>0</v>
          </cell>
        </row>
        <row r="1837">
          <cell r="J1837">
            <v>0</v>
          </cell>
          <cell r="L1837">
            <v>0</v>
          </cell>
        </row>
        <row r="1838">
          <cell r="J1838">
            <v>0</v>
          </cell>
          <cell r="L1838">
            <v>0</v>
          </cell>
        </row>
        <row r="1839">
          <cell r="J1839">
            <v>0</v>
          </cell>
          <cell r="L1839">
            <v>0</v>
          </cell>
        </row>
        <row r="1840">
          <cell r="J1840">
            <v>0</v>
          </cell>
          <cell r="L1840">
            <v>0</v>
          </cell>
        </row>
        <row r="1841">
          <cell r="J1841">
            <v>0</v>
          </cell>
          <cell r="L1841">
            <v>0</v>
          </cell>
        </row>
        <row r="1842">
          <cell r="J1842">
            <v>0</v>
          </cell>
          <cell r="L1842">
            <v>0</v>
          </cell>
        </row>
        <row r="1843">
          <cell r="J1843">
            <v>0</v>
          </cell>
          <cell r="L1843">
            <v>0</v>
          </cell>
        </row>
        <row r="1844">
          <cell r="J1844">
            <v>0</v>
          </cell>
          <cell r="L1844">
            <v>0</v>
          </cell>
        </row>
        <row r="1845">
          <cell r="J1845">
            <v>0</v>
          </cell>
          <cell r="L1845">
            <v>0</v>
          </cell>
        </row>
        <row r="1846">
          <cell r="J1846">
            <v>0</v>
          </cell>
          <cell r="L1846">
            <v>0</v>
          </cell>
        </row>
        <row r="1847">
          <cell r="J1847">
            <v>0</v>
          </cell>
          <cell r="L1847">
            <v>0</v>
          </cell>
        </row>
        <row r="1848">
          <cell r="J1848">
            <v>0</v>
          </cell>
          <cell r="L1848">
            <v>0</v>
          </cell>
        </row>
        <row r="1853">
          <cell r="J1853" t="str">
            <v>금  액</v>
          </cell>
          <cell r="L1853" t="str">
            <v>금  액</v>
          </cell>
        </row>
        <row r="1854">
          <cell r="J1854">
            <v>0</v>
          </cell>
          <cell r="L1854">
            <v>0</v>
          </cell>
        </row>
        <row r="1855">
          <cell r="J1855">
            <v>0</v>
          </cell>
          <cell r="L1855">
            <v>0</v>
          </cell>
        </row>
        <row r="1856">
          <cell r="J1856">
            <v>0</v>
          </cell>
          <cell r="L1856">
            <v>0</v>
          </cell>
        </row>
        <row r="1857">
          <cell r="J1857">
            <v>0</v>
          </cell>
          <cell r="L1857">
            <v>0</v>
          </cell>
        </row>
        <row r="1858">
          <cell r="J1858">
            <v>0</v>
          </cell>
          <cell r="L1858">
            <v>0</v>
          </cell>
        </row>
        <row r="1859">
          <cell r="J1859">
            <v>0</v>
          </cell>
          <cell r="L1859">
            <v>0</v>
          </cell>
        </row>
        <row r="1860">
          <cell r="J1860">
            <v>0</v>
          </cell>
          <cell r="L1860">
            <v>0</v>
          </cell>
        </row>
        <row r="1861">
          <cell r="J1861">
            <v>0</v>
          </cell>
          <cell r="L1861">
            <v>0</v>
          </cell>
        </row>
        <row r="1862">
          <cell r="J1862">
            <v>0</v>
          </cell>
          <cell r="L1862">
            <v>0</v>
          </cell>
        </row>
        <row r="1863">
          <cell r="J1863">
            <v>0</v>
          </cell>
          <cell r="L1863">
            <v>0</v>
          </cell>
        </row>
        <row r="1864">
          <cell r="J1864">
            <v>0</v>
          </cell>
          <cell r="L1864">
            <v>0</v>
          </cell>
        </row>
        <row r="1865">
          <cell r="J1865">
            <v>0</v>
          </cell>
          <cell r="L1865">
            <v>0</v>
          </cell>
        </row>
        <row r="1866">
          <cell r="J1866">
            <v>0</v>
          </cell>
          <cell r="L1866">
            <v>0</v>
          </cell>
        </row>
        <row r="1867">
          <cell r="J1867">
            <v>0</v>
          </cell>
          <cell r="L1867">
            <v>0</v>
          </cell>
        </row>
        <row r="1868">
          <cell r="J1868">
            <v>0</v>
          </cell>
          <cell r="L1868">
            <v>0</v>
          </cell>
        </row>
        <row r="1869">
          <cell r="J1869">
            <v>0</v>
          </cell>
          <cell r="L1869">
            <v>0</v>
          </cell>
        </row>
        <row r="1870">
          <cell r="J1870">
            <v>0</v>
          </cell>
          <cell r="L1870">
            <v>0</v>
          </cell>
        </row>
        <row r="1875">
          <cell r="J1875" t="str">
            <v>금  액</v>
          </cell>
          <cell r="L1875" t="str">
            <v>금  액</v>
          </cell>
        </row>
        <row r="1876">
          <cell r="J1876">
            <v>0</v>
          </cell>
          <cell r="L1876">
            <v>0</v>
          </cell>
        </row>
        <row r="1877">
          <cell r="J1877">
            <v>0</v>
          </cell>
          <cell r="L1877">
            <v>0</v>
          </cell>
        </row>
        <row r="1878">
          <cell r="J1878">
            <v>0</v>
          </cell>
          <cell r="L1878">
            <v>0</v>
          </cell>
        </row>
        <row r="1879">
          <cell r="J1879">
            <v>0</v>
          </cell>
          <cell r="L1879">
            <v>0</v>
          </cell>
        </row>
        <row r="1880">
          <cell r="J1880">
            <v>0</v>
          </cell>
          <cell r="L1880">
            <v>0</v>
          </cell>
        </row>
        <row r="1881">
          <cell r="J1881">
            <v>0</v>
          </cell>
          <cell r="L1881">
            <v>0</v>
          </cell>
        </row>
        <row r="1882">
          <cell r="J1882">
            <v>0</v>
          </cell>
          <cell r="L1882">
            <v>0</v>
          </cell>
        </row>
        <row r="1883">
          <cell r="J1883">
            <v>0</v>
          </cell>
          <cell r="L1883">
            <v>0</v>
          </cell>
        </row>
        <row r="1884">
          <cell r="J1884">
            <v>0</v>
          </cell>
          <cell r="L1884">
            <v>0</v>
          </cell>
        </row>
        <row r="1885">
          <cell r="J1885">
            <v>0</v>
          </cell>
          <cell r="L1885">
            <v>0</v>
          </cell>
        </row>
        <row r="1886">
          <cell r="J1886">
            <v>0</v>
          </cell>
          <cell r="L1886">
            <v>0</v>
          </cell>
        </row>
        <row r="1887">
          <cell r="J1887">
            <v>0</v>
          </cell>
          <cell r="L1887">
            <v>0</v>
          </cell>
        </row>
        <row r="1888">
          <cell r="J1888">
            <v>0</v>
          </cell>
          <cell r="L1888">
            <v>0</v>
          </cell>
        </row>
        <row r="1889">
          <cell r="J1889">
            <v>0</v>
          </cell>
          <cell r="L1889">
            <v>0</v>
          </cell>
        </row>
        <row r="1890">
          <cell r="J1890">
            <v>0</v>
          </cell>
          <cell r="L1890">
            <v>0</v>
          </cell>
        </row>
        <row r="1891">
          <cell r="J1891">
            <v>0</v>
          </cell>
          <cell r="L1891">
            <v>0</v>
          </cell>
        </row>
        <row r="1892">
          <cell r="J1892">
            <v>0</v>
          </cell>
          <cell r="L1892">
            <v>0</v>
          </cell>
        </row>
        <row r="1897">
          <cell r="J1897" t="str">
            <v>금  액</v>
          </cell>
          <cell r="L1897" t="str">
            <v>금  액</v>
          </cell>
        </row>
        <row r="1898">
          <cell r="J1898">
            <v>0</v>
          </cell>
          <cell r="L1898">
            <v>0</v>
          </cell>
        </row>
        <row r="1899">
          <cell r="J1899">
            <v>0</v>
          </cell>
          <cell r="L1899">
            <v>0</v>
          </cell>
        </row>
        <row r="1900">
          <cell r="J1900">
            <v>0</v>
          </cell>
          <cell r="L1900">
            <v>0</v>
          </cell>
        </row>
        <row r="1901">
          <cell r="J1901">
            <v>0</v>
          </cell>
          <cell r="L1901">
            <v>0</v>
          </cell>
        </row>
        <row r="1902">
          <cell r="J1902">
            <v>0</v>
          </cell>
          <cell r="L1902">
            <v>0</v>
          </cell>
        </row>
        <row r="1903">
          <cell r="J1903">
            <v>0</v>
          </cell>
          <cell r="L1903">
            <v>0</v>
          </cell>
        </row>
        <row r="1904">
          <cell r="J1904">
            <v>0</v>
          </cell>
          <cell r="L1904">
            <v>0</v>
          </cell>
        </row>
        <row r="1905">
          <cell r="J1905">
            <v>0</v>
          </cell>
          <cell r="L1905">
            <v>0</v>
          </cell>
        </row>
        <row r="1906">
          <cell r="J1906">
            <v>0</v>
          </cell>
          <cell r="L1906">
            <v>0</v>
          </cell>
        </row>
        <row r="1907">
          <cell r="J1907">
            <v>0</v>
          </cell>
          <cell r="L1907">
            <v>0</v>
          </cell>
        </row>
        <row r="1908">
          <cell r="J1908">
            <v>0</v>
          </cell>
          <cell r="L1908">
            <v>0</v>
          </cell>
        </row>
        <row r="1909">
          <cell r="J1909">
            <v>0</v>
          </cell>
          <cell r="L1909">
            <v>0</v>
          </cell>
        </row>
        <row r="1910">
          <cell r="J1910">
            <v>0</v>
          </cell>
          <cell r="L1910">
            <v>0</v>
          </cell>
        </row>
        <row r="1911">
          <cell r="J1911">
            <v>0</v>
          </cell>
          <cell r="L1911">
            <v>0</v>
          </cell>
        </row>
        <row r="1912">
          <cell r="J1912">
            <v>0</v>
          </cell>
          <cell r="L1912">
            <v>0</v>
          </cell>
        </row>
        <row r="1913">
          <cell r="J1913">
            <v>0</v>
          </cell>
          <cell r="L1913">
            <v>0</v>
          </cell>
        </row>
        <row r="1914">
          <cell r="J1914">
            <v>0</v>
          </cell>
          <cell r="L1914">
            <v>0</v>
          </cell>
        </row>
        <row r="1919">
          <cell r="J1919" t="str">
            <v>금  액</v>
          </cell>
          <cell r="L1919" t="str">
            <v>금  액</v>
          </cell>
        </row>
        <row r="1920">
          <cell r="J1920">
            <v>0</v>
          </cell>
          <cell r="L1920">
            <v>0</v>
          </cell>
        </row>
        <row r="1921">
          <cell r="J1921">
            <v>0</v>
          </cell>
          <cell r="L1921">
            <v>0</v>
          </cell>
        </row>
        <row r="1922">
          <cell r="J1922">
            <v>0</v>
          </cell>
          <cell r="L1922">
            <v>0</v>
          </cell>
        </row>
        <row r="1923">
          <cell r="J1923">
            <v>0</v>
          </cell>
          <cell r="L1923">
            <v>0</v>
          </cell>
        </row>
        <row r="1924">
          <cell r="J1924">
            <v>0</v>
          </cell>
          <cell r="L1924">
            <v>0</v>
          </cell>
        </row>
        <row r="1925">
          <cell r="J1925">
            <v>0</v>
          </cell>
          <cell r="L1925">
            <v>0</v>
          </cell>
        </row>
        <row r="1926">
          <cell r="J1926">
            <v>0</v>
          </cell>
          <cell r="L1926">
            <v>0</v>
          </cell>
        </row>
        <row r="1927">
          <cell r="J1927">
            <v>0</v>
          </cell>
          <cell r="L1927">
            <v>0</v>
          </cell>
        </row>
        <row r="1928">
          <cell r="J1928">
            <v>0</v>
          </cell>
          <cell r="L1928">
            <v>0</v>
          </cell>
        </row>
        <row r="1929">
          <cell r="J1929">
            <v>0</v>
          </cell>
          <cell r="L1929">
            <v>0</v>
          </cell>
        </row>
        <row r="1930">
          <cell r="J1930">
            <v>0</v>
          </cell>
          <cell r="L1930">
            <v>0</v>
          </cell>
        </row>
        <row r="1931">
          <cell r="J1931">
            <v>0</v>
          </cell>
          <cell r="L1931">
            <v>0</v>
          </cell>
        </row>
        <row r="1932">
          <cell r="J1932">
            <v>0</v>
          </cell>
          <cell r="L1932">
            <v>0</v>
          </cell>
        </row>
        <row r="1933">
          <cell r="J1933">
            <v>0</v>
          </cell>
          <cell r="L1933">
            <v>0</v>
          </cell>
        </row>
        <row r="1934">
          <cell r="J1934">
            <v>0</v>
          </cell>
          <cell r="L1934">
            <v>0</v>
          </cell>
        </row>
        <row r="1935">
          <cell r="J1935">
            <v>0</v>
          </cell>
          <cell r="L1935">
            <v>0</v>
          </cell>
        </row>
        <row r="1936">
          <cell r="J1936">
            <v>0</v>
          </cell>
          <cell r="L1936">
            <v>0</v>
          </cell>
        </row>
        <row r="1941">
          <cell r="J1941" t="str">
            <v>금  액</v>
          </cell>
          <cell r="L1941" t="str">
            <v>금  액</v>
          </cell>
        </row>
        <row r="1942">
          <cell r="J1942">
            <v>0</v>
          </cell>
          <cell r="L1942">
            <v>0</v>
          </cell>
        </row>
        <row r="1943">
          <cell r="J1943">
            <v>0</v>
          </cell>
          <cell r="L1943">
            <v>0</v>
          </cell>
        </row>
        <row r="1944">
          <cell r="J1944">
            <v>0</v>
          </cell>
          <cell r="L1944">
            <v>0</v>
          </cell>
        </row>
        <row r="1945">
          <cell r="J1945">
            <v>0</v>
          </cell>
          <cell r="L1945">
            <v>0</v>
          </cell>
        </row>
        <row r="1946">
          <cell r="J1946">
            <v>0</v>
          </cell>
          <cell r="L1946">
            <v>0</v>
          </cell>
        </row>
        <row r="1947">
          <cell r="J1947">
            <v>0</v>
          </cell>
          <cell r="L1947">
            <v>0</v>
          </cell>
        </row>
        <row r="1948">
          <cell r="J1948">
            <v>0</v>
          </cell>
          <cell r="L1948">
            <v>0</v>
          </cell>
        </row>
        <row r="1949">
          <cell r="J1949">
            <v>0</v>
          </cell>
          <cell r="L1949">
            <v>0</v>
          </cell>
        </row>
        <row r="1950">
          <cell r="J1950">
            <v>0</v>
          </cell>
          <cell r="L1950">
            <v>0</v>
          </cell>
        </row>
        <row r="1951">
          <cell r="J1951">
            <v>0</v>
          </cell>
          <cell r="L1951">
            <v>0</v>
          </cell>
        </row>
        <row r="1952">
          <cell r="J1952">
            <v>0</v>
          </cell>
          <cell r="L1952">
            <v>0</v>
          </cell>
        </row>
        <row r="1953">
          <cell r="J1953">
            <v>0</v>
          </cell>
          <cell r="L1953">
            <v>0</v>
          </cell>
        </row>
        <row r="1954">
          <cell r="J1954">
            <v>0</v>
          </cell>
          <cell r="L1954">
            <v>0</v>
          </cell>
        </row>
        <row r="1955">
          <cell r="J1955">
            <v>0</v>
          </cell>
          <cell r="L1955">
            <v>0</v>
          </cell>
        </row>
        <row r="1956">
          <cell r="J1956">
            <v>0</v>
          </cell>
          <cell r="L1956">
            <v>0</v>
          </cell>
        </row>
        <row r="1957">
          <cell r="J1957">
            <v>0</v>
          </cell>
          <cell r="L1957">
            <v>0</v>
          </cell>
        </row>
        <row r="1958">
          <cell r="J1958">
            <v>0</v>
          </cell>
          <cell r="L1958">
            <v>0</v>
          </cell>
        </row>
        <row r="1963">
          <cell r="J1963" t="str">
            <v>금  액</v>
          </cell>
          <cell r="L1963" t="str">
            <v>금  액</v>
          </cell>
        </row>
        <row r="1964">
          <cell r="J1964">
            <v>0</v>
          </cell>
          <cell r="L1964">
            <v>0</v>
          </cell>
        </row>
        <row r="1965">
          <cell r="J1965">
            <v>0</v>
          </cell>
          <cell r="L1965">
            <v>0</v>
          </cell>
        </row>
        <row r="1966">
          <cell r="J1966">
            <v>0</v>
          </cell>
          <cell r="L1966">
            <v>0</v>
          </cell>
        </row>
        <row r="1967">
          <cell r="J1967">
            <v>0</v>
          </cell>
          <cell r="L1967">
            <v>0</v>
          </cell>
        </row>
        <row r="1968">
          <cell r="J1968">
            <v>0</v>
          </cell>
          <cell r="L1968">
            <v>0</v>
          </cell>
        </row>
        <row r="1969">
          <cell r="J1969">
            <v>0</v>
          </cell>
          <cell r="L1969">
            <v>0</v>
          </cell>
        </row>
        <row r="1970">
          <cell r="J1970">
            <v>0</v>
          </cell>
          <cell r="L1970">
            <v>0</v>
          </cell>
        </row>
        <row r="1971">
          <cell r="J1971">
            <v>0</v>
          </cell>
          <cell r="L1971">
            <v>0</v>
          </cell>
        </row>
        <row r="1972">
          <cell r="J1972">
            <v>0</v>
          </cell>
          <cell r="L1972">
            <v>0</v>
          </cell>
        </row>
        <row r="1973">
          <cell r="J1973">
            <v>0</v>
          </cell>
          <cell r="L1973">
            <v>0</v>
          </cell>
        </row>
        <row r="1974">
          <cell r="J1974">
            <v>0</v>
          </cell>
          <cell r="L1974">
            <v>0</v>
          </cell>
        </row>
        <row r="1975">
          <cell r="J1975">
            <v>0</v>
          </cell>
          <cell r="L1975">
            <v>0</v>
          </cell>
        </row>
        <row r="1976">
          <cell r="J1976">
            <v>0</v>
          </cell>
          <cell r="L1976">
            <v>0</v>
          </cell>
        </row>
        <row r="1977">
          <cell r="J1977">
            <v>0</v>
          </cell>
          <cell r="L1977">
            <v>0</v>
          </cell>
        </row>
        <row r="1978">
          <cell r="J1978">
            <v>0</v>
          </cell>
          <cell r="L1978">
            <v>0</v>
          </cell>
        </row>
        <row r="1979">
          <cell r="J1979">
            <v>0</v>
          </cell>
          <cell r="L1979">
            <v>0</v>
          </cell>
        </row>
        <row r="1980">
          <cell r="J1980">
            <v>0</v>
          </cell>
          <cell r="L1980">
            <v>0</v>
          </cell>
        </row>
        <row r="1985">
          <cell r="J1985" t="str">
            <v>금  액</v>
          </cell>
          <cell r="L1985" t="str">
            <v>금  액</v>
          </cell>
        </row>
        <row r="1986">
          <cell r="J1986">
            <v>0</v>
          </cell>
          <cell r="L1986">
            <v>0</v>
          </cell>
        </row>
        <row r="1987">
          <cell r="J1987">
            <v>0</v>
          </cell>
          <cell r="L1987">
            <v>0</v>
          </cell>
        </row>
        <row r="1988">
          <cell r="J1988">
            <v>0</v>
          </cell>
          <cell r="L1988">
            <v>0</v>
          </cell>
        </row>
        <row r="1989">
          <cell r="J1989">
            <v>0</v>
          </cell>
          <cell r="L1989">
            <v>0</v>
          </cell>
        </row>
        <row r="1990">
          <cell r="J1990">
            <v>0</v>
          </cell>
          <cell r="L1990">
            <v>0</v>
          </cell>
        </row>
        <row r="1991">
          <cell r="J1991">
            <v>0</v>
          </cell>
          <cell r="L1991">
            <v>0</v>
          </cell>
        </row>
        <row r="1992">
          <cell r="J1992">
            <v>0</v>
          </cell>
          <cell r="L1992">
            <v>0</v>
          </cell>
        </row>
        <row r="1993">
          <cell r="J1993">
            <v>0</v>
          </cell>
          <cell r="L1993">
            <v>0</v>
          </cell>
        </row>
        <row r="1994">
          <cell r="J1994">
            <v>0</v>
          </cell>
          <cell r="L1994">
            <v>0</v>
          </cell>
        </row>
        <row r="1995">
          <cell r="J1995">
            <v>0</v>
          </cell>
          <cell r="L1995">
            <v>0</v>
          </cell>
        </row>
        <row r="1996">
          <cell r="J1996">
            <v>0</v>
          </cell>
          <cell r="L1996">
            <v>0</v>
          </cell>
        </row>
        <row r="1997">
          <cell r="J1997">
            <v>0</v>
          </cell>
          <cell r="L1997">
            <v>0</v>
          </cell>
        </row>
        <row r="1998">
          <cell r="J1998">
            <v>0</v>
          </cell>
          <cell r="L1998">
            <v>0</v>
          </cell>
        </row>
        <row r="1999">
          <cell r="J1999">
            <v>0</v>
          </cell>
          <cell r="L1999">
            <v>0</v>
          </cell>
        </row>
        <row r="2000">
          <cell r="J2000">
            <v>0</v>
          </cell>
          <cell r="L2000">
            <v>0</v>
          </cell>
        </row>
        <row r="2001">
          <cell r="J2001">
            <v>0</v>
          </cell>
          <cell r="L2001">
            <v>0</v>
          </cell>
        </row>
        <row r="2002">
          <cell r="J2002">
            <v>0</v>
          </cell>
          <cell r="L2002">
            <v>0</v>
          </cell>
        </row>
        <row r="2007">
          <cell r="J2007" t="str">
            <v>금  액</v>
          </cell>
          <cell r="L2007" t="str">
            <v>금  액</v>
          </cell>
        </row>
        <row r="2008">
          <cell r="J2008">
            <v>0</v>
          </cell>
          <cell r="L2008">
            <v>0</v>
          </cell>
        </row>
        <row r="2009">
          <cell r="J2009">
            <v>0</v>
          </cell>
          <cell r="L2009">
            <v>0</v>
          </cell>
        </row>
        <row r="2010">
          <cell r="J2010">
            <v>0</v>
          </cell>
          <cell r="L2010">
            <v>0</v>
          </cell>
        </row>
        <row r="2011">
          <cell r="J2011">
            <v>0</v>
          </cell>
          <cell r="L2011">
            <v>0</v>
          </cell>
        </row>
        <row r="2012">
          <cell r="J2012">
            <v>0</v>
          </cell>
          <cell r="L2012">
            <v>0</v>
          </cell>
        </row>
        <row r="2013">
          <cell r="J2013">
            <v>0</v>
          </cell>
          <cell r="L2013">
            <v>0</v>
          </cell>
        </row>
        <row r="2014">
          <cell r="J2014">
            <v>0</v>
          </cell>
          <cell r="L2014">
            <v>0</v>
          </cell>
        </row>
        <row r="2015">
          <cell r="J2015">
            <v>0</v>
          </cell>
          <cell r="L2015">
            <v>0</v>
          </cell>
        </row>
        <row r="2016">
          <cell r="J2016">
            <v>0</v>
          </cell>
          <cell r="L2016">
            <v>0</v>
          </cell>
        </row>
        <row r="2017">
          <cell r="J2017">
            <v>0</v>
          </cell>
          <cell r="L2017">
            <v>0</v>
          </cell>
        </row>
        <row r="2018">
          <cell r="J2018">
            <v>0</v>
          </cell>
          <cell r="L2018">
            <v>0</v>
          </cell>
        </row>
        <row r="2019">
          <cell r="J2019">
            <v>0</v>
          </cell>
          <cell r="L2019">
            <v>0</v>
          </cell>
        </row>
        <row r="2020">
          <cell r="J2020">
            <v>0</v>
          </cell>
          <cell r="L2020">
            <v>0</v>
          </cell>
        </row>
        <row r="2021">
          <cell r="J2021">
            <v>0</v>
          </cell>
          <cell r="L2021">
            <v>0</v>
          </cell>
        </row>
        <row r="2022">
          <cell r="J2022">
            <v>0</v>
          </cell>
          <cell r="L2022">
            <v>0</v>
          </cell>
        </row>
        <row r="2023">
          <cell r="J2023">
            <v>0</v>
          </cell>
          <cell r="L2023">
            <v>0</v>
          </cell>
        </row>
        <row r="2024">
          <cell r="J2024">
            <v>0</v>
          </cell>
          <cell r="L2024">
            <v>0</v>
          </cell>
        </row>
        <row r="2029">
          <cell r="J2029" t="str">
            <v>금  액</v>
          </cell>
          <cell r="L2029" t="str">
            <v>금  액</v>
          </cell>
        </row>
        <row r="2030">
          <cell r="J2030">
            <v>0</v>
          </cell>
          <cell r="L2030">
            <v>0</v>
          </cell>
        </row>
        <row r="2031">
          <cell r="J2031">
            <v>0</v>
          </cell>
          <cell r="L2031">
            <v>0</v>
          </cell>
        </row>
        <row r="2032">
          <cell r="J2032">
            <v>0</v>
          </cell>
          <cell r="L2032">
            <v>0</v>
          </cell>
        </row>
        <row r="2033">
          <cell r="J2033">
            <v>0</v>
          </cell>
          <cell r="L2033">
            <v>0</v>
          </cell>
        </row>
        <row r="2034">
          <cell r="J2034">
            <v>0</v>
          </cell>
          <cell r="L2034">
            <v>0</v>
          </cell>
        </row>
        <row r="2035">
          <cell r="J2035">
            <v>0</v>
          </cell>
          <cell r="L2035">
            <v>0</v>
          </cell>
        </row>
        <row r="2036">
          <cell r="J2036">
            <v>0</v>
          </cell>
          <cell r="L2036">
            <v>0</v>
          </cell>
        </row>
        <row r="2037">
          <cell r="J2037">
            <v>0</v>
          </cell>
          <cell r="L2037">
            <v>0</v>
          </cell>
        </row>
        <row r="2038">
          <cell r="J2038">
            <v>0</v>
          </cell>
          <cell r="L2038">
            <v>0</v>
          </cell>
        </row>
        <row r="2039">
          <cell r="J2039">
            <v>0</v>
          </cell>
          <cell r="L2039">
            <v>0</v>
          </cell>
        </row>
        <row r="2040">
          <cell r="J2040">
            <v>0</v>
          </cell>
          <cell r="L2040">
            <v>0</v>
          </cell>
        </row>
        <row r="2041">
          <cell r="J2041">
            <v>0</v>
          </cell>
          <cell r="L2041">
            <v>0</v>
          </cell>
        </row>
        <row r="2042">
          <cell r="J2042">
            <v>0</v>
          </cell>
          <cell r="L2042">
            <v>0</v>
          </cell>
        </row>
        <row r="2043">
          <cell r="J2043">
            <v>0</v>
          </cell>
          <cell r="L2043">
            <v>0</v>
          </cell>
        </row>
        <row r="2044">
          <cell r="J2044">
            <v>0</v>
          </cell>
          <cell r="L2044">
            <v>0</v>
          </cell>
        </row>
        <row r="2045">
          <cell r="J2045">
            <v>0</v>
          </cell>
          <cell r="L2045">
            <v>0</v>
          </cell>
        </row>
        <row r="2046">
          <cell r="J2046">
            <v>0</v>
          </cell>
          <cell r="L2046">
            <v>0</v>
          </cell>
        </row>
        <row r="2051">
          <cell r="J2051" t="str">
            <v>금  액</v>
          </cell>
          <cell r="L2051" t="str">
            <v>금  액</v>
          </cell>
        </row>
        <row r="2052">
          <cell r="J2052">
            <v>0</v>
          </cell>
          <cell r="L2052">
            <v>0</v>
          </cell>
        </row>
        <row r="2053">
          <cell r="J2053">
            <v>0</v>
          </cell>
          <cell r="L2053">
            <v>0</v>
          </cell>
        </row>
        <row r="2054">
          <cell r="J2054">
            <v>0</v>
          </cell>
          <cell r="L2054">
            <v>0</v>
          </cell>
        </row>
        <row r="2055">
          <cell r="J2055">
            <v>0</v>
          </cell>
          <cell r="L2055">
            <v>0</v>
          </cell>
        </row>
        <row r="2056">
          <cell r="J2056">
            <v>0</v>
          </cell>
          <cell r="L2056">
            <v>0</v>
          </cell>
        </row>
        <row r="2057">
          <cell r="J2057">
            <v>0</v>
          </cell>
          <cell r="L2057">
            <v>0</v>
          </cell>
        </row>
        <row r="2058">
          <cell r="J2058">
            <v>0</v>
          </cell>
          <cell r="L2058">
            <v>0</v>
          </cell>
        </row>
        <row r="2059">
          <cell r="J2059">
            <v>0</v>
          </cell>
          <cell r="L2059">
            <v>0</v>
          </cell>
        </row>
        <row r="2060">
          <cell r="J2060">
            <v>0</v>
          </cell>
          <cell r="L2060">
            <v>0</v>
          </cell>
        </row>
        <row r="2061">
          <cell r="J2061">
            <v>0</v>
          </cell>
          <cell r="L2061">
            <v>0</v>
          </cell>
        </row>
        <row r="2062">
          <cell r="J2062">
            <v>0</v>
          </cell>
          <cell r="L2062">
            <v>0</v>
          </cell>
        </row>
        <row r="2063">
          <cell r="J2063">
            <v>0</v>
          </cell>
          <cell r="L2063">
            <v>0</v>
          </cell>
        </row>
        <row r="2064">
          <cell r="J2064">
            <v>0</v>
          </cell>
          <cell r="L2064">
            <v>0</v>
          </cell>
        </row>
        <row r="2065">
          <cell r="J2065">
            <v>0</v>
          </cell>
          <cell r="L2065">
            <v>0</v>
          </cell>
        </row>
        <row r="2066">
          <cell r="J2066">
            <v>0</v>
          </cell>
          <cell r="L2066">
            <v>0</v>
          </cell>
        </row>
        <row r="2067">
          <cell r="J2067">
            <v>0</v>
          </cell>
          <cell r="L2067">
            <v>0</v>
          </cell>
        </row>
        <row r="2068">
          <cell r="J2068">
            <v>0</v>
          </cell>
          <cell r="L2068">
            <v>0</v>
          </cell>
        </row>
        <row r="2073">
          <cell r="J2073" t="str">
            <v>금  액</v>
          </cell>
          <cell r="L2073" t="str">
            <v>금  액</v>
          </cell>
        </row>
        <row r="2074">
          <cell r="J2074">
            <v>0</v>
          </cell>
          <cell r="L2074">
            <v>0</v>
          </cell>
        </row>
        <row r="2075">
          <cell r="J2075">
            <v>0</v>
          </cell>
          <cell r="L2075">
            <v>0</v>
          </cell>
        </row>
        <row r="2076">
          <cell r="J2076">
            <v>0</v>
          </cell>
          <cell r="L2076">
            <v>0</v>
          </cell>
        </row>
        <row r="2077">
          <cell r="J2077">
            <v>0</v>
          </cell>
          <cell r="L2077">
            <v>0</v>
          </cell>
        </row>
        <row r="2078">
          <cell r="J2078">
            <v>0</v>
          </cell>
          <cell r="L2078">
            <v>0</v>
          </cell>
        </row>
        <row r="2079">
          <cell r="J2079">
            <v>0</v>
          </cell>
          <cell r="L2079">
            <v>0</v>
          </cell>
        </row>
        <row r="2080">
          <cell r="J2080">
            <v>0</v>
          </cell>
          <cell r="L2080">
            <v>0</v>
          </cell>
        </row>
        <row r="2081">
          <cell r="J2081">
            <v>0</v>
          </cell>
          <cell r="L2081">
            <v>0</v>
          </cell>
        </row>
        <row r="2082">
          <cell r="J2082">
            <v>0</v>
          </cell>
          <cell r="L2082">
            <v>0</v>
          </cell>
        </row>
        <row r="2083">
          <cell r="J2083">
            <v>0</v>
          </cell>
          <cell r="L2083">
            <v>0</v>
          </cell>
        </row>
        <row r="2084">
          <cell r="J2084">
            <v>0</v>
          </cell>
          <cell r="L2084">
            <v>0</v>
          </cell>
        </row>
        <row r="2085">
          <cell r="J2085">
            <v>0</v>
          </cell>
          <cell r="L2085">
            <v>0</v>
          </cell>
        </row>
        <row r="2086">
          <cell r="J2086">
            <v>0</v>
          </cell>
          <cell r="L2086">
            <v>0</v>
          </cell>
        </row>
        <row r="2087">
          <cell r="J2087">
            <v>0</v>
          </cell>
          <cell r="L2087">
            <v>0</v>
          </cell>
        </row>
        <row r="2088">
          <cell r="J2088">
            <v>0</v>
          </cell>
          <cell r="L2088">
            <v>0</v>
          </cell>
        </row>
        <row r="2089">
          <cell r="J2089">
            <v>0</v>
          </cell>
          <cell r="L2089">
            <v>0</v>
          </cell>
        </row>
        <row r="2090">
          <cell r="J2090">
            <v>0</v>
          </cell>
          <cell r="L2090">
            <v>0</v>
          </cell>
        </row>
        <row r="2095">
          <cell r="J2095" t="str">
            <v>금  액</v>
          </cell>
          <cell r="L2095" t="str">
            <v>금  액</v>
          </cell>
        </row>
        <row r="2096">
          <cell r="J2096">
            <v>0</v>
          </cell>
          <cell r="L2096">
            <v>0</v>
          </cell>
        </row>
        <row r="2097">
          <cell r="J2097">
            <v>0</v>
          </cell>
          <cell r="L2097">
            <v>0</v>
          </cell>
        </row>
        <row r="2098">
          <cell r="J2098">
            <v>0</v>
          </cell>
          <cell r="L2098">
            <v>0</v>
          </cell>
        </row>
        <row r="2099">
          <cell r="J2099">
            <v>0</v>
          </cell>
          <cell r="L2099">
            <v>0</v>
          </cell>
        </row>
        <row r="2100">
          <cell r="J2100">
            <v>0</v>
          </cell>
          <cell r="L2100">
            <v>0</v>
          </cell>
        </row>
        <row r="2101">
          <cell r="J2101">
            <v>0</v>
          </cell>
          <cell r="L2101">
            <v>0</v>
          </cell>
        </row>
        <row r="2102">
          <cell r="J2102">
            <v>0</v>
          </cell>
          <cell r="L2102">
            <v>0</v>
          </cell>
        </row>
        <row r="2103">
          <cell r="J2103">
            <v>0</v>
          </cell>
          <cell r="L2103">
            <v>0</v>
          </cell>
        </row>
        <row r="2104">
          <cell r="J2104">
            <v>0</v>
          </cell>
          <cell r="L2104">
            <v>0</v>
          </cell>
        </row>
        <row r="2105">
          <cell r="J2105">
            <v>0</v>
          </cell>
          <cell r="L2105">
            <v>0</v>
          </cell>
        </row>
        <row r="2106">
          <cell r="J2106">
            <v>0</v>
          </cell>
          <cell r="L2106">
            <v>0</v>
          </cell>
        </row>
        <row r="2107">
          <cell r="J2107">
            <v>0</v>
          </cell>
          <cell r="L2107">
            <v>0</v>
          </cell>
        </row>
        <row r="2108">
          <cell r="J2108">
            <v>0</v>
          </cell>
          <cell r="L2108">
            <v>0</v>
          </cell>
        </row>
        <row r="2109">
          <cell r="J2109">
            <v>0</v>
          </cell>
          <cell r="L2109">
            <v>0</v>
          </cell>
        </row>
        <row r="2110">
          <cell r="J2110">
            <v>0</v>
          </cell>
          <cell r="L2110">
            <v>0</v>
          </cell>
        </row>
        <row r="2111">
          <cell r="J2111">
            <v>0</v>
          </cell>
          <cell r="L2111">
            <v>0</v>
          </cell>
        </row>
        <row r="2112">
          <cell r="J2112">
            <v>0</v>
          </cell>
          <cell r="L2112">
            <v>0</v>
          </cell>
        </row>
        <row r="2117">
          <cell r="J2117" t="str">
            <v>금  액</v>
          </cell>
          <cell r="L2117" t="str">
            <v>금  액</v>
          </cell>
        </row>
        <row r="2118">
          <cell r="J2118">
            <v>0</v>
          </cell>
          <cell r="L2118">
            <v>0</v>
          </cell>
        </row>
        <row r="2119">
          <cell r="J2119">
            <v>0</v>
          </cell>
          <cell r="L2119">
            <v>0</v>
          </cell>
        </row>
        <row r="2120">
          <cell r="J2120">
            <v>0</v>
          </cell>
          <cell r="L2120">
            <v>0</v>
          </cell>
        </row>
        <row r="2121">
          <cell r="J2121">
            <v>0</v>
          </cell>
          <cell r="L2121">
            <v>0</v>
          </cell>
        </row>
        <row r="2122">
          <cell r="J2122">
            <v>0</v>
          </cell>
          <cell r="L2122">
            <v>0</v>
          </cell>
        </row>
        <row r="2123">
          <cell r="J2123">
            <v>0</v>
          </cell>
          <cell r="L2123">
            <v>0</v>
          </cell>
        </row>
        <row r="2124">
          <cell r="J2124">
            <v>0</v>
          </cell>
          <cell r="L2124">
            <v>0</v>
          </cell>
        </row>
        <row r="2125">
          <cell r="J2125">
            <v>0</v>
          </cell>
          <cell r="L2125">
            <v>0</v>
          </cell>
        </row>
        <row r="2126">
          <cell r="J2126">
            <v>0</v>
          </cell>
          <cell r="L2126">
            <v>0</v>
          </cell>
        </row>
        <row r="2127">
          <cell r="J2127">
            <v>0</v>
          </cell>
          <cell r="L2127">
            <v>0</v>
          </cell>
        </row>
        <row r="2128">
          <cell r="J2128">
            <v>0</v>
          </cell>
          <cell r="L2128">
            <v>0</v>
          </cell>
        </row>
        <row r="2129">
          <cell r="J2129">
            <v>0</v>
          </cell>
          <cell r="L2129">
            <v>0</v>
          </cell>
        </row>
        <row r="2130">
          <cell r="J2130">
            <v>0</v>
          </cell>
          <cell r="L2130">
            <v>0</v>
          </cell>
        </row>
        <row r="2131">
          <cell r="J2131">
            <v>0</v>
          </cell>
          <cell r="L2131">
            <v>0</v>
          </cell>
        </row>
        <row r="2132">
          <cell r="J2132">
            <v>0</v>
          </cell>
          <cell r="L2132">
            <v>0</v>
          </cell>
        </row>
        <row r="2133">
          <cell r="J2133">
            <v>0</v>
          </cell>
          <cell r="L2133">
            <v>0</v>
          </cell>
        </row>
        <row r="2134">
          <cell r="J2134">
            <v>0</v>
          </cell>
          <cell r="L2134">
            <v>0</v>
          </cell>
        </row>
        <row r="2139">
          <cell r="J2139" t="str">
            <v>금  액</v>
          </cell>
          <cell r="L2139" t="str">
            <v>금  액</v>
          </cell>
        </row>
        <row r="2140">
          <cell r="J2140">
            <v>0</v>
          </cell>
          <cell r="L2140">
            <v>0</v>
          </cell>
        </row>
        <row r="2141">
          <cell r="J2141">
            <v>0</v>
          </cell>
          <cell r="L2141">
            <v>0</v>
          </cell>
        </row>
        <row r="2142">
          <cell r="J2142">
            <v>0</v>
          </cell>
          <cell r="L2142">
            <v>0</v>
          </cell>
        </row>
        <row r="2143">
          <cell r="J2143">
            <v>0</v>
          </cell>
          <cell r="L2143">
            <v>0</v>
          </cell>
        </row>
        <row r="2144">
          <cell r="J2144">
            <v>0</v>
          </cell>
          <cell r="L2144">
            <v>0</v>
          </cell>
        </row>
        <row r="2145">
          <cell r="J2145">
            <v>0</v>
          </cell>
          <cell r="L2145">
            <v>0</v>
          </cell>
        </row>
        <row r="2146">
          <cell r="J2146">
            <v>0</v>
          </cell>
          <cell r="L2146">
            <v>0</v>
          </cell>
        </row>
        <row r="2147">
          <cell r="J2147">
            <v>0</v>
          </cell>
          <cell r="L2147">
            <v>0</v>
          </cell>
        </row>
        <row r="2148">
          <cell r="J2148">
            <v>0</v>
          </cell>
          <cell r="L2148">
            <v>0</v>
          </cell>
        </row>
        <row r="2149">
          <cell r="J2149">
            <v>0</v>
          </cell>
          <cell r="L2149">
            <v>0</v>
          </cell>
        </row>
        <row r="2150">
          <cell r="J2150">
            <v>0</v>
          </cell>
          <cell r="L2150">
            <v>0</v>
          </cell>
        </row>
        <row r="2151">
          <cell r="J2151">
            <v>0</v>
          </cell>
          <cell r="L2151">
            <v>0</v>
          </cell>
        </row>
        <row r="2152">
          <cell r="J2152">
            <v>0</v>
          </cell>
          <cell r="L2152">
            <v>0</v>
          </cell>
        </row>
        <row r="2153">
          <cell r="J2153">
            <v>0</v>
          </cell>
          <cell r="L2153">
            <v>0</v>
          </cell>
        </row>
        <row r="2154">
          <cell r="J2154">
            <v>0</v>
          </cell>
          <cell r="L2154">
            <v>0</v>
          </cell>
        </row>
        <row r="2155">
          <cell r="J2155">
            <v>0</v>
          </cell>
          <cell r="L2155">
            <v>0</v>
          </cell>
        </row>
        <row r="2156">
          <cell r="J2156">
            <v>0</v>
          </cell>
          <cell r="L2156">
            <v>0</v>
          </cell>
        </row>
        <row r="2161">
          <cell r="J2161" t="str">
            <v>금  액</v>
          </cell>
          <cell r="L2161" t="str">
            <v>금  액</v>
          </cell>
        </row>
        <row r="2162">
          <cell r="J2162">
            <v>0</v>
          </cell>
          <cell r="L2162">
            <v>0</v>
          </cell>
        </row>
        <row r="2163">
          <cell r="J2163">
            <v>0</v>
          </cell>
          <cell r="L2163">
            <v>0</v>
          </cell>
        </row>
        <row r="2164">
          <cell r="J2164">
            <v>0</v>
          </cell>
          <cell r="L2164">
            <v>0</v>
          </cell>
        </row>
        <row r="2165">
          <cell r="J2165">
            <v>0</v>
          </cell>
          <cell r="L2165">
            <v>0</v>
          </cell>
        </row>
        <row r="2166">
          <cell r="J2166">
            <v>0</v>
          </cell>
          <cell r="L2166">
            <v>0</v>
          </cell>
        </row>
        <row r="2167">
          <cell r="J2167">
            <v>0</v>
          </cell>
          <cell r="L2167">
            <v>0</v>
          </cell>
        </row>
        <row r="2168">
          <cell r="J2168">
            <v>0</v>
          </cell>
          <cell r="L2168">
            <v>0</v>
          </cell>
        </row>
        <row r="2169">
          <cell r="J2169">
            <v>0</v>
          </cell>
          <cell r="L2169">
            <v>0</v>
          </cell>
        </row>
        <row r="2170">
          <cell r="J2170">
            <v>0</v>
          </cell>
          <cell r="L2170">
            <v>0</v>
          </cell>
        </row>
        <row r="2171">
          <cell r="J2171">
            <v>0</v>
          </cell>
          <cell r="L2171">
            <v>0</v>
          </cell>
        </row>
        <row r="2172">
          <cell r="J2172">
            <v>0</v>
          </cell>
          <cell r="L2172">
            <v>0</v>
          </cell>
        </row>
        <row r="2173">
          <cell r="J2173">
            <v>0</v>
          </cell>
          <cell r="L2173">
            <v>0</v>
          </cell>
        </row>
        <row r="2174">
          <cell r="J2174">
            <v>0</v>
          </cell>
          <cell r="L2174">
            <v>0</v>
          </cell>
        </row>
        <row r="2175">
          <cell r="J2175">
            <v>0</v>
          </cell>
          <cell r="L2175">
            <v>0</v>
          </cell>
        </row>
        <row r="2176">
          <cell r="J2176">
            <v>0</v>
          </cell>
          <cell r="L2176">
            <v>0</v>
          </cell>
        </row>
        <row r="2177">
          <cell r="J2177">
            <v>0</v>
          </cell>
          <cell r="L2177">
            <v>0</v>
          </cell>
        </row>
        <row r="2178">
          <cell r="J2178">
            <v>0</v>
          </cell>
          <cell r="L2178">
            <v>0</v>
          </cell>
        </row>
        <row r="2183">
          <cell r="J2183" t="str">
            <v>금  액</v>
          </cell>
          <cell r="L2183" t="str">
            <v>금  액</v>
          </cell>
        </row>
        <row r="2184">
          <cell r="J2184">
            <v>0</v>
          </cell>
          <cell r="L2184">
            <v>0</v>
          </cell>
        </row>
        <row r="2185">
          <cell r="J2185">
            <v>0</v>
          </cell>
          <cell r="L2185">
            <v>0</v>
          </cell>
        </row>
        <row r="2186">
          <cell r="J2186">
            <v>0</v>
          </cell>
          <cell r="L2186">
            <v>0</v>
          </cell>
        </row>
        <row r="2187">
          <cell r="J2187">
            <v>0</v>
          </cell>
          <cell r="L2187">
            <v>0</v>
          </cell>
        </row>
        <row r="2188">
          <cell r="J2188">
            <v>0</v>
          </cell>
          <cell r="L2188">
            <v>0</v>
          </cell>
        </row>
        <row r="2189">
          <cell r="J2189">
            <v>0</v>
          </cell>
          <cell r="L2189">
            <v>0</v>
          </cell>
        </row>
        <row r="2190">
          <cell r="J2190">
            <v>0</v>
          </cell>
          <cell r="L2190">
            <v>0</v>
          </cell>
        </row>
        <row r="2191">
          <cell r="J2191">
            <v>0</v>
          </cell>
          <cell r="L2191">
            <v>0</v>
          </cell>
        </row>
        <row r="2192">
          <cell r="J2192">
            <v>0</v>
          </cell>
          <cell r="L2192">
            <v>0</v>
          </cell>
        </row>
        <row r="2193">
          <cell r="J2193">
            <v>0</v>
          </cell>
          <cell r="L2193">
            <v>0</v>
          </cell>
        </row>
        <row r="2194">
          <cell r="J2194">
            <v>0</v>
          </cell>
          <cell r="L2194">
            <v>0</v>
          </cell>
        </row>
        <row r="2195">
          <cell r="J2195">
            <v>0</v>
          </cell>
          <cell r="L2195">
            <v>0</v>
          </cell>
        </row>
        <row r="2196">
          <cell r="J2196">
            <v>0</v>
          </cell>
          <cell r="L2196">
            <v>0</v>
          </cell>
        </row>
        <row r="2197">
          <cell r="J2197">
            <v>0</v>
          </cell>
          <cell r="L2197">
            <v>0</v>
          </cell>
        </row>
        <row r="2198">
          <cell r="J2198">
            <v>0</v>
          </cell>
          <cell r="L2198">
            <v>0</v>
          </cell>
        </row>
        <row r="2199">
          <cell r="J2199">
            <v>0</v>
          </cell>
          <cell r="L2199">
            <v>0</v>
          </cell>
        </row>
        <row r="2200">
          <cell r="J2200">
            <v>0</v>
          </cell>
          <cell r="L2200">
            <v>0</v>
          </cell>
        </row>
        <row r="2205">
          <cell r="J2205" t="str">
            <v>금  액</v>
          </cell>
          <cell r="L2205" t="str">
            <v>금  액</v>
          </cell>
        </row>
        <row r="2206">
          <cell r="J2206">
            <v>0</v>
          </cell>
          <cell r="L2206">
            <v>0</v>
          </cell>
        </row>
        <row r="2207">
          <cell r="J2207">
            <v>0</v>
          </cell>
          <cell r="L2207">
            <v>0</v>
          </cell>
        </row>
        <row r="2208">
          <cell r="J2208">
            <v>0</v>
          </cell>
          <cell r="L2208">
            <v>0</v>
          </cell>
        </row>
        <row r="2209">
          <cell r="J2209">
            <v>0</v>
          </cell>
          <cell r="L2209">
            <v>0</v>
          </cell>
        </row>
        <row r="2210">
          <cell r="J2210">
            <v>0</v>
          </cell>
          <cell r="L2210">
            <v>0</v>
          </cell>
        </row>
        <row r="2211">
          <cell r="J2211">
            <v>0</v>
          </cell>
          <cell r="L2211">
            <v>0</v>
          </cell>
        </row>
        <row r="2212">
          <cell r="J2212">
            <v>0</v>
          </cell>
          <cell r="L2212">
            <v>0</v>
          </cell>
        </row>
        <row r="2213">
          <cell r="J2213">
            <v>0</v>
          </cell>
          <cell r="L2213">
            <v>0</v>
          </cell>
        </row>
        <row r="2214">
          <cell r="J2214">
            <v>0</v>
          </cell>
          <cell r="L2214">
            <v>0</v>
          </cell>
        </row>
        <row r="2215">
          <cell r="J2215">
            <v>0</v>
          </cell>
          <cell r="L2215">
            <v>0</v>
          </cell>
        </row>
        <row r="2216">
          <cell r="J2216">
            <v>0</v>
          </cell>
          <cell r="L2216">
            <v>0</v>
          </cell>
        </row>
        <row r="2217">
          <cell r="J2217">
            <v>0</v>
          </cell>
          <cell r="L2217">
            <v>0</v>
          </cell>
        </row>
        <row r="2218">
          <cell r="J2218">
            <v>0</v>
          </cell>
          <cell r="L2218">
            <v>0</v>
          </cell>
        </row>
        <row r="2219">
          <cell r="J2219">
            <v>0</v>
          </cell>
          <cell r="L2219">
            <v>0</v>
          </cell>
        </row>
        <row r="2220">
          <cell r="J2220">
            <v>0</v>
          </cell>
          <cell r="L2220">
            <v>0</v>
          </cell>
        </row>
        <row r="2221">
          <cell r="J2221">
            <v>0</v>
          </cell>
          <cell r="L2221">
            <v>0</v>
          </cell>
        </row>
        <row r="2222">
          <cell r="J2222">
            <v>0</v>
          </cell>
          <cell r="L2222">
            <v>0</v>
          </cell>
        </row>
        <row r="2227">
          <cell r="J2227" t="str">
            <v>금  액</v>
          </cell>
          <cell r="L2227" t="str">
            <v>금  액</v>
          </cell>
        </row>
        <row r="2228">
          <cell r="J2228">
            <v>0</v>
          </cell>
          <cell r="L2228">
            <v>0</v>
          </cell>
        </row>
        <row r="2229">
          <cell r="J2229">
            <v>0</v>
          </cell>
          <cell r="L2229">
            <v>0</v>
          </cell>
        </row>
        <row r="2230">
          <cell r="J2230">
            <v>0</v>
          </cell>
          <cell r="L2230">
            <v>0</v>
          </cell>
        </row>
        <row r="2231">
          <cell r="J2231">
            <v>0</v>
          </cell>
          <cell r="L2231">
            <v>0</v>
          </cell>
        </row>
        <row r="2232">
          <cell r="J2232">
            <v>0</v>
          </cell>
          <cell r="L2232">
            <v>0</v>
          </cell>
        </row>
        <row r="2233">
          <cell r="J2233">
            <v>0</v>
          </cell>
          <cell r="L2233">
            <v>0</v>
          </cell>
        </row>
        <row r="2234">
          <cell r="J2234">
            <v>0</v>
          </cell>
          <cell r="L2234">
            <v>0</v>
          </cell>
        </row>
        <row r="2235">
          <cell r="J2235">
            <v>0</v>
          </cell>
          <cell r="L2235">
            <v>0</v>
          </cell>
        </row>
        <row r="2236">
          <cell r="J2236">
            <v>0</v>
          </cell>
          <cell r="L2236">
            <v>0</v>
          </cell>
        </row>
        <row r="2237">
          <cell r="J2237">
            <v>0</v>
          </cell>
          <cell r="L2237">
            <v>0</v>
          </cell>
        </row>
        <row r="2238">
          <cell r="J2238">
            <v>0</v>
          </cell>
          <cell r="L2238">
            <v>0</v>
          </cell>
        </row>
        <row r="2239">
          <cell r="J2239">
            <v>0</v>
          </cell>
          <cell r="L2239">
            <v>0</v>
          </cell>
        </row>
        <row r="2240">
          <cell r="J2240">
            <v>0</v>
          </cell>
          <cell r="L2240">
            <v>0</v>
          </cell>
        </row>
        <row r="2241">
          <cell r="J2241">
            <v>0</v>
          </cell>
          <cell r="L2241">
            <v>0</v>
          </cell>
        </row>
        <row r="2242">
          <cell r="J2242">
            <v>0</v>
          </cell>
          <cell r="L2242">
            <v>0</v>
          </cell>
        </row>
        <row r="2243">
          <cell r="J2243">
            <v>0</v>
          </cell>
          <cell r="L2243">
            <v>0</v>
          </cell>
        </row>
        <row r="2244">
          <cell r="J2244">
            <v>0</v>
          </cell>
          <cell r="L2244">
            <v>0</v>
          </cell>
        </row>
        <row r="2249">
          <cell r="J2249" t="str">
            <v>금  액</v>
          </cell>
          <cell r="L2249" t="str">
            <v>금  액</v>
          </cell>
        </row>
        <row r="2250">
          <cell r="J2250">
            <v>0</v>
          </cell>
          <cell r="L2250">
            <v>0</v>
          </cell>
        </row>
        <row r="2251">
          <cell r="J2251">
            <v>0</v>
          </cell>
          <cell r="L2251">
            <v>0</v>
          </cell>
        </row>
        <row r="2252">
          <cell r="J2252">
            <v>0</v>
          </cell>
          <cell r="L2252">
            <v>0</v>
          </cell>
        </row>
        <row r="2253">
          <cell r="J2253">
            <v>0</v>
          </cell>
          <cell r="L2253">
            <v>0</v>
          </cell>
        </row>
        <row r="2254">
          <cell r="J2254">
            <v>0</v>
          </cell>
          <cell r="L2254">
            <v>0</v>
          </cell>
        </row>
        <row r="2255">
          <cell r="J2255">
            <v>0</v>
          </cell>
          <cell r="L2255">
            <v>0</v>
          </cell>
        </row>
        <row r="2256">
          <cell r="J2256">
            <v>0</v>
          </cell>
          <cell r="L2256">
            <v>0</v>
          </cell>
        </row>
        <row r="2257">
          <cell r="J2257">
            <v>0</v>
          </cell>
          <cell r="L2257">
            <v>0</v>
          </cell>
        </row>
        <row r="2258">
          <cell r="J2258">
            <v>0</v>
          </cell>
          <cell r="L2258">
            <v>0</v>
          </cell>
        </row>
        <row r="2259">
          <cell r="J2259">
            <v>0</v>
          </cell>
          <cell r="L2259">
            <v>0</v>
          </cell>
        </row>
        <row r="2260">
          <cell r="J2260">
            <v>0</v>
          </cell>
          <cell r="L2260">
            <v>0</v>
          </cell>
        </row>
        <row r="2261">
          <cell r="J2261">
            <v>0</v>
          </cell>
          <cell r="L2261">
            <v>0</v>
          </cell>
        </row>
        <row r="2262">
          <cell r="J2262">
            <v>0</v>
          </cell>
          <cell r="L2262">
            <v>0</v>
          </cell>
        </row>
        <row r="2263">
          <cell r="J2263">
            <v>0</v>
          </cell>
          <cell r="L2263">
            <v>0</v>
          </cell>
        </row>
        <row r="2264">
          <cell r="J2264">
            <v>0</v>
          </cell>
          <cell r="L2264">
            <v>0</v>
          </cell>
        </row>
        <row r="2265">
          <cell r="J2265">
            <v>0</v>
          </cell>
          <cell r="L2265">
            <v>0</v>
          </cell>
        </row>
        <row r="2266">
          <cell r="J2266">
            <v>0</v>
          </cell>
          <cell r="L2266">
            <v>0</v>
          </cell>
        </row>
        <row r="2271">
          <cell r="J2271" t="str">
            <v>금  액</v>
          </cell>
          <cell r="L2271" t="str">
            <v>금  액</v>
          </cell>
        </row>
        <row r="2272">
          <cell r="J2272">
            <v>0</v>
          </cell>
          <cell r="L2272">
            <v>0</v>
          </cell>
        </row>
        <row r="2273">
          <cell r="J2273">
            <v>0</v>
          </cell>
          <cell r="L2273">
            <v>0</v>
          </cell>
        </row>
        <row r="2274">
          <cell r="J2274">
            <v>0</v>
          </cell>
          <cell r="L2274">
            <v>0</v>
          </cell>
        </row>
        <row r="2275">
          <cell r="J2275">
            <v>0</v>
          </cell>
          <cell r="L2275">
            <v>0</v>
          </cell>
        </row>
        <row r="2276">
          <cell r="J2276">
            <v>0</v>
          </cell>
          <cell r="L2276">
            <v>0</v>
          </cell>
        </row>
        <row r="2277">
          <cell r="J2277">
            <v>0</v>
          </cell>
          <cell r="L2277">
            <v>0</v>
          </cell>
        </row>
        <row r="2278">
          <cell r="J2278">
            <v>0</v>
          </cell>
          <cell r="L2278">
            <v>0</v>
          </cell>
        </row>
        <row r="2279">
          <cell r="J2279">
            <v>0</v>
          </cell>
          <cell r="L2279">
            <v>0</v>
          </cell>
        </row>
        <row r="2280">
          <cell r="J2280">
            <v>0</v>
          </cell>
          <cell r="L2280">
            <v>0</v>
          </cell>
        </row>
        <row r="2281">
          <cell r="J2281">
            <v>0</v>
          </cell>
          <cell r="L2281">
            <v>0</v>
          </cell>
        </row>
        <row r="2282">
          <cell r="J2282">
            <v>0</v>
          </cell>
          <cell r="L2282">
            <v>0</v>
          </cell>
        </row>
        <row r="2283">
          <cell r="J2283">
            <v>0</v>
          </cell>
          <cell r="L2283">
            <v>0</v>
          </cell>
        </row>
        <row r="2284">
          <cell r="J2284">
            <v>0</v>
          </cell>
          <cell r="L2284">
            <v>0</v>
          </cell>
        </row>
        <row r="2285">
          <cell r="J2285">
            <v>0</v>
          </cell>
          <cell r="L2285">
            <v>0</v>
          </cell>
        </row>
        <row r="2286">
          <cell r="J2286">
            <v>0</v>
          </cell>
          <cell r="L2286">
            <v>0</v>
          </cell>
        </row>
        <row r="2287">
          <cell r="J2287">
            <v>0</v>
          </cell>
          <cell r="L2287">
            <v>0</v>
          </cell>
        </row>
        <row r="2288">
          <cell r="J2288">
            <v>0</v>
          </cell>
          <cell r="L2288">
            <v>0</v>
          </cell>
        </row>
        <row r="2293">
          <cell r="J2293" t="str">
            <v>금  액</v>
          </cell>
          <cell r="L2293" t="str">
            <v>금  액</v>
          </cell>
        </row>
        <row r="2294">
          <cell r="J2294">
            <v>0</v>
          </cell>
          <cell r="L2294">
            <v>0</v>
          </cell>
        </row>
        <row r="2295">
          <cell r="J2295">
            <v>0</v>
          </cell>
          <cell r="L2295">
            <v>0</v>
          </cell>
        </row>
        <row r="2296">
          <cell r="J2296">
            <v>0</v>
          </cell>
          <cell r="L2296">
            <v>0</v>
          </cell>
        </row>
        <row r="2297">
          <cell r="J2297">
            <v>0</v>
          </cell>
          <cell r="L2297">
            <v>0</v>
          </cell>
        </row>
        <row r="2298">
          <cell r="J2298">
            <v>0</v>
          </cell>
          <cell r="L2298">
            <v>0</v>
          </cell>
        </row>
        <row r="2299">
          <cell r="J2299">
            <v>0</v>
          </cell>
          <cell r="L2299">
            <v>0</v>
          </cell>
        </row>
        <row r="2300">
          <cell r="J2300">
            <v>0</v>
          </cell>
          <cell r="L2300">
            <v>0</v>
          </cell>
        </row>
        <row r="2301">
          <cell r="J2301">
            <v>0</v>
          </cell>
          <cell r="L2301">
            <v>0</v>
          </cell>
        </row>
        <row r="2302">
          <cell r="J2302">
            <v>0</v>
          </cell>
          <cell r="L2302">
            <v>0</v>
          </cell>
        </row>
        <row r="2303">
          <cell r="J2303">
            <v>0</v>
          </cell>
          <cell r="L2303">
            <v>0</v>
          </cell>
        </row>
        <row r="2304">
          <cell r="J2304">
            <v>0</v>
          </cell>
          <cell r="L2304">
            <v>0</v>
          </cell>
        </row>
        <row r="2305">
          <cell r="J2305">
            <v>0</v>
          </cell>
          <cell r="L2305">
            <v>0</v>
          </cell>
        </row>
        <row r="2306">
          <cell r="J2306">
            <v>0</v>
          </cell>
          <cell r="L2306">
            <v>0</v>
          </cell>
        </row>
        <row r="2307">
          <cell r="J2307">
            <v>0</v>
          </cell>
          <cell r="L2307">
            <v>0</v>
          </cell>
        </row>
        <row r="2308">
          <cell r="J2308">
            <v>0</v>
          </cell>
          <cell r="L2308">
            <v>0</v>
          </cell>
        </row>
        <row r="2309">
          <cell r="J2309">
            <v>0</v>
          </cell>
          <cell r="L2309">
            <v>0</v>
          </cell>
        </row>
        <row r="2310">
          <cell r="J2310">
            <v>0</v>
          </cell>
          <cell r="L2310">
            <v>0</v>
          </cell>
        </row>
        <row r="2315">
          <cell r="J2315" t="str">
            <v>금  액</v>
          </cell>
          <cell r="L2315" t="str">
            <v>금  액</v>
          </cell>
        </row>
        <row r="2316">
          <cell r="J2316">
            <v>0</v>
          </cell>
          <cell r="L2316">
            <v>0</v>
          </cell>
        </row>
        <row r="2317">
          <cell r="J2317">
            <v>0</v>
          </cell>
          <cell r="L2317">
            <v>0</v>
          </cell>
        </row>
        <row r="2318">
          <cell r="J2318">
            <v>0</v>
          </cell>
          <cell r="L2318">
            <v>0</v>
          </cell>
        </row>
        <row r="2319">
          <cell r="J2319">
            <v>0</v>
          </cell>
          <cell r="L2319">
            <v>0</v>
          </cell>
        </row>
        <row r="2320">
          <cell r="J2320">
            <v>0</v>
          </cell>
          <cell r="L2320">
            <v>0</v>
          </cell>
        </row>
        <row r="2321">
          <cell r="J2321">
            <v>0</v>
          </cell>
          <cell r="L2321">
            <v>0</v>
          </cell>
        </row>
        <row r="2322">
          <cell r="J2322">
            <v>0</v>
          </cell>
          <cell r="L2322">
            <v>0</v>
          </cell>
        </row>
        <row r="2323">
          <cell r="J2323">
            <v>0</v>
          </cell>
          <cell r="L2323">
            <v>0</v>
          </cell>
        </row>
        <row r="2324">
          <cell r="J2324">
            <v>0</v>
          </cell>
          <cell r="L2324">
            <v>0</v>
          </cell>
        </row>
        <row r="2325">
          <cell r="J2325">
            <v>0</v>
          </cell>
          <cell r="L2325">
            <v>0</v>
          </cell>
        </row>
        <row r="2326">
          <cell r="J2326">
            <v>0</v>
          </cell>
          <cell r="L2326">
            <v>0</v>
          </cell>
        </row>
        <row r="2327">
          <cell r="J2327">
            <v>0</v>
          </cell>
          <cell r="L2327">
            <v>0</v>
          </cell>
        </row>
        <row r="2328">
          <cell r="J2328">
            <v>0</v>
          </cell>
          <cell r="L2328">
            <v>0</v>
          </cell>
        </row>
        <row r="2329">
          <cell r="J2329">
            <v>0</v>
          </cell>
          <cell r="L2329">
            <v>0</v>
          </cell>
        </row>
        <row r="2330">
          <cell r="J2330">
            <v>0</v>
          </cell>
          <cell r="L2330">
            <v>0</v>
          </cell>
        </row>
        <row r="2331">
          <cell r="J2331">
            <v>0</v>
          </cell>
          <cell r="L2331">
            <v>0</v>
          </cell>
        </row>
        <row r="2332">
          <cell r="J2332">
            <v>0</v>
          </cell>
          <cell r="L2332">
            <v>0</v>
          </cell>
        </row>
        <row r="2337">
          <cell r="J2337" t="str">
            <v>금  액</v>
          </cell>
          <cell r="L2337" t="str">
            <v>금  액</v>
          </cell>
        </row>
        <row r="2338">
          <cell r="J2338">
            <v>0</v>
          </cell>
          <cell r="L2338">
            <v>0</v>
          </cell>
        </row>
        <row r="2339">
          <cell r="J2339">
            <v>0</v>
          </cell>
          <cell r="L2339">
            <v>0</v>
          </cell>
        </row>
        <row r="2340">
          <cell r="J2340">
            <v>0</v>
          </cell>
          <cell r="L2340">
            <v>0</v>
          </cell>
        </row>
        <row r="2341">
          <cell r="J2341">
            <v>0</v>
          </cell>
          <cell r="L2341">
            <v>0</v>
          </cell>
        </row>
        <row r="2342">
          <cell r="J2342">
            <v>0</v>
          </cell>
          <cell r="L2342">
            <v>0</v>
          </cell>
        </row>
        <row r="2343">
          <cell r="J2343">
            <v>0</v>
          </cell>
          <cell r="L2343">
            <v>0</v>
          </cell>
        </row>
        <row r="2344">
          <cell r="J2344">
            <v>0</v>
          </cell>
          <cell r="L2344">
            <v>0</v>
          </cell>
        </row>
        <row r="2345">
          <cell r="J2345">
            <v>0</v>
          </cell>
          <cell r="L2345">
            <v>0</v>
          </cell>
        </row>
        <row r="2346">
          <cell r="J2346">
            <v>0</v>
          </cell>
          <cell r="L2346">
            <v>0</v>
          </cell>
        </row>
        <row r="2347">
          <cell r="J2347">
            <v>0</v>
          </cell>
          <cell r="L2347">
            <v>0</v>
          </cell>
        </row>
        <row r="2348">
          <cell r="J2348">
            <v>0</v>
          </cell>
          <cell r="L2348">
            <v>0</v>
          </cell>
        </row>
        <row r="2349">
          <cell r="J2349">
            <v>0</v>
          </cell>
          <cell r="L2349">
            <v>0</v>
          </cell>
        </row>
        <row r="2350">
          <cell r="J2350">
            <v>0</v>
          </cell>
          <cell r="L2350">
            <v>0</v>
          </cell>
        </row>
        <row r="2351">
          <cell r="J2351">
            <v>0</v>
          </cell>
          <cell r="L2351">
            <v>0</v>
          </cell>
        </row>
        <row r="2352">
          <cell r="J2352">
            <v>0</v>
          </cell>
          <cell r="L2352">
            <v>0</v>
          </cell>
        </row>
        <row r="2353">
          <cell r="J2353">
            <v>0</v>
          </cell>
          <cell r="L2353">
            <v>0</v>
          </cell>
        </row>
        <row r="2354">
          <cell r="J2354">
            <v>0</v>
          </cell>
          <cell r="L2354">
            <v>0</v>
          </cell>
        </row>
        <row r="2359">
          <cell r="J2359" t="str">
            <v>금  액</v>
          </cell>
          <cell r="L2359" t="str">
            <v>금  액</v>
          </cell>
        </row>
        <row r="2360">
          <cell r="J2360">
            <v>0</v>
          </cell>
          <cell r="L2360">
            <v>0</v>
          </cell>
        </row>
        <row r="2361">
          <cell r="J2361">
            <v>0</v>
          </cell>
          <cell r="L2361">
            <v>0</v>
          </cell>
        </row>
        <row r="2362">
          <cell r="J2362">
            <v>0</v>
          </cell>
          <cell r="L2362">
            <v>0</v>
          </cell>
        </row>
        <row r="2363">
          <cell r="J2363">
            <v>0</v>
          </cell>
          <cell r="L2363">
            <v>0</v>
          </cell>
        </row>
        <row r="2364">
          <cell r="J2364">
            <v>0</v>
          </cell>
          <cell r="L2364">
            <v>0</v>
          </cell>
        </row>
        <row r="2365">
          <cell r="J2365">
            <v>0</v>
          </cell>
          <cell r="L2365">
            <v>0</v>
          </cell>
        </row>
        <row r="2366">
          <cell r="J2366">
            <v>0</v>
          </cell>
          <cell r="L2366">
            <v>0</v>
          </cell>
        </row>
        <row r="2367">
          <cell r="J2367">
            <v>0</v>
          </cell>
          <cell r="L2367">
            <v>0</v>
          </cell>
        </row>
        <row r="2368">
          <cell r="J2368">
            <v>0</v>
          </cell>
          <cell r="L2368">
            <v>0</v>
          </cell>
        </row>
        <row r="2369">
          <cell r="J2369">
            <v>0</v>
          </cell>
          <cell r="L2369">
            <v>0</v>
          </cell>
        </row>
        <row r="2370">
          <cell r="J2370">
            <v>0</v>
          </cell>
          <cell r="L2370">
            <v>0</v>
          </cell>
        </row>
        <row r="2371">
          <cell r="J2371">
            <v>0</v>
          </cell>
          <cell r="L2371">
            <v>0</v>
          </cell>
        </row>
        <row r="2372">
          <cell r="J2372">
            <v>0</v>
          </cell>
          <cell r="L2372">
            <v>0</v>
          </cell>
        </row>
        <row r="2373">
          <cell r="J2373">
            <v>0</v>
          </cell>
          <cell r="L2373">
            <v>0</v>
          </cell>
        </row>
        <row r="2374">
          <cell r="J2374">
            <v>0</v>
          </cell>
          <cell r="L2374">
            <v>0</v>
          </cell>
        </row>
        <row r="2375">
          <cell r="J2375">
            <v>0</v>
          </cell>
          <cell r="L2375">
            <v>0</v>
          </cell>
        </row>
        <row r="2376">
          <cell r="J2376">
            <v>0</v>
          </cell>
          <cell r="L2376">
            <v>0</v>
          </cell>
        </row>
        <row r="2381">
          <cell r="J2381" t="str">
            <v>금  액</v>
          </cell>
          <cell r="L2381" t="str">
            <v>금  액</v>
          </cell>
        </row>
        <row r="2382">
          <cell r="J2382">
            <v>0</v>
          </cell>
          <cell r="L2382">
            <v>0</v>
          </cell>
        </row>
        <row r="2383">
          <cell r="J2383">
            <v>0</v>
          </cell>
          <cell r="L2383">
            <v>0</v>
          </cell>
        </row>
        <row r="2384">
          <cell r="J2384">
            <v>0</v>
          </cell>
          <cell r="L2384">
            <v>0</v>
          </cell>
        </row>
        <row r="2385">
          <cell r="J2385">
            <v>0</v>
          </cell>
          <cell r="L2385">
            <v>0</v>
          </cell>
        </row>
        <row r="2386">
          <cell r="J2386">
            <v>0</v>
          </cell>
          <cell r="L2386">
            <v>0</v>
          </cell>
        </row>
        <row r="2387">
          <cell r="J2387">
            <v>0</v>
          </cell>
          <cell r="L2387">
            <v>0</v>
          </cell>
        </row>
        <row r="2388">
          <cell r="J2388">
            <v>0</v>
          </cell>
          <cell r="L2388">
            <v>0</v>
          </cell>
        </row>
        <row r="2389">
          <cell r="J2389">
            <v>0</v>
          </cell>
          <cell r="L2389">
            <v>0</v>
          </cell>
        </row>
        <row r="2390">
          <cell r="J2390">
            <v>0</v>
          </cell>
          <cell r="L2390">
            <v>0</v>
          </cell>
        </row>
        <row r="2391">
          <cell r="J2391">
            <v>0</v>
          </cell>
          <cell r="L2391">
            <v>0</v>
          </cell>
        </row>
        <row r="2392">
          <cell r="J2392">
            <v>0</v>
          </cell>
          <cell r="L2392">
            <v>0</v>
          </cell>
        </row>
        <row r="2393">
          <cell r="J2393">
            <v>0</v>
          </cell>
          <cell r="L2393">
            <v>0</v>
          </cell>
        </row>
        <row r="2394">
          <cell r="J2394">
            <v>0</v>
          </cell>
          <cell r="L2394">
            <v>0</v>
          </cell>
        </row>
        <row r="2395">
          <cell r="J2395">
            <v>0</v>
          </cell>
          <cell r="L2395">
            <v>0</v>
          </cell>
        </row>
        <row r="2396">
          <cell r="J2396">
            <v>0</v>
          </cell>
          <cell r="L2396">
            <v>0</v>
          </cell>
        </row>
        <row r="2397">
          <cell r="J2397">
            <v>0</v>
          </cell>
          <cell r="L2397">
            <v>0</v>
          </cell>
        </row>
        <row r="2398">
          <cell r="J2398">
            <v>0</v>
          </cell>
          <cell r="L2398">
            <v>0</v>
          </cell>
        </row>
        <row r="2403">
          <cell r="J2403" t="str">
            <v>금  액</v>
          </cell>
          <cell r="L2403" t="str">
            <v>금  액</v>
          </cell>
        </row>
        <row r="2404">
          <cell r="J2404">
            <v>0</v>
          </cell>
          <cell r="L2404">
            <v>0</v>
          </cell>
        </row>
        <row r="2405">
          <cell r="J2405">
            <v>0</v>
          </cell>
          <cell r="L2405">
            <v>0</v>
          </cell>
        </row>
        <row r="2406">
          <cell r="J2406">
            <v>0</v>
          </cell>
          <cell r="L2406">
            <v>0</v>
          </cell>
        </row>
        <row r="2407">
          <cell r="J2407">
            <v>0</v>
          </cell>
          <cell r="L2407">
            <v>0</v>
          </cell>
        </row>
        <row r="2408">
          <cell r="J2408">
            <v>0</v>
          </cell>
          <cell r="L2408">
            <v>0</v>
          </cell>
        </row>
        <row r="2409">
          <cell r="J2409">
            <v>0</v>
          </cell>
          <cell r="L2409">
            <v>0</v>
          </cell>
        </row>
        <row r="2410">
          <cell r="J2410">
            <v>0</v>
          </cell>
          <cell r="L2410">
            <v>0</v>
          </cell>
        </row>
        <row r="2411">
          <cell r="J2411">
            <v>0</v>
          </cell>
          <cell r="L2411">
            <v>0</v>
          </cell>
        </row>
        <row r="2412">
          <cell r="J2412">
            <v>0</v>
          </cell>
          <cell r="L2412">
            <v>0</v>
          </cell>
        </row>
        <row r="2413">
          <cell r="J2413">
            <v>0</v>
          </cell>
          <cell r="L2413">
            <v>0</v>
          </cell>
        </row>
        <row r="2414">
          <cell r="J2414">
            <v>0</v>
          </cell>
          <cell r="L2414">
            <v>0</v>
          </cell>
        </row>
        <row r="2415">
          <cell r="J2415">
            <v>0</v>
          </cell>
          <cell r="L2415">
            <v>0</v>
          </cell>
        </row>
        <row r="2416">
          <cell r="J2416">
            <v>0</v>
          </cell>
          <cell r="L2416">
            <v>0</v>
          </cell>
        </row>
        <row r="2417">
          <cell r="J2417">
            <v>0</v>
          </cell>
          <cell r="L2417">
            <v>0</v>
          </cell>
        </row>
        <row r="2418">
          <cell r="J2418">
            <v>0</v>
          </cell>
          <cell r="L2418">
            <v>0</v>
          </cell>
        </row>
        <row r="2419">
          <cell r="J2419">
            <v>0</v>
          </cell>
          <cell r="L2419">
            <v>0</v>
          </cell>
        </row>
        <row r="2420">
          <cell r="J2420">
            <v>0</v>
          </cell>
          <cell r="L2420">
            <v>0</v>
          </cell>
        </row>
        <row r="2425">
          <cell r="J2425" t="str">
            <v>금  액</v>
          </cell>
          <cell r="L2425" t="str">
            <v>금  액</v>
          </cell>
        </row>
        <row r="2426">
          <cell r="J2426">
            <v>0</v>
          </cell>
          <cell r="L2426">
            <v>0</v>
          </cell>
        </row>
        <row r="2427">
          <cell r="J2427">
            <v>0</v>
          </cell>
          <cell r="L2427">
            <v>0</v>
          </cell>
        </row>
        <row r="2428">
          <cell r="J2428">
            <v>0</v>
          </cell>
          <cell r="L2428">
            <v>0</v>
          </cell>
        </row>
        <row r="2429">
          <cell r="J2429">
            <v>0</v>
          </cell>
          <cell r="L2429">
            <v>0</v>
          </cell>
        </row>
        <row r="2430">
          <cell r="J2430">
            <v>0</v>
          </cell>
          <cell r="L2430">
            <v>0</v>
          </cell>
        </row>
        <row r="2431">
          <cell r="J2431">
            <v>0</v>
          </cell>
          <cell r="L2431">
            <v>0</v>
          </cell>
        </row>
        <row r="2432">
          <cell r="J2432">
            <v>0</v>
          </cell>
          <cell r="L2432">
            <v>0</v>
          </cell>
        </row>
        <row r="2433">
          <cell r="J2433">
            <v>0</v>
          </cell>
          <cell r="L2433">
            <v>0</v>
          </cell>
        </row>
        <row r="2434">
          <cell r="J2434">
            <v>0</v>
          </cell>
          <cell r="L2434">
            <v>0</v>
          </cell>
        </row>
        <row r="2435">
          <cell r="J2435">
            <v>0</v>
          </cell>
          <cell r="L2435">
            <v>0</v>
          </cell>
        </row>
        <row r="2436">
          <cell r="J2436">
            <v>0</v>
          </cell>
          <cell r="L2436">
            <v>0</v>
          </cell>
        </row>
        <row r="2437">
          <cell r="J2437">
            <v>0</v>
          </cell>
          <cell r="L2437">
            <v>0</v>
          </cell>
        </row>
        <row r="2438">
          <cell r="J2438">
            <v>0</v>
          </cell>
          <cell r="L2438">
            <v>0</v>
          </cell>
        </row>
        <row r="2439">
          <cell r="J2439">
            <v>0</v>
          </cell>
          <cell r="L2439">
            <v>0</v>
          </cell>
        </row>
        <row r="2440">
          <cell r="J2440">
            <v>0</v>
          </cell>
          <cell r="L2440">
            <v>0</v>
          </cell>
        </row>
        <row r="2441">
          <cell r="J2441">
            <v>0</v>
          </cell>
          <cell r="L2441">
            <v>0</v>
          </cell>
        </row>
        <row r="2442">
          <cell r="J2442">
            <v>0</v>
          </cell>
          <cell r="L2442">
            <v>0</v>
          </cell>
        </row>
        <row r="2447">
          <cell r="J2447" t="str">
            <v>금  액</v>
          </cell>
          <cell r="L2447" t="str">
            <v>금  액</v>
          </cell>
        </row>
        <row r="2448">
          <cell r="J2448">
            <v>0</v>
          </cell>
          <cell r="L2448">
            <v>0</v>
          </cell>
        </row>
        <row r="2449">
          <cell r="J2449">
            <v>0</v>
          </cell>
          <cell r="L2449">
            <v>0</v>
          </cell>
        </row>
        <row r="2450">
          <cell r="J2450">
            <v>0</v>
          </cell>
          <cell r="L2450">
            <v>0</v>
          </cell>
        </row>
        <row r="2451">
          <cell r="J2451">
            <v>0</v>
          </cell>
          <cell r="L2451">
            <v>0</v>
          </cell>
        </row>
        <row r="2452">
          <cell r="J2452">
            <v>0</v>
          </cell>
          <cell r="L2452">
            <v>0</v>
          </cell>
        </row>
        <row r="2453">
          <cell r="J2453">
            <v>0</v>
          </cell>
          <cell r="L2453">
            <v>0</v>
          </cell>
        </row>
        <row r="2454">
          <cell r="J2454">
            <v>0</v>
          </cell>
          <cell r="L2454">
            <v>0</v>
          </cell>
        </row>
        <row r="2455">
          <cell r="J2455">
            <v>0</v>
          </cell>
          <cell r="L2455">
            <v>0</v>
          </cell>
        </row>
        <row r="2456">
          <cell r="J2456">
            <v>0</v>
          </cell>
          <cell r="L2456">
            <v>0</v>
          </cell>
        </row>
        <row r="2457">
          <cell r="J2457">
            <v>0</v>
          </cell>
          <cell r="L2457">
            <v>0</v>
          </cell>
        </row>
        <row r="2458">
          <cell r="J2458">
            <v>0</v>
          </cell>
          <cell r="L2458">
            <v>0</v>
          </cell>
        </row>
        <row r="2459">
          <cell r="J2459">
            <v>0</v>
          </cell>
          <cell r="L2459">
            <v>0</v>
          </cell>
        </row>
        <row r="2460">
          <cell r="J2460">
            <v>0</v>
          </cell>
          <cell r="L2460">
            <v>0</v>
          </cell>
        </row>
        <row r="2461">
          <cell r="J2461">
            <v>0</v>
          </cell>
          <cell r="L2461">
            <v>0</v>
          </cell>
        </row>
        <row r="2462">
          <cell r="J2462">
            <v>0</v>
          </cell>
          <cell r="L2462">
            <v>0</v>
          </cell>
        </row>
        <row r="2463">
          <cell r="J2463">
            <v>0</v>
          </cell>
          <cell r="L2463">
            <v>0</v>
          </cell>
        </row>
        <row r="2464">
          <cell r="J2464">
            <v>0</v>
          </cell>
          <cell r="L2464">
            <v>0</v>
          </cell>
        </row>
        <row r="2469">
          <cell r="J2469" t="str">
            <v>금  액</v>
          </cell>
          <cell r="L2469" t="str">
            <v>금  액</v>
          </cell>
        </row>
        <row r="2470">
          <cell r="J2470">
            <v>0</v>
          </cell>
          <cell r="L2470">
            <v>0</v>
          </cell>
        </row>
        <row r="2471">
          <cell r="J2471">
            <v>0</v>
          </cell>
          <cell r="L2471">
            <v>0</v>
          </cell>
        </row>
        <row r="2472">
          <cell r="J2472">
            <v>0</v>
          </cell>
          <cell r="L2472">
            <v>0</v>
          </cell>
        </row>
        <row r="2473">
          <cell r="J2473">
            <v>0</v>
          </cell>
          <cell r="L2473">
            <v>0</v>
          </cell>
        </row>
        <row r="2474">
          <cell r="J2474">
            <v>0</v>
          </cell>
          <cell r="L2474">
            <v>0</v>
          </cell>
        </row>
        <row r="2475">
          <cell r="J2475">
            <v>0</v>
          </cell>
          <cell r="L2475">
            <v>0</v>
          </cell>
        </row>
        <row r="2476">
          <cell r="J2476">
            <v>0</v>
          </cell>
          <cell r="L2476">
            <v>0</v>
          </cell>
        </row>
        <row r="2477">
          <cell r="J2477">
            <v>0</v>
          </cell>
          <cell r="L2477">
            <v>0</v>
          </cell>
        </row>
        <row r="2478">
          <cell r="J2478">
            <v>0</v>
          </cell>
          <cell r="L2478">
            <v>0</v>
          </cell>
        </row>
        <row r="2479">
          <cell r="J2479">
            <v>0</v>
          </cell>
          <cell r="L2479">
            <v>0</v>
          </cell>
        </row>
        <row r="2480">
          <cell r="J2480">
            <v>0</v>
          </cell>
          <cell r="L2480">
            <v>0</v>
          </cell>
        </row>
        <row r="2481">
          <cell r="J2481">
            <v>0</v>
          </cell>
          <cell r="L2481">
            <v>0</v>
          </cell>
        </row>
        <row r="2482">
          <cell r="J2482">
            <v>0</v>
          </cell>
          <cell r="L2482">
            <v>0</v>
          </cell>
        </row>
        <row r="2483">
          <cell r="J2483">
            <v>0</v>
          </cell>
          <cell r="L2483">
            <v>0</v>
          </cell>
        </row>
        <row r="2484">
          <cell r="J2484">
            <v>0</v>
          </cell>
          <cell r="L2484">
            <v>0</v>
          </cell>
        </row>
        <row r="2485">
          <cell r="J2485">
            <v>0</v>
          </cell>
          <cell r="L2485">
            <v>0</v>
          </cell>
        </row>
        <row r="2486">
          <cell r="J2486">
            <v>0</v>
          </cell>
          <cell r="L2486">
            <v>0</v>
          </cell>
        </row>
        <row r="2491">
          <cell r="J2491" t="str">
            <v>금  액</v>
          </cell>
          <cell r="L2491" t="str">
            <v>금  액</v>
          </cell>
        </row>
        <row r="2492">
          <cell r="J2492">
            <v>0</v>
          </cell>
          <cell r="L2492">
            <v>0</v>
          </cell>
        </row>
        <row r="2493">
          <cell r="J2493">
            <v>0</v>
          </cell>
          <cell r="L2493">
            <v>0</v>
          </cell>
        </row>
        <row r="2494">
          <cell r="J2494">
            <v>0</v>
          </cell>
          <cell r="L2494">
            <v>0</v>
          </cell>
        </row>
        <row r="2495">
          <cell r="J2495">
            <v>0</v>
          </cell>
          <cell r="L2495">
            <v>0</v>
          </cell>
        </row>
        <row r="2496">
          <cell r="J2496">
            <v>0</v>
          </cell>
          <cell r="L2496">
            <v>0</v>
          </cell>
        </row>
        <row r="2497">
          <cell r="J2497">
            <v>0</v>
          </cell>
          <cell r="L2497">
            <v>0</v>
          </cell>
        </row>
        <row r="2498">
          <cell r="J2498">
            <v>0</v>
          </cell>
          <cell r="L2498">
            <v>0</v>
          </cell>
        </row>
        <row r="2499">
          <cell r="J2499">
            <v>0</v>
          </cell>
          <cell r="L2499">
            <v>0</v>
          </cell>
        </row>
        <row r="2500">
          <cell r="J2500">
            <v>0</v>
          </cell>
          <cell r="L2500">
            <v>0</v>
          </cell>
        </row>
        <row r="2501">
          <cell r="J2501">
            <v>0</v>
          </cell>
          <cell r="L2501">
            <v>0</v>
          </cell>
        </row>
        <row r="2502">
          <cell r="J2502">
            <v>0</v>
          </cell>
          <cell r="L2502">
            <v>0</v>
          </cell>
        </row>
        <row r="2503">
          <cell r="J2503">
            <v>0</v>
          </cell>
          <cell r="L2503">
            <v>0</v>
          </cell>
        </row>
        <row r="2504">
          <cell r="J2504">
            <v>0</v>
          </cell>
          <cell r="L2504">
            <v>0</v>
          </cell>
        </row>
        <row r="2505">
          <cell r="J2505">
            <v>0</v>
          </cell>
          <cell r="L2505">
            <v>0</v>
          </cell>
        </row>
        <row r="2506">
          <cell r="J2506">
            <v>0</v>
          </cell>
          <cell r="L2506">
            <v>0</v>
          </cell>
        </row>
        <row r="2507">
          <cell r="J2507">
            <v>0</v>
          </cell>
          <cell r="L2507">
            <v>0</v>
          </cell>
        </row>
        <row r="2508">
          <cell r="J2508">
            <v>0</v>
          </cell>
          <cell r="L2508">
            <v>0</v>
          </cell>
        </row>
        <row r="2513">
          <cell r="J2513" t="str">
            <v>금  액</v>
          </cell>
          <cell r="L2513" t="str">
            <v>금  액</v>
          </cell>
        </row>
        <row r="2514">
          <cell r="J2514">
            <v>0</v>
          </cell>
          <cell r="L2514">
            <v>0</v>
          </cell>
        </row>
        <row r="2515">
          <cell r="J2515">
            <v>0</v>
          </cell>
          <cell r="L2515">
            <v>0</v>
          </cell>
        </row>
        <row r="2516">
          <cell r="J2516">
            <v>0</v>
          </cell>
          <cell r="L2516">
            <v>0</v>
          </cell>
        </row>
        <row r="2517">
          <cell r="J2517">
            <v>0</v>
          </cell>
          <cell r="L2517">
            <v>0</v>
          </cell>
        </row>
        <row r="2518">
          <cell r="J2518">
            <v>0</v>
          </cell>
          <cell r="L2518">
            <v>0</v>
          </cell>
        </row>
        <row r="2519">
          <cell r="J2519">
            <v>0</v>
          </cell>
          <cell r="L2519">
            <v>0</v>
          </cell>
        </row>
        <row r="2520">
          <cell r="J2520">
            <v>0</v>
          </cell>
          <cell r="L2520">
            <v>0</v>
          </cell>
        </row>
        <row r="2521">
          <cell r="J2521">
            <v>0</v>
          </cell>
          <cell r="L2521">
            <v>0</v>
          </cell>
        </row>
        <row r="2522">
          <cell r="J2522">
            <v>0</v>
          </cell>
          <cell r="L2522">
            <v>0</v>
          </cell>
        </row>
        <row r="2523">
          <cell r="J2523">
            <v>0</v>
          </cell>
          <cell r="L2523">
            <v>0</v>
          </cell>
        </row>
        <row r="2524">
          <cell r="J2524">
            <v>0</v>
          </cell>
          <cell r="L2524">
            <v>0</v>
          </cell>
        </row>
        <row r="2525">
          <cell r="J2525">
            <v>0</v>
          </cell>
          <cell r="L2525">
            <v>0</v>
          </cell>
        </row>
        <row r="2526">
          <cell r="J2526">
            <v>0</v>
          </cell>
          <cell r="L2526">
            <v>0</v>
          </cell>
        </row>
        <row r="2527">
          <cell r="J2527">
            <v>0</v>
          </cell>
          <cell r="L2527">
            <v>0</v>
          </cell>
        </row>
        <row r="2528">
          <cell r="J2528">
            <v>0</v>
          </cell>
          <cell r="L2528">
            <v>0</v>
          </cell>
        </row>
        <row r="2529">
          <cell r="J2529">
            <v>0</v>
          </cell>
          <cell r="L2529">
            <v>0</v>
          </cell>
        </row>
        <row r="2530">
          <cell r="J2530">
            <v>0</v>
          </cell>
          <cell r="L2530">
            <v>0</v>
          </cell>
        </row>
        <row r="2535">
          <cell r="J2535" t="str">
            <v>금  액</v>
          </cell>
          <cell r="L2535" t="str">
            <v>금  액</v>
          </cell>
        </row>
        <row r="2536">
          <cell r="J2536">
            <v>0</v>
          </cell>
          <cell r="L2536">
            <v>0</v>
          </cell>
        </row>
        <row r="2537">
          <cell r="J2537">
            <v>0</v>
          </cell>
          <cell r="L2537">
            <v>0</v>
          </cell>
        </row>
        <row r="2538">
          <cell r="J2538">
            <v>0</v>
          </cell>
          <cell r="L2538">
            <v>0</v>
          </cell>
        </row>
        <row r="2539">
          <cell r="J2539">
            <v>0</v>
          </cell>
          <cell r="L2539">
            <v>0</v>
          </cell>
        </row>
        <row r="2540">
          <cell r="J2540">
            <v>0</v>
          </cell>
          <cell r="L2540">
            <v>0</v>
          </cell>
        </row>
        <row r="2541">
          <cell r="J2541">
            <v>0</v>
          </cell>
          <cell r="L2541">
            <v>0</v>
          </cell>
        </row>
        <row r="2542">
          <cell r="J2542">
            <v>0</v>
          </cell>
          <cell r="L2542">
            <v>0</v>
          </cell>
        </row>
        <row r="2543">
          <cell r="J2543">
            <v>0</v>
          </cell>
          <cell r="L2543">
            <v>0</v>
          </cell>
        </row>
        <row r="2544">
          <cell r="J2544">
            <v>0</v>
          </cell>
          <cell r="L2544">
            <v>0</v>
          </cell>
        </row>
        <row r="2545">
          <cell r="J2545">
            <v>0</v>
          </cell>
          <cell r="L2545">
            <v>0</v>
          </cell>
        </row>
        <row r="2546">
          <cell r="J2546">
            <v>0</v>
          </cell>
          <cell r="L2546">
            <v>0</v>
          </cell>
        </row>
        <row r="2547">
          <cell r="J2547">
            <v>0</v>
          </cell>
          <cell r="L2547">
            <v>0</v>
          </cell>
        </row>
        <row r="2548">
          <cell r="J2548">
            <v>0</v>
          </cell>
          <cell r="L2548">
            <v>0</v>
          </cell>
        </row>
        <row r="2549">
          <cell r="J2549">
            <v>0</v>
          </cell>
          <cell r="L2549">
            <v>0</v>
          </cell>
        </row>
        <row r="2550">
          <cell r="J2550">
            <v>0</v>
          </cell>
          <cell r="L2550">
            <v>0</v>
          </cell>
        </row>
        <row r="2551">
          <cell r="J2551">
            <v>0</v>
          </cell>
          <cell r="L2551">
            <v>0</v>
          </cell>
        </row>
        <row r="2552">
          <cell r="J2552">
            <v>0</v>
          </cell>
          <cell r="L2552">
            <v>0</v>
          </cell>
        </row>
        <row r="2557">
          <cell r="J2557" t="str">
            <v>금  액</v>
          </cell>
          <cell r="L2557" t="str">
            <v>금  액</v>
          </cell>
        </row>
        <row r="2558">
          <cell r="J2558">
            <v>0</v>
          </cell>
          <cell r="L2558">
            <v>0</v>
          </cell>
        </row>
        <row r="2559">
          <cell r="J2559">
            <v>0</v>
          </cell>
          <cell r="L2559">
            <v>0</v>
          </cell>
        </row>
        <row r="2560">
          <cell r="J2560">
            <v>0</v>
          </cell>
          <cell r="L2560">
            <v>0</v>
          </cell>
        </row>
        <row r="2561">
          <cell r="J2561">
            <v>0</v>
          </cell>
          <cell r="L2561">
            <v>0</v>
          </cell>
        </row>
        <row r="2562">
          <cell r="J2562">
            <v>0</v>
          </cell>
          <cell r="L2562">
            <v>0</v>
          </cell>
        </row>
        <row r="2563">
          <cell r="J2563">
            <v>0</v>
          </cell>
          <cell r="L2563">
            <v>0</v>
          </cell>
        </row>
        <row r="2564">
          <cell r="J2564">
            <v>0</v>
          </cell>
          <cell r="L2564">
            <v>0</v>
          </cell>
        </row>
        <row r="2565">
          <cell r="J2565">
            <v>0</v>
          </cell>
          <cell r="L2565">
            <v>0</v>
          </cell>
        </row>
        <row r="2566">
          <cell r="J2566">
            <v>0</v>
          </cell>
          <cell r="L2566">
            <v>0</v>
          </cell>
        </row>
        <row r="2567">
          <cell r="J2567">
            <v>0</v>
          </cell>
          <cell r="L2567">
            <v>0</v>
          </cell>
        </row>
        <row r="2568">
          <cell r="J2568">
            <v>0</v>
          </cell>
          <cell r="L2568">
            <v>0</v>
          </cell>
        </row>
        <row r="2569">
          <cell r="J2569">
            <v>0</v>
          </cell>
          <cell r="L2569">
            <v>0</v>
          </cell>
        </row>
        <row r="2570">
          <cell r="J2570">
            <v>0</v>
          </cell>
          <cell r="L2570">
            <v>0</v>
          </cell>
        </row>
        <row r="2571">
          <cell r="J2571">
            <v>0</v>
          </cell>
          <cell r="L2571">
            <v>0</v>
          </cell>
        </row>
        <row r="2572">
          <cell r="J2572">
            <v>0</v>
          </cell>
          <cell r="L2572">
            <v>0</v>
          </cell>
        </row>
        <row r="2573">
          <cell r="J2573">
            <v>0</v>
          </cell>
          <cell r="L2573">
            <v>0</v>
          </cell>
        </row>
        <row r="2574">
          <cell r="J2574">
            <v>0</v>
          </cell>
          <cell r="L2574">
            <v>0</v>
          </cell>
        </row>
        <row r="2579">
          <cell r="J2579" t="str">
            <v>금  액</v>
          </cell>
          <cell r="L2579" t="str">
            <v>금  액</v>
          </cell>
        </row>
        <row r="2580">
          <cell r="J2580">
            <v>0</v>
          </cell>
          <cell r="L2580">
            <v>0</v>
          </cell>
        </row>
        <row r="2581">
          <cell r="J2581">
            <v>0</v>
          </cell>
          <cell r="L2581">
            <v>0</v>
          </cell>
        </row>
        <row r="2582">
          <cell r="J2582">
            <v>0</v>
          </cell>
          <cell r="L2582">
            <v>0</v>
          </cell>
        </row>
        <row r="2583">
          <cell r="J2583">
            <v>0</v>
          </cell>
          <cell r="L2583">
            <v>0</v>
          </cell>
        </row>
        <row r="2584">
          <cell r="J2584">
            <v>0</v>
          </cell>
          <cell r="L2584">
            <v>0</v>
          </cell>
        </row>
        <row r="2585">
          <cell r="J2585">
            <v>0</v>
          </cell>
          <cell r="L2585">
            <v>0</v>
          </cell>
        </row>
        <row r="2586">
          <cell r="J2586">
            <v>0</v>
          </cell>
          <cell r="L2586">
            <v>0</v>
          </cell>
        </row>
        <row r="2587">
          <cell r="J2587">
            <v>0</v>
          </cell>
          <cell r="L2587">
            <v>0</v>
          </cell>
        </row>
        <row r="2588">
          <cell r="J2588">
            <v>0</v>
          </cell>
          <cell r="L2588">
            <v>0</v>
          </cell>
        </row>
        <row r="2589">
          <cell r="J2589">
            <v>0</v>
          </cell>
          <cell r="L2589">
            <v>0</v>
          </cell>
        </row>
        <row r="2590">
          <cell r="J2590">
            <v>0</v>
          </cell>
          <cell r="L2590">
            <v>0</v>
          </cell>
        </row>
        <row r="2591">
          <cell r="J2591">
            <v>0</v>
          </cell>
          <cell r="L2591">
            <v>0</v>
          </cell>
        </row>
        <row r="2592">
          <cell r="J2592">
            <v>0</v>
          </cell>
          <cell r="L2592">
            <v>0</v>
          </cell>
        </row>
        <row r="2593">
          <cell r="J2593">
            <v>0</v>
          </cell>
          <cell r="L2593">
            <v>0</v>
          </cell>
        </row>
        <row r="2594">
          <cell r="J2594">
            <v>0</v>
          </cell>
          <cell r="L2594">
            <v>0</v>
          </cell>
        </row>
        <row r="2595">
          <cell r="J2595">
            <v>0</v>
          </cell>
          <cell r="L2595">
            <v>0</v>
          </cell>
        </row>
        <row r="2596">
          <cell r="J2596">
            <v>0</v>
          </cell>
          <cell r="L2596">
            <v>0</v>
          </cell>
        </row>
        <row r="2601">
          <cell r="J2601" t="str">
            <v>금  액</v>
          </cell>
          <cell r="L2601" t="str">
            <v>금  액</v>
          </cell>
        </row>
        <row r="2602">
          <cell r="J2602">
            <v>0</v>
          </cell>
          <cell r="L2602">
            <v>0</v>
          </cell>
        </row>
        <row r="2603">
          <cell r="J2603">
            <v>0</v>
          </cell>
          <cell r="L2603">
            <v>0</v>
          </cell>
        </row>
        <row r="2604">
          <cell r="J2604">
            <v>0</v>
          </cell>
          <cell r="L2604">
            <v>0</v>
          </cell>
        </row>
        <row r="2605">
          <cell r="J2605">
            <v>0</v>
          </cell>
          <cell r="L2605">
            <v>0</v>
          </cell>
        </row>
        <row r="2606">
          <cell r="J2606">
            <v>0</v>
          </cell>
          <cell r="L2606">
            <v>0</v>
          </cell>
        </row>
        <row r="2607">
          <cell r="J2607">
            <v>0</v>
          </cell>
          <cell r="L2607">
            <v>0</v>
          </cell>
        </row>
        <row r="2608">
          <cell r="J2608">
            <v>0</v>
          </cell>
          <cell r="L2608">
            <v>0</v>
          </cell>
        </row>
        <row r="2609">
          <cell r="J2609">
            <v>0</v>
          </cell>
          <cell r="L2609">
            <v>0</v>
          </cell>
        </row>
        <row r="2610">
          <cell r="J2610">
            <v>0</v>
          </cell>
          <cell r="L2610">
            <v>0</v>
          </cell>
        </row>
        <row r="2611">
          <cell r="J2611">
            <v>0</v>
          </cell>
          <cell r="L2611">
            <v>0</v>
          </cell>
        </row>
        <row r="2612">
          <cell r="J2612">
            <v>0</v>
          </cell>
          <cell r="L2612">
            <v>0</v>
          </cell>
        </row>
        <row r="2613">
          <cell r="J2613">
            <v>0</v>
          </cell>
          <cell r="L2613">
            <v>0</v>
          </cell>
        </row>
        <row r="2614">
          <cell r="J2614">
            <v>0</v>
          </cell>
          <cell r="L2614">
            <v>0</v>
          </cell>
        </row>
        <row r="2615">
          <cell r="J2615">
            <v>0</v>
          </cell>
          <cell r="L2615">
            <v>0</v>
          </cell>
        </row>
        <row r="2616">
          <cell r="J2616">
            <v>0</v>
          </cell>
          <cell r="L2616">
            <v>0</v>
          </cell>
        </row>
        <row r="2617">
          <cell r="J2617">
            <v>0</v>
          </cell>
          <cell r="L2617">
            <v>0</v>
          </cell>
        </row>
        <row r="2618">
          <cell r="J2618">
            <v>0</v>
          </cell>
          <cell r="L2618">
            <v>0</v>
          </cell>
        </row>
        <row r="2623">
          <cell r="J2623" t="str">
            <v>금  액</v>
          </cell>
          <cell r="L2623" t="str">
            <v>금  액</v>
          </cell>
        </row>
        <row r="2624">
          <cell r="J2624">
            <v>0</v>
          </cell>
          <cell r="L2624">
            <v>0</v>
          </cell>
        </row>
        <row r="2625">
          <cell r="J2625">
            <v>0</v>
          </cell>
          <cell r="L2625">
            <v>0</v>
          </cell>
        </row>
        <row r="2626">
          <cell r="J2626">
            <v>0</v>
          </cell>
          <cell r="L2626">
            <v>0</v>
          </cell>
        </row>
        <row r="2627">
          <cell r="J2627">
            <v>0</v>
          </cell>
          <cell r="L2627">
            <v>0</v>
          </cell>
        </row>
        <row r="2628">
          <cell r="J2628">
            <v>0</v>
          </cell>
          <cell r="L2628">
            <v>0</v>
          </cell>
        </row>
        <row r="2629">
          <cell r="J2629">
            <v>0</v>
          </cell>
          <cell r="L2629">
            <v>0</v>
          </cell>
        </row>
        <row r="2630">
          <cell r="J2630">
            <v>0</v>
          </cell>
          <cell r="L2630">
            <v>0</v>
          </cell>
        </row>
        <row r="2631">
          <cell r="J2631">
            <v>0</v>
          </cell>
          <cell r="L2631">
            <v>0</v>
          </cell>
        </row>
        <row r="2632">
          <cell r="J2632">
            <v>0</v>
          </cell>
          <cell r="L2632">
            <v>0</v>
          </cell>
        </row>
        <row r="2633">
          <cell r="J2633">
            <v>0</v>
          </cell>
          <cell r="L2633">
            <v>0</v>
          </cell>
        </row>
        <row r="2634">
          <cell r="J2634">
            <v>0</v>
          </cell>
          <cell r="L2634">
            <v>0</v>
          </cell>
        </row>
        <row r="2635">
          <cell r="J2635">
            <v>0</v>
          </cell>
          <cell r="L2635">
            <v>0</v>
          </cell>
        </row>
        <row r="2636">
          <cell r="J2636">
            <v>0</v>
          </cell>
          <cell r="L2636">
            <v>0</v>
          </cell>
        </row>
        <row r="2637">
          <cell r="J2637">
            <v>0</v>
          </cell>
          <cell r="L2637">
            <v>0</v>
          </cell>
        </row>
        <row r="2638">
          <cell r="J2638">
            <v>0</v>
          </cell>
          <cell r="L2638">
            <v>0</v>
          </cell>
        </row>
        <row r="2639">
          <cell r="J2639">
            <v>0</v>
          </cell>
          <cell r="L2639">
            <v>0</v>
          </cell>
        </row>
        <row r="2640">
          <cell r="J2640">
            <v>0</v>
          </cell>
          <cell r="L2640">
            <v>0</v>
          </cell>
        </row>
        <row r="2645">
          <cell r="J2645" t="str">
            <v>금  액</v>
          </cell>
          <cell r="L2645" t="str">
            <v>금  액</v>
          </cell>
        </row>
        <row r="2646">
          <cell r="J2646">
            <v>0</v>
          </cell>
          <cell r="L2646">
            <v>0</v>
          </cell>
        </row>
        <row r="2647">
          <cell r="J2647">
            <v>0</v>
          </cell>
          <cell r="L2647">
            <v>0</v>
          </cell>
        </row>
        <row r="2648">
          <cell r="J2648">
            <v>0</v>
          </cell>
          <cell r="L2648">
            <v>0</v>
          </cell>
        </row>
        <row r="2649">
          <cell r="J2649">
            <v>0</v>
          </cell>
          <cell r="L2649">
            <v>0</v>
          </cell>
        </row>
        <row r="2650">
          <cell r="J2650">
            <v>0</v>
          </cell>
          <cell r="L2650">
            <v>0</v>
          </cell>
        </row>
        <row r="2651">
          <cell r="J2651">
            <v>0</v>
          </cell>
          <cell r="L2651">
            <v>0</v>
          </cell>
        </row>
        <row r="2652">
          <cell r="J2652">
            <v>0</v>
          </cell>
          <cell r="L2652">
            <v>0</v>
          </cell>
        </row>
        <row r="2653">
          <cell r="J2653">
            <v>0</v>
          </cell>
          <cell r="L2653">
            <v>0</v>
          </cell>
        </row>
        <row r="2654">
          <cell r="J2654">
            <v>0</v>
          </cell>
          <cell r="L2654">
            <v>0</v>
          </cell>
        </row>
        <row r="2655">
          <cell r="J2655">
            <v>0</v>
          </cell>
          <cell r="L2655">
            <v>0</v>
          </cell>
        </row>
        <row r="2656">
          <cell r="J2656">
            <v>0</v>
          </cell>
          <cell r="L2656">
            <v>0</v>
          </cell>
        </row>
        <row r="2657">
          <cell r="J2657">
            <v>0</v>
          </cell>
          <cell r="L2657">
            <v>0</v>
          </cell>
        </row>
        <row r="2658">
          <cell r="J2658">
            <v>0</v>
          </cell>
          <cell r="L2658">
            <v>0</v>
          </cell>
        </row>
        <row r="2659">
          <cell r="J2659">
            <v>0</v>
          </cell>
          <cell r="L2659">
            <v>0</v>
          </cell>
        </row>
        <row r="2660">
          <cell r="J2660">
            <v>0</v>
          </cell>
          <cell r="L2660">
            <v>0</v>
          </cell>
        </row>
        <row r="2661">
          <cell r="J2661">
            <v>0</v>
          </cell>
          <cell r="L2661">
            <v>0</v>
          </cell>
        </row>
        <row r="2662">
          <cell r="J2662">
            <v>0</v>
          </cell>
          <cell r="L2662">
            <v>0</v>
          </cell>
        </row>
        <row r="2667">
          <cell r="J2667" t="str">
            <v>금  액</v>
          </cell>
          <cell r="L2667" t="str">
            <v>금  액</v>
          </cell>
        </row>
        <row r="2668">
          <cell r="J2668">
            <v>0</v>
          </cell>
          <cell r="L2668">
            <v>0</v>
          </cell>
        </row>
        <row r="2669">
          <cell r="J2669">
            <v>0</v>
          </cell>
          <cell r="L2669">
            <v>0</v>
          </cell>
        </row>
        <row r="2670">
          <cell r="J2670">
            <v>0</v>
          </cell>
          <cell r="L2670">
            <v>0</v>
          </cell>
        </row>
        <row r="2671">
          <cell r="J2671">
            <v>0</v>
          </cell>
          <cell r="L2671">
            <v>0</v>
          </cell>
        </row>
        <row r="2672">
          <cell r="J2672">
            <v>0</v>
          </cell>
          <cell r="L2672">
            <v>0</v>
          </cell>
        </row>
        <row r="2673">
          <cell r="J2673">
            <v>0</v>
          </cell>
          <cell r="L2673">
            <v>0</v>
          </cell>
        </row>
        <row r="2674">
          <cell r="J2674">
            <v>0</v>
          </cell>
          <cell r="L2674">
            <v>0</v>
          </cell>
        </row>
        <row r="2675">
          <cell r="J2675">
            <v>0</v>
          </cell>
          <cell r="L2675">
            <v>0</v>
          </cell>
        </row>
        <row r="2676">
          <cell r="J2676">
            <v>0</v>
          </cell>
          <cell r="L2676">
            <v>0</v>
          </cell>
        </row>
        <row r="2677">
          <cell r="J2677">
            <v>0</v>
          </cell>
          <cell r="L2677">
            <v>0</v>
          </cell>
        </row>
        <row r="2678">
          <cell r="J2678">
            <v>0</v>
          </cell>
          <cell r="L2678">
            <v>0</v>
          </cell>
        </row>
        <row r="2679">
          <cell r="J2679">
            <v>0</v>
          </cell>
          <cell r="L2679">
            <v>0</v>
          </cell>
        </row>
        <row r="2680">
          <cell r="J2680">
            <v>0</v>
          </cell>
          <cell r="L2680">
            <v>0</v>
          </cell>
        </row>
        <row r="2681">
          <cell r="J2681">
            <v>0</v>
          </cell>
          <cell r="L2681">
            <v>0</v>
          </cell>
        </row>
        <row r="2682">
          <cell r="J2682">
            <v>0</v>
          </cell>
          <cell r="L2682">
            <v>0</v>
          </cell>
        </row>
        <row r="2683">
          <cell r="J2683">
            <v>0</v>
          </cell>
          <cell r="L2683">
            <v>0</v>
          </cell>
        </row>
        <row r="2684">
          <cell r="J2684">
            <v>0</v>
          </cell>
          <cell r="L2684">
            <v>0</v>
          </cell>
        </row>
        <row r="2689">
          <cell r="J2689" t="str">
            <v>금  액</v>
          </cell>
          <cell r="L2689" t="str">
            <v>금  액</v>
          </cell>
        </row>
        <row r="2690">
          <cell r="J2690">
            <v>0</v>
          </cell>
          <cell r="L2690">
            <v>0</v>
          </cell>
        </row>
        <row r="2691">
          <cell r="J2691">
            <v>0</v>
          </cell>
          <cell r="L2691">
            <v>0</v>
          </cell>
        </row>
        <row r="2692">
          <cell r="J2692">
            <v>0</v>
          </cell>
          <cell r="L2692">
            <v>0</v>
          </cell>
        </row>
        <row r="2693">
          <cell r="J2693">
            <v>0</v>
          </cell>
          <cell r="L2693">
            <v>0</v>
          </cell>
        </row>
        <row r="2694">
          <cell r="J2694">
            <v>0</v>
          </cell>
          <cell r="L2694">
            <v>0</v>
          </cell>
        </row>
        <row r="2695">
          <cell r="J2695">
            <v>0</v>
          </cell>
          <cell r="L2695">
            <v>0</v>
          </cell>
        </row>
        <row r="2696">
          <cell r="J2696">
            <v>0</v>
          </cell>
          <cell r="L2696">
            <v>0</v>
          </cell>
        </row>
        <row r="2697">
          <cell r="J2697">
            <v>0</v>
          </cell>
          <cell r="L2697">
            <v>0</v>
          </cell>
        </row>
        <row r="2698">
          <cell r="J2698">
            <v>0</v>
          </cell>
          <cell r="L2698">
            <v>0</v>
          </cell>
        </row>
        <row r="2699">
          <cell r="J2699">
            <v>0</v>
          </cell>
          <cell r="L2699">
            <v>0</v>
          </cell>
        </row>
        <row r="2700">
          <cell r="J2700">
            <v>0</v>
          </cell>
          <cell r="L2700">
            <v>0</v>
          </cell>
        </row>
        <row r="2701">
          <cell r="J2701">
            <v>0</v>
          </cell>
          <cell r="L2701">
            <v>0</v>
          </cell>
        </row>
        <row r="2702">
          <cell r="J2702">
            <v>0</v>
          </cell>
          <cell r="L2702">
            <v>0</v>
          </cell>
        </row>
        <row r="2703">
          <cell r="J2703">
            <v>0</v>
          </cell>
          <cell r="L2703">
            <v>0</v>
          </cell>
        </row>
        <row r="2704">
          <cell r="J2704">
            <v>0</v>
          </cell>
          <cell r="L2704">
            <v>0</v>
          </cell>
        </row>
        <row r="2705">
          <cell r="J2705">
            <v>0</v>
          </cell>
          <cell r="L2705">
            <v>0</v>
          </cell>
        </row>
        <row r="2706">
          <cell r="J2706">
            <v>0</v>
          </cell>
          <cell r="L2706">
            <v>0</v>
          </cell>
        </row>
        <row r="2711">
          <cell r="J2711" t="str">
            <v>금  액</v>
          </cell>
          <cell r="L2711" t="str">
            <v>금  액</v>
          </cell>
        </row>
        <row r="2712">
          <cell r="J2712">
            <v>0</v>
          </cell>
          <cell r="L2712">
            <v>0</v>
          </cell>
        </row>
        <row r="2713">
          <cell r="J2713">
            <v>0</v>
          </cell>
          <cell r="L2713">
            <v>0</v>
          </cell>
        </row>
        <row r="2714">
          <cell r="J2714">
            <v>0</v>
          </cell>
          <cell r="L2714">
            <v>0</v>
          </cell>
        </row>
        <row r="2715">
          <cell r="J2715">
            <v>0</v>
          </cell>
          <cell r="L2715">
            <v>0</v>
          </cell>
        </row>
        <row r="2716">
          <cell r="J2716">
            <v>0</v>
          </cell>
          <cell r="L2716">
            <v>0</v>
          </cell>
        </row>
        <row r="2717">
          <cell r="J2717">
            <v>0</v>
          </cell>
          <cell r="L2717">
            <v>0</v>
          </cell>
        </row>
        <row r="2718">
          <cell r="J2718">
            <v>0</v>
          </cell>
          <cell r="L2718">
            <v>0</v>
          </cell>
        </row>
        <row r="2719">
          <cell r="J2719">
            <v>0</v>
          </cell>
          <cell r="L2719">
            <v>0</v>
          </cell>
        </row>
        <row r="2720">
          <cell r="J2720">
            <v>0</v>
          </cell>
          <cell r="L2720">
            <v>0</v>
          </cell>
        </row>
        <row r="2721">
          <cell r="J2721">
            <v>0</v>
          </cell>
          <cell r="L2721">
            <v>0</v>
          </cell>
        </row>
        <row r="2722">
          <cell r="J2722">
            <v>0</v>
          </cell>
          <cell r="L2722">
            <v>0</v>
          </cell>
        </row>
        <row r="2723">
          <cell r="J2723">
            <v>0</v>
          </cell>
          <cell r="L2723">
            <v>0</v>
          </cell>
        </row>
        <row r="2724">
          <cell r="J2724">
            <v>0</v>
          </cell>
          <cell r="L2724">
            <v>0</v>
          </cell>
        </row>
        <row r="2725">
          <cell r="J2725">
            <v>0</v>
          </cell>
          <cell r="L2725">
            <v>0</v>
          </cell>
        </row>
        <row r="2726">
          <cell r="J2726">
            <v>0</v>
          </cell>
          <cell r="L2726">
            <v>0</v>
          </cell>
        </row>
        <row r="2727">
          <cell r="J2727">
            <v>0</v>
          </cell>
          <cell r="L2727">
            <v>0</v>
          </cell>
        </row>
        <row r="2728">
          <cell r="J2728">
            <v>0</v>
          </cell>
          <cell r="L2728">
            <v>0</v>
          </cell>
        </row>
        <row r="2733">
          <cell r="J2733" t="str">
            <v>금  액</v>
          </cell>
          <cell r="L2733" t="str">
            <v>금  액</v>
          </cell>
        </row>
        <row r="2734">
          <cell r="J2734">
            <v>0</v>
          </cell>
          <cell r="L2734">
            <v>0</v>
          </cell>
        </row>
        <row r="2735">
          <cell r="J2735">
            <v>0</v>
          </cell>
          <cell r="L2735">
            <v>0</v>
          </cell>
        </row>
        <row r="2736">
          <cell r="J2736">
            <v>0</v>
          </cell>
          <cell r="L2736">
            <v>0</v>
          </cell>
        </row>
        <row r="2737">
          <cell r="J2737">
            <v>0</v>
          </cell>
          <cell r="L2737">
            <v>0</v>
          </cell>
        </row>
        <row r="2738">
          <cell r="J2738">
            <v>0</v>
          </cell>
          <cell r="L2738">
            <v>0</v>
          </cell>
        </row>
        <row r="2739">
          <cell r="J2739">
            <v>0</v>
          </cell>
          <cell r="L2739">
            <v>0</v>
          </cell>
        </row>
        <row r="2740">
          <cell r="J2740">
            <v>0</v>
          </cell>
          <cell r="L2740">
            <v>0</v>
          </cell>
        </row>
        <row r="2741">
          <cell r="J2741">
            <v>0</v>
          </cell>
          <cell r="L2741">
            <v>0</v>
          </cell>
        </row>
        <row r="2742">
          <cell r="J2742">
            <v>0</v>
          </cell>
          <cell r="L2742">
            <v>0</v>
          </cell>
        </row>
        <row r="2743">
          <cell r="J2743">
            <v>0</v>
          </cell>
          <cell r="L2743">
            <v>0</v>
          </cell>
        </row>
        <row r="2744">
          <cell r="J2744">
            <v>0</v>
          </cell>
          <cell r="L2744">
            <v>0</v>
          </cell>
        </row>
        <row r="2745">
          <cell r="J2745">
            <v>0</v>
          </cell>
          <cell r="L2745">
            <v>0</v>
          </cell>
        </row>
        <row r="2746">
          <cell r="J2746">
            <v>0</v>
          </cell>
          <cell r="L2746">
            <v>0</v>
          </cell>
        </row>
        <row r="2747">
          <cell r="J2747">
            <v>0</v>
          </cell>
          <cell r="L2747">
            <v>0</v>
          </cell>
        </row>
        <row r="2748">
          <cell r="J2748">
            <v>0</v>
          </cell>
          <cell r="L2748">
            <v>0</v>
          </cell>
        </row>
        <row r="2749">
          <cell r="J2749">
            <v>0</v>
          </cell>
          <cell r="L2749">
            <v>0</v>
          </cell>
        </row>
        <row r="2750">
          <cell r="J2750">
            <v>0</v>
          </cell>
          <cell r="L2750">
            <v>0</v>
          </cell>
        </row>
        <row r="2755">
          <cell r="J2755" t="str">
            <v>금  액</v>
          </cell>
          <cell r="L2755" t="str">
            <v>금  액</v>
          </cell>
        </row>
        <row r="2756">
          <cell r="J2756">
            <v>0</v>
          </cell>
          <cell r="L2756">
            <v>0</v>
          </cell>
        </row>
        <row r="2757">
          <cell r="J2757">
            <v>0</v>
          </cell>
          <cell r="L2757">
            <v>0</v>
          </cell>
        </row>
        <row r="2758">
          <cell r="J2758">
            <v>0</v>
          </cell>
          <cell r="L2758">
            <v>0</v>
          </cell>
        </row>
        <row r="2759">
          <cell r="J2759">
            <v>0</v>
          </cell>
          <cell r="L2759">
            <v>0</v>
          </cell>
        </row>
        <row r="2760">
          <cell r="J2760">
            <v>0</v>
          </cell>
          <cell r="L2760">
            <v>0</v>
          </cell>
        </row>
        <row r="2761">
          <cell r="J2761">
            <v>0</v>
          </cell>
          <cell r="L2761">
            <v>0</v>
          </cell>
        </row>
        <row r="2762">
          <cell r="J2762">
            <v>0</v>
          </cell>
          <cell r="L2762">
            <v>0</v>
          </cell>
        </row>
        <row r="2763">
          <cell r="J2763">
            <v>0</v>
          </cell>
          <cell r="L2763">
            <v>0</v>
          </cell>
        </row>
        <row r="2764">
          <cell r="J2764">
            <v>0</v>
          </cell>
          <cell r="L2764">
            <v>0</v>
          </cell>
        </row>
        <row r="2765">
          <cell r="J2765">
            <v>0</v>
          </cell>
          <cell r="L2765">
            <v>0</v>
          </cell>
        </row>
        <row r="2766">
          <cell r="J2766">
            <v>0</v>
          </cell>
          <cell r="L2766">
            <v>0</v>
          </cell>
        </row>
        <row r="2767">
          <cell r="J2767">
            <v>0</v>
          </cell>
          <cell r="L2767">
            <v>0</v>
          </cell>
        </row>
        <row r="2768">
          <cell r="J2768">
            <v>0</v>
          </cell>
          <cell r="L2768">
            <v>0</v>
          </cell>
        </row>
        <row r="2769">
          <cell r="J2769">
            <v>0</v>
          </cell>
          <cell r="L2769">
            <v>0</v>
          </cell>
        </row>
        <row r="2770">
          <cell r="J2770">
            <v>0</v>
          </cell>
          <cell r="L2770">
            <v>0</v>
          </cell>
        </row>
        <row r="2771">
          <cell r="J2771">
            <v>0</v>
          </cell>
          <cell r="L2771">
            <v>0</v>
          </cell>
        </row>
        <row r="2772">
          <cell r="J2772">
            <v>0</v>
          </cell>
          <cell r="L2772">
            <v>0</v>
          </cell>
        </row>
        <row r="2777">
          <cell r="J2777" t="str">
            <v>금  액</v>
          </cell>
          <cell r="L2777" t="str">
            <v>금  액</v>
          </cell>
        </row>
        <row r="2778">
          <cell r="J2778">
            <v>0</v>
          </cell>
          <cell r="L2778">
            <v>0</v>
          </cell>
        </row>
        <row r="2779">
          <cell r="J2779">
            <v>0</v>
          </cell>
          <cell r="L2779">
            <v>0</v>
          </cell>
        </row>
        <row r="2780">
          <cell r="J2780">
            <v>0</v>
          </cell>
          <cell r="L2780">
            <v>0</v>
          </cell>
        </row>
        <row r="2781">
          <cell r="J2781">
            <v>0</v>
          </cell>
          <cell r="L2781">
            <v>0</v>
          </cell>
        </row>
        <row r="2782">
          <cell r="J2782">
            <v>0</v>
          </cell>
          <cell r="L2782">
            <v>0</v>
          </cell>
        </row>
        <row r="2783">
          <cell r="J2783">
            <v>0</v>
          </cell>
          <cell r="L2783">
            <v>0</v>
          </cell>
        </row>
        <row r="2784">
          <cell r="J2784">
            <v>0</v>
          </cell>
          <cell r="L2784">
            <v>0</v>
          </cell>
        </row>
        <row r="2785">
          <cell r="J2785">
            <v>0</v>
          </cell>
          <cell r="L2785">
            <v>0</v>
          </cell>
        </row>
        <row r="2786">
          <cell r="J2786">
            <v>0</v>
          </cell>
          <cell r="L2786">
            <v>0</v>
          </cell>
        </row>
        <row r="2787">
          <cell r="J2787">
            <v>0</v>
          </cell>
          <cell r="L2787">
            <v>0</v>
          </cell>
        </row>
        <row r="2788">
          <cell r="J2788">
            <v>0</v>
          </cell>
          <cell r="L2788">
            <v>0</v>
          </cell>
        </row>
        <row r="2789">
          <cell r="J2789">
            <v>0</v>
          </cell>
          <cell r="L2789">
            <v>0</v>
          </cell>
        </row>
        <row r="2790">
          <cell r="J2790">
            <v>0</v>
          </cell>
          <cell r="L2790">
            <v>0</v>
          </cell>
        </row>
        <row r="2791">
          <cell r="J2791">
            <v>0</v>
          </cell>
          <cell r="L2791">
            <v>0</v>
          </cell>
        </row>
        <row r="2792">
          <cell r="J2792">
            <v>0</v>
          </cell>
          <cell r="L2792">
            <v>0</v>
          </cell>
        </row>
        <row r="2793">
          <cell r="J2793">
            <v>0</v>
          </cell>
          <cell r="L2793">
            <v>0</v>
          </cell>
        </row>
        <row r="2794">
          <cell r="J2794">
            <v>0</v>
          </cell>
          <cell r="L2794">
            <v>0</v>
          </cell>
        </row>
        <row r="2799">
          <cell r="J2799" t="str">
            <v>금  액</v>
          </cell>
          <cell r="L2799" t="str">
            <v>금  액</v>
          </cell>
        </row>
        <row r="2800">
          <cell r="J2800">
            <v>0</v>
          </cell>
          <cell r="L2800">
            <v>0</v>
          </cell>
        </row>
        <row r="2801">
          <cell r="J2801">
            <v>0</v>
          </cell>
          <cell r="L2801">
            <v>0</v>
          </cell>
        </row>
        <row r="2802">
          <cell r="J2802">
            <v>0</v>
          </cell>
          <cell r="L2802">
            <v>0</v>
          </cell>
        </row>
        <row r="2803">
          <cell r="J2803">
            <v>0</v>
          </cell>
          <cell r="L2803">
            <v>0</v>
          </cell>
        </row>
        <row r="2804">
          <cell r="J2804">
            <v>0</v>
          </cell>
          <cell r="L2804">
            <v>0</v>
          </cell>
        </row>
        <row r="2805">
          <cell r="J2805">
            <v>0</v>
          </cell>
          <cell r="L2805">
            <v>0</v>
          </cell>
        </row>
        <row r="2806">
          <cell r="J2806">
            <v>0</v>
          </cell>
          <cell r="L2806">
            <v>0</v>
          </cell>
        </row>
        <row r="2807">
          <cell r="J2807">
            <v>0</v>
          </cell>
          <cell r="L2807">
            <v>0</v>
          </cell>
        </row>
        <row r="2808">
          <cell r="J2808">
            <v>0</v>
          </cell>
          <cell r="L2808">
            <v>0</v>
          </cell>
        </row>
        <row r="2809">
          <cell r="J2809">
            <v>0</v>
          </cell>
          <cell r="L2809">
            <v>0</v>
          </cell>
        </row>
        <row r="2810">
          <cell r="J2810">
            <v>0</v>
          </cell>
          <cell r="L2810">
            <v>0</v>
          </cell>
        </row>
        <row r="2811">
          <cell r="J2811">
            <v>0</v>
          </cell>
          <cell r="L2811">
            <v>0</v>
          </cell>
        </row>
        <row r="2812">
          <cell r="J2812">
            <v>0</v>
          </cell>
          <cell r="L2812">
            <v>0</v>
          </cell>
        </row>
        <row r="2813">
          <cell r="J2813">
            <v>0</v>
          </cell>
          <cell r="L2813">
            <v>0</v>
          </cell>
        </row>
        <row r="2814">
          <cell r="J2814">
            <v>0</v>
          </cell>
          <cell r="L2814">
            <v>0</v>
          </cell>
        </row>
        <row r="2815">
          <cell r="J2815">
            <v>0</v>
          </cell>
          <cell r="L2815">
            <v>0</v>
          </cell>
        </row>
        <row r="2816">
          <cell r="J2816">
            <v>0</v>
          </cell>
          <cell r="L281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계내역서"/>
      <sheetName val="설계서"/>
      <sheetName val="원가계산서"/>
      <sheetName val="총괄표"/>
      <sheetName val="케이블포설"/>
      <sheetName val="트라후"/>
      <sheetName val="핸드홀"/>
      <sheetName val="간지"/>
      <sheetName val="일위대가목록"/>
      <sheetName val="일위대가"/>
      <sheetName val="단가비교표"/>
      <sheetName val="수량산출서 표지"/>
      <sheetName val="PAGE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단가표"/>
      <sheetName val="단가표1"/>
      <sheetName val="목차"/>
      <sheetName val="간지"/>
      <sheetName val="공사설명서"/>
      <sheetName val="예정공정표"/>
      <sheetName val="동원인원"/>
      <sheetName val="총원가_총괄"/>
      <sheetName val="공사원가_총괄"/>
      <sheetName val="총원가"/>
      <sheetName val="공사원가"/>
      <sheetName val="내역서총괄"/>
      <sheetName val="내역서"/>
      <sheetName val="피스표총괄"/>
      <sheetName val="피스표"/>
      <sheetName val="자재비"/>
      <sheetName val="지입자재"/>
      <sheetName val="회수물자"/>
      <sheetName val="철거내역"/>
      <sheetName val="잔품내역"/>
      <sheetName val="품_산출근거"/>
      <sheetName val="소요노력"/>
      <sheetName val="공구손료"/>
      <sheetName val="공구_손료"/>
      <sheetName val="관급자재"/>
      <sheetName val="운반비1"/>
      <sheetName val="경비"/>
      <sheetName val="위험표시판"/>
      <sheetName val="공정집계"/>
      <sheetName val="File_관급"/>
      <sheetName val="File_Index"/>
      <sheetName val="File_제목"/>
      <sheetName val="일위대가_수정"/>
      <sheetName val="File_일위"/>
      <sheetName val="File_공정입력"/>
      <sheetName val="File_국명"/>
      <sheetName val="File_간선명"/>
      <sheetName val="File_집계"/>
      <sheetName val="File_피스표"/>
      <sheetName val="피스표_List"/>
      <sheetName val="File_인수공여장"/>
    </sheetNames>
    <sheetDataSet>
      <sheetData sheetId="0" refreshError="1">
        <row r="3">
          <cell r="M3">
            <v>77</v>
          </cell>
        </row>
        <row r="6">
          <cell r="A6">
            <v>13</v>
          </cell>
          <cell r="M6">
            <v>3.85</v>
          </cell>
        </row>
        <row r="7">
          <cell r="A7">
            <v>15</v>
          </cell>
          <cell r="M7">
            <v>3.85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A22" t="str">
            <v>S1</v>
          </cell>
          <cell r="M22">
            <v>0</v>
          </cell>
        </row>
        <row r="25">
          <cell r="M25">
            <v>2.4</v>
          </cell>
        </row>
        <row r="28">
          <cell r="A28">
            <v>14</v>
          </cell>
          <cell r="M28">
            <v>4.68</v>
          </cell>
        </row>
        <row r="29">
          <cell r="A29">
            <v>111</v>
          </cell>
          <cell r="M29">
            <v>24</v>
          </cell>
        </row>
        <row r="30">
          <cell r="A30">
            <v>112</v>
          </cell>
          <cell r="M30">
            <v>24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A44" t="str">
            <v>S2</v>
          </cell>
          <cell r="M44">
            <v>0</v>
          </cell>
        </row>
        <row r="47">
          <cell r="M47">
            <v>102.8</v>
          </cell>
        </row>
        <row r="50">
          <cell r="A50">
            <v>13</v>
          </cell>
          <cell r="M50">
            <v>11.308</v>
          </cell>
        </row>
        <row r="51">
          <cell r="A51">
            <v>15</v>
          </cell>
          <cell r="M51">
            <v>1.028</v>
          </cell>
        </row>
        <row r="52">
          <cell r="A52">
            <v>66</v>
          </cell>
          <cell r="M52">
            <v>102.8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A66" t="str">
            <v>S3</v>
          </cell>
          <cell r="M66">
            <v>0</v>
          </cell>
        </row>
        <row r="69">
          <cell r="M69">
            <v>18</v>
          </cell>
        </row>
        <row r="72">
          <cell r="A72">
            <v>14</v>
          </cell>
          <cell r="M72">
            <v>8.2800000000000011</v>
          </cell>
        </row>
        <row r="73">
          <cell r="A73">
            <v>67</v>
          </cell>
          <cell r="M73">
            <v>18</v>
          </cell>
        </row>
        <row r="74">
          <cell r="A74">
            <v>113</v>
          </cell>
          <cell r="M74">
            <v>18</v>
          </cell>
        </row>
        <row r="75">
          <cell r="A75">
            <v>50</v>
          </cell>
          <cell r="M75">
            <v>36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A88" t="str">
            <v>S4</v>
          </cell>
          <cell r="M88">
            <v>0</v>
          </cell>
        </row>
        <row r="91">
          <cell r="M91">
            <v>11</v>
          </cell>
        </row>
        <row r="94">
          <cell r="A94">
            <v>71</v>
          </cell>
          <cell r="M94">
            <v>11</v>
          </cell>
        </row>
        <row r="95">
          <cell r="A95">
            <v>74</v>
          </cell>
          <cell r="M95">
            <v>88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A110" t="str">
            <v>S5</v>
          </cell>
          <cell r="M110">
            <v>0</v>
          </cell>
        </row>
        <row r="113">
          <cell r="M113">
            <v>23</v>
          </cell>
        </row>
        <row r="116">
          <cell r="A116">
            <v>113</v>
          </cell>
          <cell r="M116">
            <v>23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A132" t="str">
            <v>S6</v>
          </cell>
          <cell r="M132">
            <v>0</v>
          </cell>
        </row>
        <row r="135">
          <cell r="M135">
            <v>71</v>
          </cell>
        </row>
        <row r="138">
          <cell r="A138">
            <v>13</v>
          </cell>
          <cell r="M138">
            <v>17.04</v>
          </cell>
        </row>
        <row r="139">
          <cell r="A139">
            <v>15</v>
          </cell>
          <cell r="M139">
            <v>6.39</v>
          </cell>
        </row>
        <row r="140">
          <cell r="A140">
            <v>87</v>
          </cell>
          <cell r="M140">
            <v>71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A154" t="str">
            <v>S7</v>
          </cell>
          <cell r="M154">
            <v>0</v>
          </cell>
        </row>
        <row r="157">
          <cell r="M157">
            <v>5</v>
          </cell>
        </row>
        <row r="160">
          <cell r="A160">
            <v>14</v>
          </cell>
          <cell r="M160">
            <v>2.3000000000000003</v>
          </cell>
        </row>
        <row r="161">
          <cell r="A161">
            <v>92</v>
          </cell>
          <cell r="M161">
            <v>5</v>
          </cell>
        </row>
        <row r="162">
          <cell r="A162">
            <v>107</v>
          </cell>
          <cell r="M162">
            <v>10</v>
          </cell>
        </row>
        <row r="163">
          <cell r="A163">
            <v>50</v>
          </cell>
          <cell r="M163">
            <v>10</v>
          </cell>
        </row>
        <row r="164">
          <cell r="A164">
            <v>740</v>
          </cell>
          <cell r="M164">
            <v>10</v>
          </cell>
        </row>
        <row r="165">
          <cell r="A165">
            <v>71</v>
          </cell>
          <cell r="M165">
            <v>0.05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A176" t="str">
            <v>S8</v>
          </cell>
          <cell r="M176">
            <v>0</v>
          </cell>
        </row>
        <row r="179">
          <cell r="M179">
            <v>4</v>
          </cell>
        </row>
        <row r="182">
          <cell r="A182">
            <v>95</v>
          </cell>
          <cell r="M182">
            <v>8</v>
          </cell>
        </row>
        <row r="183">
          <cell r="A183">
            <v>113</v>
          </cell>
          <cell r="M183">
            <v>16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A198" t="str">
            <v>S9</v>
          </cell>
          <cell r="M198">
            <v>0</v>
          </cell>
        </row>
        <row r="201">
          <cell r="M201">
            <v>22</v>
          </cell>
        </row>
        <row r="204">
          <cell r="A204">
            <v>98</v>
          </cell>
          <cell r="M204">
            <v>44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A220" t="str">
            <v>S10</v>
          </cell>
          <cell r="M220">
            <v>0</v>
          </cell>
        </row>
        <row r="223">
          <cell r="M223">
            <v>2</v>
          </cell>
        </row>
        <row r="226">
          <cell r="A226">
            <v>101</v>
          </cell>
          <cell r="M226">
            <v>4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A242" t="str">
            <v>S11</v>
          </cell>
          <cell r="M242">
            <v>0</v>
          </cell>
        </row>
        <row r="245">
          <cell r="M245">
            <v>4</v>
          </cell>
        </row>
        <row r="248">
          <cell r="A248">
            <v>104</v>
          </cell>
          <cell r="M248">
            <v>8</v>
          </cell>
        </row>
        <row r="249">
          <cell r="A249">
            <v>113</v>
          </cell>
          <cell r="M249">
            <v>16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A264" t="str">
            <v>S12</v>
          </cell>
          <cell r="M264">
            <v>0</v>
          </cell>
        </row>
        <row r="267">
          <cell r="M267">
            <v>68.400000000000006</v>
          </cell>
        </row>
        <row r="270">
          <cell r="A270">
            <v>13</v>
          </cell>
          <cell r="M270">
            <v>3.4200000000000004</v>
          </cell>
        </row>
        <row r="271">
          <cell r="A271">
            <v>15</v>
          </cell>
          <cell r="M271">
            <v>3.4200000000000004</v>
          </cell>
        </row>
        <row r="272">
          <cell r="A272">
            <v>77</v>
          </cell>
          <cell r="M272">
            <v>68.400000000000006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A286" t="str">
            <v>S13</v>
          </cell>
          <cell r="M286">
            <v>0</v>
          </cell>
        </row>
        <row r="289">
          <cell r="M289">
            <v>2</v>
          </cell>
        </row>
        <row r="292">
          <cell r="A292">
            <v>74</v>
          </cell>
          <cell r="M292">
            <v>12</v>
          </cell>
        </row>
        <row r="293">
          <cell r="A293">
            <v>80</v>
          </cell>
          <cell r="M293">
            <v>2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A308" t="str">
            <v>S14</v>
          </cell>
          <cell r="M308">
            <v>0</v>
          </cell>
        </row>
        <row r="311">
          <cell r="M311">
            <v>40</v>
          </cell>
        </row>
        <row r="314">
          <cell r="A314">
            <v>116</v>
          </cell>
          <cell r="M314">
            <v>40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A330" t="str">
            <v>S15</v>
          </cell>
          <cell r="M330">
            <v>0</v>
          </cell>
        </row>
        <row r="333">
          <cell r="M333">
            <v>13</v>
          </cell>
        </row>
        <row r="336">
          <cell r="A336">
            <v>14</v>
          </cell>
          <cell r="M336">
            <v>0.41600000000000004</v>
          </cell>
        </row>
        <row r="337">
          <cell r="A337">
            <v>252</v>
          </cell>
          <cell r="M337">
            <v>6.5</v>
          </cell>
        </row>
        <row r="338">
          <cell r="A338">
            <v>254</v>
          </cell>
          <cell r="M338">
            <v>65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A352" t="str">
            <v>S16</v>
          </cell>
          <cell r="M352">
            <v>0</v>
          </cell>
        </row>
        <row r="355">
          <cell r="M355">
            <v>22</v>
          </cell>
        </row>
        <row r="358">
          <cell r="A358">
            <v>22</v>
          </cell>
          <cell r="M358">
            <v>6.71</v>
          </cell>
        </row>
        <row r="359">
          <cell r="A359">
            <v>114</v>
          </cell>
          <cell r="M359">
            <v>22</v>
          </cell>
        </row>
        <row r="360">
          <cell r="A360">
            <v>115</v>
          </cell>
          <cell r="M360">
            <v>44</v>
          </cell>
        </row>
        <row r="361">
          <cell r="A361">
            <v>117</v>
          </cell>
          <cell r="M361">
            <v>44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A374" t="str">
            <v>S17</v>
          </cell>
          <cell r="M374">
            <v>0</v>
          </cell>
        </row>
        <row r="377">
          <cell r="M377">
            <v>3</v>
          </cell>
        </row>
        <row r="380">
          <cell r="A380">
            <v>22</v>
          </cell>
          <cell r="M380">
            <v>1.44</v>
          </cell>
        </row>
        <row r="381">
          <cell r="A381">
            <v>324</v>
          </cell>
          <cell r="M381">
            <v>3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A396" t="str">
            <v>S18</v>
          </cell>
          <cell r="M396">
            <v>0</v>
          </cell>
        </row>
        <row r="399">
          <cell r="M399">
            <v>2</v>
          </cell>
        </row>
        <row r="402">
          <cell r="A402">
            <v>22</v>
          </cell>
          <cell r="M402">
            <v>0.13</v>
          </cell>
        </row>
        <row r="403">
          <cell r="A403">
            <v>119</v>
          </cell>
          <cell r="M403">
            <v>2</v>
          </cell>
        </row>
        <row r="404">
          <cell r="A404">
            <v>120</v>
          </cell>
          <cell r="M404">
            <v>2</v>
          </cell>
        </row>
        <row r="405">
          <cell r="A405">
            <v>108</v>
          </cell>
          <cell r="M405">
            <v>2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A418" t="str">
            <v>S19</v>
          </cell>
          <cell r="M418">
            <v>0</v>
          </cell>
        </row>
        <row r="421">
          <cell r="M421">
            <v>2</v>
          </cell>
        </row>
        <row r="424">
          <cell r="A424">
            <v>22</v>
          </cell>
          <cell r="M424">
            <v>0.13</v>
          </cell>
        </row>
        <row r="425">
          <cell r="A425">
            <v>118</v>
          </cell>
          <cell r="M425">
            <v>2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A440" t="str">
            <v>S20</v>
          </cell>
          <cell r="M440">
            <v>0</v>
          </cell>
        </row>
        <row r="443">
          <cell r="M443">
            <v>186</v>
          </cell>
        </row>
        <row r="446">
          <cell r="A446">
            <v>14</v>
          </cell>
          <cell r="M446">
            <v>24.18</v>
          </cell>
        </row>
        <row r="447">
          <cell r="A447">
            <v>125</v>
          </cell>
          <cell r="M447">
            <v>204.60000000000002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A462" t="str">
            <v>S21</v>
          </cell>
          <cell r="M462">
            <v>0</v>
          </cell>
        </row>
        <row r="465">
          <cell r="M465">
            <v>44</v>
          </cell>
        </row>
        <row r="468">
          <cell r="A468">
            <v>14</v>
          </cell>
          <cell r="M468">
            <v>4.0039999999999996</v>
          </cell>
        </row>
        <row r="469">
          <cell r="A469">
            <v>124</v>
          </cell>
          <cell r="M469">
            <v>48.400000000000006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A484" t="str">
            <v>S22</v>
          </cell>
          <cell r="M484">
            <v>0</v>
          </cell>
        </row>
        <row r="487">
          <cell r="M487">
            <v>40</v>
          </cell>
        </row>
        <row r="490">
          <cell r="A490">
            <v>14</v>
          </cell>
          <cell r="M490">
            <v>3.08</v>
          </cell>
        </row>
        <row r="491">
          <cell r="A491">
            <v>123</v>
          </cell>
          <cell r="M491">
            <v>44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A506" t="str">
            <v>S23</v>
          </cell>
          <cell r="M506">
            <v>0</v>
          </cell>
        </row>
        <row r="509">
          <cell r="M509">
            <v>45</v>
          </cell>
        </row>
        <row r="512">
          <cell r="A512">
            <v>20</v>
          </cell>
          <cell r="M512">
            <v>3.1500000000000004</v>
          </cell>
        </row>
        <row r="513">
          <cell r="A513">
            <v>444</v>
          </cell>
          <cell r="M513">
            <v>1.5750000000000002</v>
          </cell>
        </row>
        <row r="514">
          <cell r="A514">
            <v>295</v>
          </cell>
          <cell r="M514">
            <v>47.25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A528" t="str">
            <v>S24</v>
          </cell>
          <cell r="M528">
            <v>0</v>
          </cell>
        </row>
        <row r="531">
          <cell r="M531">
            <v>45</v>
          </cell>
        </row>
        <row r="534">
          <cell r="A534">
            <v>20</v>
          </cell>
          <cell r="M534">
            <v>2.25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A550" t="str">
            <v>S25</v>
          </cell>
          <cell r="M550">
            <v>0</v>
          </cell>
        </row>
        <row r="553">
          <cell r="M553">
            <v>27</v>
          </cell>
        </row>
        <row r="556">
          <cell r="A556">
            <v>22</v>
          </cell>
          <cell r="M556">
            <v>0.83699999999999997</v>
          </cell>
        </row>
        <row r="557">
          <cell r="A557">
            <v>236</v>
          </cell>
          <cell r="M557">
            <v>28.35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A572" t="str">
            <v>S26</v>
          </cell>
          <cell r="M572">
            <v>0</v>
          </cell>
        </row>
        <row r="575">
          <cell r="M575">
            <v>16.2</v>
          </cell>
        </row>
        <row r="578">
          <cell r="A578">
            <v>22</v>
          </cell>
          <cell r="M578">
            <v>0.50219999999999998</v>
          </cell>
        </row>
        <row r="579">
          <cell r="A579">
            <v>239</v>
          </cell>
          <cell r="M579">
            <v>17.010000000000002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A594" t="str">
            <v>S27</v>
          </cell>
          <cell r="M594">
            <v>0</v>
          </cell>
        </row>
        <row r="597">
          <cell r="M597">
            <v>4.5</v>
          </cell>
        </row>
        <row r="600">
          <cell r="A600">
            <v>22</v>
          </cell>
          <cell r="M600">
            <v>0.09</v>
          </cell>
        </row>
        <row r="601">
          <cell r="A601">
            <v>242</v>
          </cell>
          <cell r="M601">
            <v>4.7250000000000005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A616" t="str">
            <v>S28</v>
          </cell>
          <cell r="M616">
            <v>0</v>
          </cell>
        </row>
        <row r="619">
          <cell r="M619">
            <v>157</v>
          </cell>
        </row>
        <row r="622">
          <cell r="A622">
            <v>22</v>
          </cell>
          <cell r="M622">
            <v>3.14</v>
          </cell>
        </row>
        <row r="623">
          <cell r="A623">
            <v>245</v>
          </cell>
          <cell r="M623">
            <v>164.85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A638" t="str">
            <v>S29</v>
          </cell>
          <cell r="M638">
            <v>0</v>
          </cell>
        </row>
        <row r="641">
          <cell r="M641">
            <v>46</v>
          </cell>
        </row>
        <row r="644">
          <cell r="A644">
            <v>26</v>
          </cell>
          <cell r="M644">
            <v>0.73599999999999999</v>
          </cell>
        </row>
        <row r="645">
          <cell r="A645">
            <v>249</v>
          </cell>
          <cell r="M645">
            <v>48.300000000000004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A660" t="str">
            <v>S30</v>
          </cell>
          <cell r="M660">
            <v>0</v>
          </cell>
        </row>
        <row r="663">
          <cell r="M663">
            <v>34</v>
          </cell>
        </row>
        <row r="666">
          <cell r="A666">
            <v>26</v>
          </cell>
          <cell r="M666">
            <v>0.47600000000000003</v>
          </cell>
        </row>
        <row r="667">
          <cell r="A667">
            <v>250</v>
          </cell>
          <cell r="M667">
            <v>35.700000000000003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A682" t="str">
            <v>S31</v>
          </cell>
          <cell r="M682">
            <v>0</v>
          </cell>
        </row>
        <row r="685">
          <cell r="M685">
            <v>76</v>
          </cell>
        </row>
        <row r="688">
          <cell r="A688">
            <v>13</v>
          </cell>
          <cell r="M688">
            <v>2.2799999999999998</v>
          </cell>
        </row>
        <row r="689">
          <cell r="A689">
            <v>15</v>
          </cell>
          <cell r="M689">
            <v>0.22800000000000001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A704" t="str">
            <v>S32</v>
          </cell>
          <cell r="M704">
            <v>0</v>
          </cell>
        </row>
        <row r="707">
          <cell r="M707">
            <v>2.2999999999999998</v>
          </cell>
        </row>
        <row r="710">
          <cell r="A710">
            <v>14</v>
          </cell>
          <cell r="M710">
            <v>1.3339999999999999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A726" t="str">
            <v>S33</v>
          </cell>
          <cell r="M726">
            <v>0</v>
          </cell>
        </row>
        <row r="729">
          <cell r="M729">
            <v>53</v>
          </cell>
        </row>
        <row r="732">
          <cell r="A732">
            <v>13</v>
          </cell>
          <cell r="M732">
            <v>3.7100000000000004</v>
          </cell>
        </row>
        <row r="733">
          <cell r="A733">
            <v>15</v>
          </cell>
          <cell r="M733">
            <v>1.06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A748" t="str">
            <v>S34</v>
          </cell>
          <cell r="M748">
            <v>0</v>
          </cell>
        </row>
        <row r="751">
          <cell r="M751">
            <v>50</v>
          </cell>
        </row>
        <row r="754">
          <cell r="A754">
            <v>13</v>
          </cell>
          <cell r="M754">
            <v>0.5</v>
          </cell>
        </row>
        <row r="755">
          <cell r="A755">
            <v>15</v>
          </cell>
          <cell r="M755">
            <v>0.5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A770" t="str">
            <v>S35</v>
          </cell>
          <cell r="M770">
            <v>0</v>
          </cell>
        </row>
        <row r="773">
          <cell r="M773">
            <v>9</v>
          </cell>
        </row>
        <row r="776">
          <cell r="A776">
            <v>22</v>
          </cell>
          <cell r="M776">
            <v>0.80999999999999994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A792" t="str">
            <v>S36</v>
          </cell>
          <cell r="M792">
            <v>0</v>
          </cell>
        </row>
        <row r="795">
          <cell r="M795">
            <v>2</v>
          </cell>
        </row>
        <row r="798">
          <cell r="A798">
            <v>22</v>
          </cell>
          <cell r="M798">
            <v>0.04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A814" t="str">
            <v>S37</v>
          </cell>
          <cell r="M814">
            <v>0</v>
          </cell>
        </row>
        <row r="817">
          <cell r="M817">
            <v>2</v>
          </cell>
        </row>
        <row r="820">
          <cell r="A820">
            <v>22</v>
          </cell>
          <cell r="M820">
            <v>0.04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A836" t="str">
            <v>S38</v>
          </cell>
          <cell r="M836">
            <v>0</v>
          </cell>
        </row>
        <row r="839">
          <cell r="M839">
            <v>13</v>
          </cell>
        </row>
        <row r="842">
          <cell r="A842">
            <v>26</v>
          </cell>
          <cell r="M842">
            <v>0.13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A858" t="str">
            <v>S39</v>
          </cell>
          <cell r="M858">
            <v>0</v>
          </cell>
        </row>
        <row r="861">
          <cell r="M861">
            <v>3</v>
          </cell>
        </row>
        <row r="864">
          <cell r="A864">
            <v>26</v>
          </cell>
          <cell r="M864">
            <v>0.03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A880" t="str">
            <v>S40</v>
          </cell>
          <cell r="M880">
            <v>0</v>
          </cell>
        </row>
        <row r="883">
          <cell r="M883">
            <v>64</v>
          </cell>
        </row>
        <row r="886">
          <cell r="A886">
            <v>26</v>
          </cell>
          <cell r="M886">
            <v>0.64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A902" t="str">
            <v>S41</v>
          </cell>
          <cell r="M902">
            <v>0</v>
          </cell>
        </row>
        <row r="905">
          <cell r="M905">
            <v>9.6</v>
          </cell>
        </row>
        <row r="908">
          <cell r="A908">
            <v>11</v>
          </cell>
          <cell r="M908">
            <v>0.13439999999999999</v>
          </cell>
        </row>
        <row r="909">
          <cell r="A909">
            <v>13</v>
          </cell>
          <cell r="M909">
            <v>0.14399999999999999</v>
          </cell>
        </row>
        <row r="910">
          <cell r="A910">
            <v>15</v>
          </cell>
          <cell r="M910">
            <v>9.6000000000000002E-2</v>
          </cell>
        </row>
        <row r="911">
          <cell r="A911">
            <v>329</v>
          </cell>
          <cell r="M911">
            <v>9.8879999999999999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A924" t="str">
            <v>S42</v>
          </cell>
          <cell r="M924">
            <v>0</v>
          </cell>
        </row>
        <row r="927">
          <cell r="M927">
            <v>9.6</v>
          </cell>
        </row>
        <row r="930">
          <cell r="A930">
            <v>11</v>
          </cell>
          <cell r="M930">
            <v>0.13439999999999999</v>
          </cell>
        </row>
        <row r="931">
          <cell r="A931">
            <v>13</v>
          </cell>
          <cell r="M931">
            <v>0.14399999999999999</v>
          </cell>
        </row>
        <row r="932">
          <cell r="A932">
            <v>15</v>
          </cell>
          <cell r="M932">
            <v>9.6000000000000002E-2</v>
          </cell>
        </row>
        <row r="933">
          <cell r="A933">
            <v>330</v>
          </cell>
          <cell r="M933">
            <v>9.8879999999999999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A946" t="str">
            <v>S43</v>
          </cell>
          <cell r="M946">
            <v>0</v>
          </cell>
        </row>
        <row r="949">
          <cell r="M949">
            <v>3.2</v>
          </cell>
        </row>
        <row r="952">
          <cell r="A952">
            <v>11</v>
          </cell>
          <cell r="M952">
            <v>4.4800000000000006E-2</v>
          </cell>
        </row>
        <row r="953">
          <cell r="A953">
            <v>13</v>
          </cell>
          <cell r="M953">
            <v>4.8000000000000001E-2</v>
          </cell>
        </row>
        <row r="954">
          <cell r="A954">
            <v>15</v>
          </cell>
          <cell r="M954">
            <v>3.2000000000000001E-2</v>
          </cell>
        </row>
        <row r="955">
          <cell r="A955">
            <v>331</v>
          </cell>
          <cell r="M955">
            <v>3.2960000000000003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A968" t="str">
            <v>S44</v>
          </cell>
          <cell r="M968">
            <v>0</v>
          </cell>
        </row>
        <row r="971">
          <cell r="M971">
            <v>16</v>
          </cell>
        </row>
        <row r="974">
          <cell r="A974">
            <v>11</v>
          </cell>
          <cell r="M974">
            <v>0.224</v>
          </cell>
        </row>
        <row r="975">
          <cell r="A975">
            <v>13</v>
          </cell>
          <cell r="M975">
            <v>0.24</v>
          </cell>
        </row>
        <row r="976">
          <cell r="A976">
            <v>15</v>
          </cell>
          <cell r="M976">
            <v>0.16</v>
          </cell>
        </row>
        <row r="977">
          <cell r="A977">
            <v>339</v>
          </cell>
          <cell r="M977">
            <v>16.48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A990" t="str">
            <v>S45</v>
          </cell>
          <cell r="M990">
            <v>0</v>
          </cell>
        </row>
        <row r="993">
          <cell r="M993">
            <v>1.6</v>
          </cell>
        </row>
        <row r="996">
          <cell r="A996">
            <v>11</v>
          </cell>
          <cell r="M996">
            <v>2.2400000000000003E-2</v>
          </cell>
        </row>
        <row r="997">
          <cell r="A997">
            <v>13</v>
          </cell>
          <cell r="M997">
            <v>2.4E-2</v>
          </cell>
        </row>
        <row r="998">
          <cell r="A998">
            <v>15</v>
          </cell>
          <cell r="M998">
            <v>1.6E-2</v>
          </cell>
        </row>
        <row r="999">
          <cell r="A999">
            <v>344</v>
          </cell>
          <cell r="M999">
            <v>1.6480000000000001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A1012" t="str">
            <v>S46</v>
          </cell>
          <cell r="M1012">
            <v>0</v>
          </cell>
        </row>
        <row r="1015">
          <cell r="M1015">
            <v>19.2</v>
          </cell>
        </row>
        <row r="1018">
          <cell r="A1018">
            <v>11</v>
          </cell>
          <cell r="M1018">
            <v>0.26879999999999998</v>
          </cell>
        </row>
        <row r="1019">
          <cell r="A1019">
            <v>13</v>
          </cell>
          <cell r="M1019">
            <v>0.28799999999999998</v>
          </cell>
        </row>
        <row r="1020">
          <cell r="A1020">
            <v>15</v>
          </cell>
          <cell r="M1020">
            <v>0.192</v>
          </cell>
        </row>
        <row r="1021">
          <cell r="A1021">
            <v>348</v>
          </cell>
          <cell r="M1021">
            <v>19.776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A1034" t="str">
            <v>S47</v>
          </cell>
          <cell r="M1034">
            <v>0</v>
          </cell>
        </row>
        <row r="1037">
          <cell r="M1037">
            <v>1.6</v>
          </cell>
        </row>
        <row r="1040">
          <cell r="A1040">
            <v>11</v>
          </cell>
          <cell r="M1040">
            <v>2.2400000000000003E-2</v>
          </cell>
        </row>
        <row r="1041">
          <cell r="A1041">
            <v>13</v>
          </cell>
          <cell r="M1041">
            <v>2.4E-2</v>
          </cell>
        </row>
        <row r="1042">
          <cell r="A1042">
            <v>15</v>
          </cell>
          <cell r="M1042">
            <v>1.6E-2</v>
          </cell>
        </row>
        <row r="1043">
          <cell r="A1043">
            <v>350</v>
          </cell>
          <cell r="M1043">
            <v>1.6480000000000001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A1056" t="str">
            <v>S48</v>
          </cell>
          <cell r="M1056">
            <v>0</v>
          </cell>
        </row>
        <row r="1059">
          <cell r="M1059">
            <v>12.5</v>
          </cell>
        </row>
        <row r="1062">
          <cell r="A1062">
            <v>11</v>
          </cell>
          <cell r="M1062">
            <v>0.25</v>
          </cell>
        </row>
        <row r="1063">
          <cell r="A1063">
            <v>13</v>
          </cell>
          <cell r="M1063">
            <v>0.32500000000000001</v>
          </cell>
        </row>
        <row r="1064">
          <cell r="A1064">
            <v>15</v>
          </cell>
          <cell r="M1064">
            <v>0.125</v>
          </cell>
        </row>
        <row r="1065">
          <cell r="A1065">
            <v>328</v>
          </cell>
          <cell r="M1065">
            <v>12.875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A1078" t="str">
            <v>S49</v>
          </cell>
          <cell r="M1078">
            <v>0</v>
          </cell>
        </row>
        <row r="1081">
          <cell r="M1081">
            <v>96</v>
          </cell>
        </row>
        <row r="1084">
          <cell r="A1084">
            <v>11</v>
          </cell>
          <cell r="M1084">
            <v>1.92</v>
          </cell>
        </row>
        <row r="1085">
          <cell r="A1085">
            <v>13</v>
          </cell>
          <cell r="M1085">
            <v>2.496</v>
          </cell>
        </row>
        <row r="1086">
          <cell r="A1086">
            <v>15</v>
          </cell>
          <cell r="M1086">
            <v>0.96</v>
          </cell>
        </row>
        <row r="1087">
          <cell r="A1087">
            <v>128</v>
          </cell>
          <cell r="M1087">
            <v>9.6000000000000002E-2</v>
          </cell>
        </row>
        <row r="1088">
          <cell r="A1088">
            <v>329</v>
          </cell>
          <cell r="M1088">
            <v>98.88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A1100" t="str">
            <v>S50</v>
          </cell>
          <cell r="M1100">
            <v>0</v>
          </cell>
        </row>
        <row r="1103">
          <cell r="M1103">
            <v>96</v>
          </cell>
        </row>
        <row r="1106">
          <cell r="A1106">
            <v>11</v>
          </cell>
          <cell r="M1106">
            <v>1.92</v>
          </cell>
        </row>
        <row r="1107">
          <cell r="A1107">
            <v>13</v>
          </cell>
          <cell r="M1107">
            <v>2.496</v>
          </cell>
        </row>
        <row r="1108">
          <cell r="A1108">
            <v>15</v>
          </cell>
          <cell r="M1108">
            <v>0.96</v>
          </cell>
        </row>
        <row r="1109">
          <cell r="A1109">
            <v>128</v>
          </cell>
          <cell r="M1109">
            <v>9.6000000000000002E-2</v>
          </cell>
        </row>
        <row r="1110">
          <cell r="A1110">
            <v>330</v>
          </cell>
          <cell r="M1110">
            <v>98.88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A1122" t="str">
            <v>S51</v>
          </cell>
          <cell r="M1122">
            <v>0</v>
          </cell>
        </row>
        <row r="1125">
          <cell r="M1125">
            <v>31</v>
          </cell>
        </row>
        <row r="1128">
          <cell r="A1128">
            <v>11</v>
          </cell>
          <cell r="M1128">
            <v>0.62</v>
          </cell>
        </row>
        <row r="1129">
          <cell r="A1129">
            <v>13</v>
          </cell>
          <cell r="M1129">
            <v>0.80599999999999994</v>
          </cell>
        </row>
        <row r="1130">
          <cell r="A1130">
            <v>15</v>
          </cell>
          <cell r="M1130">
            <v>0.31</v>
          </cell>
        </row>
        <row r="1131">
          <cell r="A1131">
            <v>128</v>
          </cell>
          <cell r="M1131">
            <v>3.1E-2</v>
          </cell>
        </row>
        <row r="1132">
          <cell r="A1132">
            <v>331</v>
          </cell>
          <cell r="M1132">
            <v>31.93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A1144" t="str">
            <v>S52</v>
          </cell>
          <cell r="M1144">
            <v>0</v>
          </cell>
        </row>
        <row r="1147">
          <cell r="M1147">
            <v>286</v>
          </cell>
        </row>
        <row r="1150">
          <cell r="A1150">
            <v>11</v>
          </cell>
          <cell r="M1150">
            <v>5.72</v>
          </cell>
        </row>
        <row r="1151">
          <cell r="A1151">
            <v>13</v>
          </cell>
          <cell r="M1151">
            <v>7.4359999999999999</v>
          </cell>
        </row>
        <row r="1152">
          <cell r="A1152">
            <v>15</v>
          </cell>
          <cell r="M1152">
            <v>2.86</v>
          </cell>
        </row>
        <row r="1153">
          <cell r="A1153">
            <v>128</v>
          </cell>
          <cell r="M1153">
            <v>0.28600000000000003</v>
          </cell>
        </row>
        <row r="1154">
          <cell r="A1154">
            <v>339</v>
          </cell>
          <cell r="M1154">
            <v>294.58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A1166" t="str">
            <v>S53</v>
          </cell>
          <cell r="M1166">
            <v>0</v>
          </cell>
        </row>
        <row r="1169">
          <cell r="M1169">
            <v>20</v>
          </cell>
        </row>
        <row r="1172">
          <cell r="A1172">
            <v>11</v>
          </cell>
          <cell r="M1172">
            <v>0.4</v>
          </cell>
        </row>
        <row r="1173">
          <cell r="A1173">
            <v>13</v>
          </cell>
          <cell r="M1173">
            <v>0.52</v>
          </cell>
        </row>
        <row r="1174">
          <cell r="A1174">
            <v>15</v>
          </cell>
          <cell r="M1174">
            <v>0.2</v>
          </cell>
        </row>
        <row r="1175">
          <cell r="A1175">
            <v>128</v>
          </cell>
          <cell r="M1175">
            <v>0.02</v>
          </cell>
        </row>
        <row r="1176">
          <cell r="A1176">
            <v>344</v>
          </cell>
          <cell r="M1176">
            <v>20.6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A1188" t="str">
            <v>S54</v>
          </cell>
          <cell r="M1188">
            <v>0</v>
          </cell>
        </row>
        <row r="1191">
          <cell r="M1191">
            <v>516</v>
          </cell>
        </row>
        <row r="1194">
          <cell r="A1194">
            <v>11</v>
          </cell>
          <cell r="M1194">
            <v>10.32</v>
          </cell>
        </row>
        <row r="1195">
          <cell r="A1195">
            <v>13</v>
          </cell>
          <cell r="M1195">
            <v>13.415999999999999</v>
          </cell>
        </row>
        <row r="1196">
          <cell r="A1196">
            <v>15</v>
          </cell>
          <cell r="M1196">
            <v>5.16</v>
          </cell>
        </row>
        <row r="1197">
          <cell r="A1197">
            <v>128</v>
          </cell>
          <cell r="M1197">
            <v>0.51600000000000001</v>
          </cell>
        </row>
        <row r="1198">
          <cell r="A1198">
            <v>348</v>
          </cell>
          <cell r="M1198">
            <v>531.48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A1210" t="str">
            <v>S55</v>
          </cell>
          <cell r="M1210">
            <v>0</v>
          </cell>
        </row>
        <row r="1213">
          <cell r="M1213">
            <v>28</v>
          </cell>
        </row>
        <row r="1216">
          <cell r="A1216">
            <v>11</v>
          </cell>
          <cell r="M1216">
            <v>0.56000000000000005</v>
          </cell>
        </row>
        <row r="1217">
          <cell r="A1217">
            <v>13</v>
          </cell>
          <cell r="M1217">
            <v>0.72799999999999998</v>
          </cell>
        </row>
        <row r="1218">
          <cell r="A1218">
            <v>15</v>
          </cell>
          <cell r="M1218">
            <v>0.28000000000000003</v>
          </cell>
        </row>
        <row r="1219">
          <cell r="A1219">
            <v>128</v>
          </cell>
          <cell r="M1219">
            <v>2.8000000000000001E-2</v>
          </cell>
        </row>
        <row r="1220">
          <cell r="A1220">
            <v>350</v>
          </cell>
          <cell r="M1220">
            <v>28.84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A1232" t="str">
            <v>S56</v>
          </cell>
          <cell r="M1232">
            <v>0</v>
          </cell>
        </row>
        <row r="1235">
          <cell r="M1235">
            <v>56</v>
          </cell>
        </row>
        <row r="1238">
          <cell r="A1238">
            <v>11</v>
          </cell>
          <cell r="M1238">
            <v>1.1200000000000001</v>
          </cell>
        </row>
        <row r="1239">
          <cell r="A1239">
            <v>13</v>
          </cell>
          <cell r="M1239">
            <v>1.456</v>
          </cell>
        </row>
        <row r="1240">
          <cell r="A1240">
            <v>15</v>
          </cell>
          <cell r="M1240">
            <v>0.56000000000000005</v>
          </cell>
        </row>
        <row r="1241">
          <cell r="A1241">
            <v>128</v>
          </cell>
          <cell r="M1241">
            <v>5.6000000000000001E-2</v>
          </cell>
        </row>
        <row r="1242">
          <cell r="A1242">
            <v>257</v>
          </cell>
          <cell r="M1242">
            <v>57.68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A1254" t="str">
            <v>S57</v>
          </cell>
          <cell r="M1254">
            <v>0</v>
          </cell>
        </row>
        <row r="1257">
          <cell r="M1257">
            <v>2800</v>
          </cell>
        </row>
        <row r="1260">
          <cell r="A1260">
            <v>11</v>
          </cell>
          <cell r="M1260">
            <v>56</v>
          </cell>
        </row>
        <row r="1261">
          <cell r="A1261">
            <v>13</v>
          </cell>
          <cell r="M1261">
            <v>72.8</v>
          </cell>
        </row>
        <row r="1262">
          <cell r="A1262">
            <v>15</v>
          </cell>
          <cell r="M1262">
            <v>28</v>
          </cell>
        </row>
        <row r="1263">
          <cell r="A1263">
            <v>128</v>
          </cell>
          <cell r="M1263">
            <v>2.8000000000000003</v>
          </cell>
        </row>
        <row r="1264">
          <cell r="A1264">
            <v>258</v>
          </cell>
          <cell r="M1264">
            <v>2884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A1276" t="str">
            <v>S58</v>
          </cell>
          <cell r="M1276">
            <v>0</v>
          </cell>
        </row>
        <row r="1279">
          <cell r="M1279">
            <v>80</v>
          </cell>
        </row>
        <row r="1282">
          <cell r="A1282">
            <v>11</v>
          </cell>
          <cell r="M1282">
            <v>1.6</v>
          </cell>
        </row>
        <row r="1283">
          <cell r="A1283">
            <v>13</v>
          </cell>
          <cell r="M1283">
            <v>2.4</v>
          </cell>
        </row>
        <row r="1284">
          <cell r="A1284">
            <v>15</v>
          </cell>
          <cell r="M1284">
            <v>0.8</v>
          </cell>
        </row>
        <row r="1285">
          <cell r="A1285">
            <v>195</v>
          </cell>
          <cell r="M1285">
            <v>84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A1298" t="str">
            <v>S59</v>
          </cell>
          <cell r="M1298">
            <v>0</v>
          </cell>
        </row>
        <row r="1301">
          <cell r="M1301">
            <v>28</v>
          </cell>
        </row>
        <row r="1304">
          <cell r="A1304">
            <v>11</v>
          </cell>
          <cell r="M1304">
            <v>0.56000000000000005</v>
          </cell>
        </row>
        <row r="1305">
          <cell r="A1305">
            <v>13</v>
          </cell>
          <cell r="M1305">
            <v>0.84</v>
          </cell>
        </row>
        <row r="1306">
          <cell r="A1306">
            <v>15</v>
          </cell>
          <cell r="M1306">
            <v>0.28000000000000003</v>
          </cell>
        </row>
        <row r="1307">
          <cell r="A1307">
            <v>199</v>
          </cell>
          <cell r="M1307">
            <v>29.400000000000002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A1320" t="str">
            <v>S60</v>
          </cell>
          <cell r="M1320">
            <v>0</v>
          </cell>
        </row>
        <row r="1323">
          <cell r="M1323">
            <v>90.8</v>
          </cell>
        </row>
        <row r="1326">
          <cell r="A1326">
            <v>11</v>
          </cell>
          <cell r="M1326">
            <v>1.8160000000000001</v>
          </cell>
        </row>
        <row r="1327">
          <cell r="A1327">
            <v>13</v>
          </cell>
          <cell r="M1327">
            <v>2.7239999999999998</v>
          </cell>
        </row>
        <row r="1328">
          <cell r="A1328">
            <v>15</v>
          </cell>
          <cell r="M1328">
            <v>0.90800000000000003</v>
          </cell>
        </row>
        <row r="1329">
          <cell r="A1329">
            <v>208</v>
          </cell>
          <cell r="M1329">
            <v>95.34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A1342" t="str">
            <v>S61</v>
          </cell>
          <cell r="M1342">
            <v>0</v>
          </cell>
        </row>
        <row r="1345">
          <cell r="M1345">
            <v>154.80000000000001</v>
          </cell>
        </row>
        <row r="1348">
          <cell r="A1348">
            <v>11</v>
          </cell>
          <cell r="M1348">
            <v>3.0960000000000001</v>
          </cell>
        </row>
        <row r="1349">
          <cell r="A1349">
            <v>13</v>
          </cell>
          <cell r="M1349">
            <v>4.6440000000000001</v>
          </cell>
        </row>
        <row r="1350">
          <cell r="A1350">
            <v>15</v>
          </cell>
          <cell r="M1350">
            <v>1.548</v>
          </cell>
        </row>
        <row r="1351">
          <cell r="A1351">
            <v>211</v>
          </cell>
          <cell r="M1351">
            <v>162.54000000000002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A1364" t="str">
            <v>S62</v>
          </cell>
          <cell r="M1364">
            <v>0</v>
          </cell>
        </row>
        <row r="1367">
          <cell r="M1367">
            <v>14</v>
          </cell>
        </row>
        <row r="1370">
          <cell r="A1370">
            <v>11</v>
          </cell>
          <cell r="M1370">
            <v>0.28000000000000003</v>
          </cell>
        </row>
        <row r="1371">
          <cell r="A1371">
            <v>13</v>
          </cell>
          <cell r="M1371">
            <v>0.42</v>
          </cell>
        </row>
        <row r="1372">
          <cell r="A1372">
            <v>15</v>
          </cell>
          <cell r="M1372">
            <v>0.14000000000000001</v>
          </cell>
        </row>
        <row r="1373">
          <cell r="A1373">
            <v>224</v>
          </cell>
          <cell r="M1373">
            <v>14.700000000000001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A1386" t="str">
            <v>S63</v>
          </cell>
          <cell r="M1386">
            <v>0</v>
          </cell>
        </row>
        <row r="1389">
          <cell r="M1389">
            <v>38</v>
          </cell>
        </row>
        <row r="1392">
          <cell r="A1392">
            <v>11</v>
          </cell>
          <cell r="M1392">
            <v>0.76</v>
          </cell>
        </row>
        <row r="1393">
          <cell r="A1393">
            <v>13</v>
          </cell>
          <cell r="M1393">
            <v>1.1399999999999999</v>
          </cell>
        </row>
        <row r="1394">
          <cell r="A1394">
            <v>15</v>
          </cell>
          <cell r="M1394">
            <v>0.38</v>
          </cell>
        </row>
        <row r="1395">
          <cell r="A1395">
            <v>230</v>
          </cell>
          <cell r="M1395">
            <v>39.9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A1408" t="str">
            <v>S64</v>
          </cell>
          <cell r="M1408">
            <v>0</v>
          </cell>
        </row>
        <row r="1411">
          <cell r="M1411">
            <v>17</v>
          </cell>
        </row>
        <row r="1414">
          <cell r="A1414">
            <v>11</v>
          </cell>
          <cell r="M1414">
            <v>0.34</v>
          </cell>
        </row>
        <row r="1415">
          <cell r="A1415">
            <v>13</v>
          </cell>
          <cell r="M1415">
            <v>0.51</v>
          </cell>
        </row>
        <row r="1416">
          <cell r="A1416">
            <v>15</v>
          </cell>
          <cell r="M1416">
            <v>0.17</v>
          </cell>
        </row>
        <row r="1417">
          <cell r="A1417">
            <v>233</v>
          </cell>
          <cell r="M1417">
            <v>17.850000000000001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A1430" t="str">
            <v>S65</v>
          </cell>
          <cell r="M1430">
            <v>0</v>
          </cell>
        </row>
        <row r="1433">
          <cell r="M1433">
            <v>5</v>
          </cell>
        </row>
        <row r="1436">
          <cell r="A1436">
            <v>283</v>
          </cell>
          <cell r="M1436">
            <v>5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A1452" t="str">
            <v>S66</v>
          </cell>
          <cell r="M1452">
            <v>0</v>
          </cell>
        </row>
        <row r="1455">
          <cell r="M1455">
            <v>7680</v>
          </cell>
        </row>
        <row r="1458">
          <cell r="A1458">
            <v>13</v>
          </cell>
          <cell r="M1458">
            <v>30.72</v>
          </cell>
        </row>
        <row r="1459">
          <cell r="A1459">
            <v>15</v>
          </cell>
          <cell r="M1459">
            <v>7.68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A1474" t="str">
            <v>S67</v>
          </cell>
          <cell r="M1474">
            <v>0</v>
          </cell>
        </row>
        <row r="1477">
          <cell r="M1477">
            <v>170</v>
          </cell>
        </row>
        <row r="1480">
          <cell r="A1480">
            <v>13</v>
          </cell>
          <cell r="M1480">
            <v>11.9</v>
          </cell>
        </row>
        <row r="1481">
          <cell r="A1481">
            <v>15</v>
          </cell>
          <cell r="M1481">
            <v>1.19</v>
          </cell>
        </row>
        <row r="1482">
          <cell r="A1482">
            <v>260</v>
          </cell>
          <cell r="M1482">
            <v>170</v>
          </cell>
        </row>
        <row r="1483">
          <cell r="M1483">
            <v>0</v>
          </cell>
        </row>
        <row r="1484">
          <cell r="M1484">
            <v>0</v>
          </cell>
        </row>
        <row r="1485">
          <cell r="M1485">
            <v>0</v>
          </cell>
        </row>
        <row r="1486">
          <cell r="M1486">
            <v>0</v>
          </cell>
        </row>
        <row r="1487">
          <cell r="M1487">
            <v>0</v>
          </cell>
        </row>
        <row r="1488">
          <cell r="M1488">
            <v>0</v>
          </cell>
        </row>
        <row r="1489">
          <cell r="M1489">
            <v>0</v>
          </cell>
        </row>
        <row r="1490">
          <cell r="M1490">
            <v>0</v>
          </cell>
        </row>
        <row r="1491">
          <cell r="M1491">
            <v>0</v>
          </cell>
        </row>
        <row r="1492">
          <cell r="M1492">
            <v>0</v>
          </cell>
        </row>
        <row r="1493">
          <cell r="M1493">
            <v>0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A1496" t="str">
            <v>S68</v>
          </cell>
          <cell r="M1496">
            <v>0</v>
          </cell>
        </row>
        <row r="1499">
          <cell r="M1499">
            <v>19.2</v>
          </cell>
        </row>
        <row r="1502">
          <cell r="A1502">
            <v>11</v>
          </cell>
          <cell r="M1502">
            <v>4.992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0</v>
          </cell>
        </row>
        <row r="1513">
          <cell r="M1513">
            <v>0</v>
          </cell>
        </row>
        <row r="1514">
          <cell r="M1514">
            <v>0</v>
          </cell>
        </row>
        <row r="1515">
          <cell r="M1515">
            <v>0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A1518" t="str">
            <v>S69</v>
          </cell>
          <cell r="M1518">
            <v>0</v>
          </cell>
        </row>
        <row r="1521">
          <cell r="M1521">
            <v>365</v>
          </cell>
        </row>
        <row r="1524">
          <cell r="A1524">
            <v>13</v>
          </cell>
          <cell r="M1524">
            <v>7.3</v>
          </cell>
        </row>
        <row r="1525">
          <cell r="A1525">
            <v>263</v>
          </cell>
          <cell r="M1525">
            <v>4380</v>
          </cell>
        </row>
        <row r="1526">
          <cell r="M1526">
            <v>0</v>
          </cell>
        </row>
        <row r="1527">
          <cell r="M1527">
            <v>0</v>
          </cell>
        </row>
        <row r="1528">
          <cell r="M1528">
            <v>0</v>
          </cell>
        </row>
        <row r="1529">
          <cell r="M1529">
            <v>0</v>
          </cell>
        </row>
        <row r="1530">
          <cell r="M1530">
            <v>0</v>
          </cell>
        </row>
        <row r="1531">
          <cell r="M1531">
            <v>0</v>
          </cell>
        </row>
        <row r="1532">
          <cell r="M1532">
            <v>0</v>
          </cell>
        </row>
        <row r="1533">
          <cell r="M1533">
            <v>0</v>
          </cell>
        </row>
        <row r="1534">
          <cell r="M1534">
            <v>0</v>
          </cell>
        </row>
        <row r="1535">
          <cell r="M1535">
            <v>0</v>
          </cell>
        </row>
        <row r="1536">
          <cell r="M1536">
            <v>0</v>
          </cell>
        </row>
        <row r="1537">
          <cell r="M1537">
            <v>0</v>
          </cell>
        </row>
        <row r="1538">
          <cell r="M1538">
            <v>0</v>
          </cell>
        </row>
        <row r="1539">
          <cell r="M1539">
            <v>0</v>
          </cell>
        </row>
        <row r="1540">
          <cell r="A1540" t="str">
            <v>S70</v>
          </cell>
          <cell r="M1540">
            <v>0</v>
          </cell>
        </row>
        <row r="1543">
          <cell r="M1543">
            <v>77</v>
          </cell>
        </row>
        <row r="1546">
          <cell r="A1546">
            <v>13</v>
          </cell>
          <cell r="M1546">
            <v>2.31</v>
          </cell>
        </row>
        <row r="1547">
          <cell r="A1547">
            <v>327</v>
          </cell>
          <cell r="M1547">
            <v>616</v>
          </cell>
        </row>
        <row r="1548">
          <cell r="M1548">
            <v>0</v>
          </cell>
        </row>
        <row r="1549">
          <cell r="M1549">
            <v>0</v>
          </cell>
        </row>
        <row r="1550">
          <cell r="M1550">
            <v>0</v>
          </cell>
        </row>
        <row r="1551">
          <cell r="M1551">
            <v>0</v>
          </cell>
        </row>
        <row r="1552">
          <cell r="M1552">
            <v>0</v>
          </cell>
        </row>
        <row r="1553">
          <cell r="M1553">
            <v>0</v>
          </cell>
        </row>
        <row r="1554">
          <cell r="M1554">
            <v>0</v>
          </cell>
        </row>
        <row r="1555">
          <cell r="M1555">
            <v>0</v>
          </cell>
        </row>
        <row r="1556">
          <cell r="M1556">
            <v>0</v>
          </cell>
        </row>
        <row r="1557">
          <cell r="M1557">
            <v>0</v>
          </cell>
        </row>
        <row r="1558">
          <cell r="M1558">
            <v>0</v>
          </cell>
        </row>
        <row r="1559">
          <cell r="M1559">
            <v>0</v>
          </cell>
        </row>
        <row r="1560">
          <cell r="M1560">
            <v>0</v>
          </cell>
        </row>
        <row r="1561">
          <cell r="M1561">
            <v>0</v>
          </cell>
        </row>
        <row r="1562">
          <cell r="A1562" t="str">
            <v>S71</v>
          </cell>
          <cell r="M1562">
            <v>0</v>
          </cell>
        </row>
        <row r="1565">
          <cell r="M1565">
            <v>17</v>
          </cell>
        </row>
        <row r="1568">
          <cell r="A1568">
            <v>11</v>
          </cell>
          <cell r="M1568">
            <v>1.1900000000000002</v>
          </cell>
        </row>
        <row r="1569">
          <cell r="A1569">
            <v>13</v>
          </cell>
          <cell r="M1569">
            <v>1.36</v>
          </cell>
        </row>
        <row r="1570">
          <cell r="A1570">
            <v>267</v>
          </cell>
          <cell r="M1570">
            <v>17</v>
          </cell>
        </row>
        <row r="1571">
          <cell r="M1571">
            <v>0</v>
          </cell>
        </row>
        <row r="1572">
          <cell r="M1572">
            <v>0</v>
          </cell>
        </row>
        <row r="1573">
          <cell r="M1573">
            <v>0</v>
          </cell>
        </row>
        <row r="1574">
          <cell r="M1574">
            <v>0</v>
          </cell>
        </row>
        <row r="1575">
          <cell r="M1575">
            <v>0</v>
          </cell>
        </row>
        <row r="1576">
          <cell r="M1576">
            <v>0</v>
          </cell>
        </row>
        <row r="1577">
          <cell r="M1577">
            <v>0</v>
          </cell>
        </row>
        <row r="1578">
          <cell r="M1578">
            <v>0</v>
          </cell>
        </row>
        <row r="1579">
          <cell r="M1579">
            <v>0</v>
          </cell>
        </row>
        <row r="1580">
          <cell r="M1580">
            <v>0</v>
          </cell>
        </row>
        <row r="1581">
          <cell r="M1581">
            <v>0</v>
          </cell>
        </row>
        <row r="1582">
          <cell r="M1582">
            <v>0</v>
          </cell>
        </row>
        <row r="1583">
          <cell r="M1583">
            <v>0</v>
          </cell>
        </row>
        <row r="1584">
          <cell r="A1584" t="str">
            <v>S72</v>
          </cell>
          <cell r="M1584">
            <v>0</v>
          </cell>
        </row>
        <row r="1587">
          <cell r="M1587">
            <v>4</v>
          </cell>
        </row>
        <row r="1590">
          <cell r="A1590">
            <v>11</v>
          </cell>
          <cell r="M1590">
            <v>0.28000000000000003</v>
          </cell>
        </row>
        <row r="1591">
          <cell r="A1591">
            <v>13</v>
          </cell>
          <cell r="M1591">
            <v>0.32</v>
          </cell>
        </row>
        <row r="1592">
          <cell r="A1592">
            <v>265</v>
          </cell>
          <cell r="M1592">
            <v>4</v>
          </cell>
        </row>
        <row r="1593">
          <cell r="M1593">
            <v>0</v>
          </cell>
        </row>
        <row r="1594">
          <cell r="M1594">
            <v>0</v>
          </cell>
        </row>
        <row r="1595">
          <cell r="M1595">
            <v>0</v>
          </cell>
        </row>
        <row r="1596">
          <cell r="M1596">
            <v>0</v>
          </cell>
        </row>
        <row r="1597">
          <cell r="M1597">
            <v>0</v>
          </cell>
        </row>
        <row r="1598">
          <cell r="M1598">
            <v>0</v>
          </cell>
        </row>
        <row r="1599">
          <cell r="M1599">
            <v>0</v>
          </cell>
        </row>
        <row r="1600">
          <cell r="M1600">
            <v>0</v>
          </cell>
        </row>
        <row r="1601">
          <cell r="M1601">
            <v>0</v>
          </cell>
        </row>
        <row r="1602">
          <cell r="M1602">
            <v>0</v>
          </cell>
        </row>
        <row r="1603">
          <cell r="M1603">
            <v>0</v>
          </cell>
        </row>
        <row r="1604">
          <cell r="M1604">
            <v>0</v>
          </cell>
        </row>
        <row r="1605">
          <cell r="M1605">
            <v>0</v>
          </cell>
        </row>
        <row r="1606">
          <cell r="A1606" t="str">
            <v>S73</v>
          </cell>
          <cell r="M1606">
            <v>0</v>
          </cell>
        </row>
        <row r="1609">
          <cell r="M1609">
            <v>12</v>
          </cell>
        </row>
        <row r="1612">
          <cell r="A1612">
            <v>11</v>
          </cell>
          <cell r="M1612">
            <v>0.84000000000000008</v>
          </cell>
        </row>
        <row r="1613">
          <cell r="A1613">
            <v>13</v>
          </cell>
          <cell r="M1613">
            <v>0.96</v>
          </cell>
        </row>
        <row r="1614">
          <cell r="A1614">
            <v>266</v>
          </cell>
          <cell r="M1614">
            <v>12</v>
          </cell>
        </row>
        <row r="1615">
          <cell r="M1615">
            <v>0</v>
          </cell>
        </row>
        <row r="1616">
          <cell r="M1616">
            <v>0</v>
          </cell>
        </row>
        <row r="1617">
          <cell r="M1617">
            <v>0</v>
          </cell>
        </row>
        <row r="1618">
          <cell r="M1618">
            <v>0</v>
          </cell>
        </row>
        <row r="1619">
          <cell r="M1619">
            <v>0</v>
          </cell>
        </row>
        <row r="1620">
          <cell r="M1620">
            <v>0</v>
          </cell>
        </row>
        <row r="1621">
          <cell r="M1621">
            <v>0</v>
          </cell>
        </row>
        <row r="1622">
          <cell r="M1622">
            <v>0</v>
          </cell>
        </row>
        <row r="1623">
          <cell r="M1623">
            <v>0</v>
          </cell>
        </row>
        <row r="1624">
          <cell r="M1624">
            <v>0</v>
          </cell>
        </row>
        <row r="1625">
          <cell r="M1625">
            <v>0</v>
          </cell>
        </row>
        <row r="1626">
          <cell r="M1626">
            <v>0</v>
          </cell>
        </row>
        <row r="1627">
          <cell r="M1627">
            <v>0</v>
          </cell>
        </row>
        <row r="1628">
          <cell r="A1628" t="str">
            <v>S74</v>
          </cell>
          <cell r="M1628">
            <v>0</v>
          </cell>
        </row>
        <row r="1631">
          <cell r="M1631">
            <v>2</v>
          </cell>
        </row>
        <row r="1634">
          <cell r="A1634">
            <v>11</v>
          </cell>
          <cell r="M1634">
            <v>0.14000000000000001</v>
          </cell>
        </row>
        <row r="1635">
          <cell r="A1635">
            <v>13</v>
          </cell>
          <cell r="M1635">
            <v>0.16</v>
          </cell>
        </row>
        <row r="1636">
          <cell r="A1636">
            <v>269</v>
          </cell>
          <cell r="M1636">
            <v>2</v>
          </cell>
        </row>
        <row r="1637">
          <cell r="M1637">
            <v>0</v>
          </cell>
        </row>
        <row r="1638">
          <cell r="M1638">
            <v>0</v>
          </cell>
        </row>
        <row r="1639">
          <cell r="M1639">
            <v>0</v>
          </cell>
        </row>
        <row r="1640">
          <cell r="M1640">
            <v>0</v>
          </cell>
        </row>
        <row r="1641">
          <cell r="M1641">
            <v>0</v>
          </cell>
        </row>
        <row r="1642">
          <cell r="M1642">
            <v>0</v>
          </cell>
        </row>
        <row r="1643">
          <cell r="M1643">
            <v>0</v>
          </cell>
        </row>
        <row r="1644">
          <cell r="M1644">
            <v>0</v>
          </cell>
        </row>
        <row r="1645">
          <cell r="M1645">
            <v>0</v>
          </cell>
        </row>
        <row r="1646">
          <cell r="M1646">
            <v>0</v>
          </cell>
        </row>
        <row r="1647">
          <cell r="M1647">
            <v>0</v>
          </cell>
        </row>
        <row r="1648">
          <cell r="M1648">
            <v>0</v>
          </cell>
        </row>
        <row r="1649">
          <cell r="M1649">
            <v>0</v>
          </cell>
        </row>
        <row r="1650">
          <cell r="A1650" t="str">
            <v>S75</v>
          </cell>
          <cell r="M1650">
            <v>0</v>
          </cell>
        </row>
        <row r="1653">
          <cell r="M1653">
            <v>8</v>
          </cell>
        </row>
        <row r="1656">
          <cell r="A1656">
            <v>13</v>
          </cell>
          <cell r="M1656">
            <v>1.68</v>
          </cell>
        </row>
        <row r="1657">
          <cell r="A1657">
            <v>134</v>
          </cell>
          <cell r="M1657">
            <v>8</v>
          </cell>
        </row>
        <row r="1658">
          <cell r="M1658">
            <v>0</v>
          </cell>
        </row>
        <row r="1659">
          <cell r="M1659">
            <v>0</v>
          </cell>
        </row>
        <row r="1660">
          <cell r="M1660">
            <v>0</v>
          </cell>
        </row>
        <row r="1661">
          <cell r="M1661">
            <v>0</v>
          </cell>
        </row>
        <row r="1662">
          <cell r="M1662">
            <v>0</v>
          </cell>
        </row>
        <row r="1663">
          <cell r="M1663">
            <v>0</v>
          </cell>
        </row>
        <row r="1664">
          <cell r="M1664">
            <v>0</v>
          </cell>
        </row>
        <row r="1665">
          <cell r="M1665">
            <v>0</v>
          </cell>
        </row>
        <row r="1666">
          <cell r="M1666">
            <v>0</v>
          </cell>
        </row>
        <row r="1667">
          <cell r="M1667">
            <v>0</v>
          </cell>
        </row>
        <row r="1668">
          <cell r="M1668">
            <v>0</v>
          </cell>
        </row>
        <row r="1669">
          <cell r="M1669">
            <v>0</v>
          </cell>
        </row>
        <row r="1670">
          <cell r="M1670">
            <v>0</v>
          </cell>
        </row>
        <row r="1671">
          <cell r="M1671">
            <v>0</v>
          </cell>
        </row>
        <row r="1672">
          <cell r="A1672" t="str">
            <v>S76</v>
          </cell>
          <cell r="M1672">
            <v>0</v>
          </cell>
        </row>
        <row r="1675">
          <cell r="M1675">
            <v>73</v>
          </cell>
        </row>
        <row r="1678">
          <cell r="A1678">
            <v>13</v>
          </cell>
          <cell r="M1678">
            <v>11.68</v>
          </cell>
        </row>
        <row r="1679">
          <cell r="A1679">
            <v>110</v>
          </cell>
          <cell r="M1679">
            <v>73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M1688">
            <v>0</v>
          </cell>
        </row>
        <row r="1689">
          <cell r="M1689">
            <v>0</v>
          </cell>
        </row>
        <row r="1690">
          <cell r="M1690">
            <v>0</v>
          </cell>
        </row>
        <row r="1691">
          <cell r="M1691">
            <v>0</v>
          </cell>
        </row>
        <row r="1692">
          <cell r="M1692">
            <v>0</v>
          </cell>
        </row>
        <row r="1693">
          <cell r="M1693">
            <v>0</v>
          </cell>
        </row>
        <row r="1694">
          <cell r="A1694" t="str">
            <v>S77</v>
          </cell>
          <cell r="M1694">
            <v>0</v>
          </cell>
        </row>
        <row r="1697">
          <cell r="M1697">
            <v>12</v>
          </cell>
        </row>
        <row r="1700">
          <cell r="A1700">
            <v>13</v>
          </cell>
          <cell r="M1700">
            <v>1.7999999999999998</v>
          </cell>
        </row>
        <row r="1701">
          <cell r="A1701">
            <v>156</v>
          </cell>
          <cell r="M1701">
            <v>12</v>
          </cell>
        </row>
        <row r="1702">
          <cell r="M1702">
            <v>0</v>
          </cell>
        </row>
        <row r="1703">
          <cell r="M1703">
            <v>0</v>
          </cell>
        </row>
        <row r="1704">
          <cell r="M1704">
            <v>0</v>
          </cell>
        </row>
        <row r="1705">
          <cell r="M1705">
            <v>0</v>
          </cell>
        </row>
        <row r="1706">
          <cell r="M1706">
            <v>0</v>
          </cell>
        </row>
        <row r="1707">
          <cell r="M1707">
            <v>0</v>
          </cell>
        </row>
        <row r="1708">
          <cell r="M1708">
            <v>0</v>
          </cell>
        </row>
        <row r="1709">
          <cell r="M1709">
            <v>0</v>
          </cell>
        </row>
        <row r="1710">
          <cell r="M1710">
            <v>0</v>
          </cell>
        </row>
        <row r="1711">
          <cell r="M1711">
            <v>0</v>
          </cell>
        </row>
        <row r="1712">
          <cell r="M1712">
            <v>0</v>
          </cell>
        </row>
        <row r="1713">
          <cell r="M1713">
            <v>0</v>
          </cell>
        </row>
        <row r="1714">
          <cell r="M1714">
            <v>0</v>
          </cell>
        </row>
        <row r="1715">
          <cell r="M1715">
            <v>0</v>
          </cell>
        </row>
        <row r="1716">
          <cell r="A1716" t="str">
            <v>S78</v>
          </cell>
          <cell r="M1716">
            <v>0</v>
          </cell>
        </row>
        <row r="1719">
          <cell r="M1719">
            <v>68</v>
          </cell>
        </row>
        <row r="1722">
          <cell r="A1722">
            <v>13</v>
          </cell>
          <cell r="M1722">
            <v>6.8000000000000007</v>
          </cell>
        </row>
        <row r="1723">
          <cell r="A1723">
            <v>168</v>
          </cell>
          <cell r="M1723">
            <v>68</v>
          </cell>
        </row>
        <row r="1724">
          <cell r="M1724">
            <v>0</v>
          </cell>
        </row>
        <row r="1725">
          <cell r="M1725">
            <v>0</v>
          </cell>
        </row>
        <row r="1726">
          <cell r="M1726">
            <v>0</v>
          </cell>
        </row>
        <row r="1727">
          <cell r="M1727">
            <v>0</v>
          </cell>
        </row>
        <row r="1728">
          <cell r="M1728">
            <v>0</v>
          </cell>
        </row>
        <row r="1729">
          <cell r="M1729">
            <v>0</v>
          </cell>
        </row>
        <row r="1730">
          <cell r="M1730">
            <v>0</v>
          </cell>
        </row>
        <row r="1731">
          <cell r="M1731">
            <v>0</v>
          </cell>
        </row>
        <row r="1732">
          <cell r="M1732">
            <v>0</v>
          </cell>
        </row>
        <row r="1733">
          <cell r="M1733">
            <v>0</v>
          </cell>
        </row>
        <row r="1734">
          <cell r="M1734">
            <v>0</v>
          </cell>
        </row>
        <row r="1735">
          <cell r="M1735">
            <v>0</v>
          </cell>
        </row>
        <row r="1736">
          <cell r="M1736">
            <v>0</v>
          </cell>
        </row>
        <row r="1737">
          <cell r="M1737">
            <v>0</v>
          </cell>
        </row>
        <row r="1738">
          <cell r="A1738" t="str">
            <v>S79</v>
          </cell>
          <cell r="M1738">
            <v>0</v>
          </cell>
        </row>
        <row r="1741">
          <cell r="M1741">
            <v>284</v>
          </cell>
        </row>
        <row r="1744">
          <cell r="A1744">
            <v>13</v>
          </cell>
          <cell r="M1744">
            <v>22.72</v>
          </cell>
        </row>
        <row r="1745">
          <cell r="A1745">
            <v>174</v>
          </cell>
          <cell r="M1745">
            <v>284</v>
          </cell>
        </row>
        <row r="1746">
          <cell r="M1746">
            <v>0</v>
          </cell>
        </row>
        <row r="1747">
          <cell r="M1747">
            <v>0</v>
          </cell>
        </row>
        <row r="1748">
          <cell r="M1748">
            <v>0</v>
          </cell>
        </row>
        <row r="1749">
          <cell r="M1749">
            <v>0</v>
          </cell>
        </row>
        <row r="1750">
          <cell r="M1750">
            <v>0</v>
          </cell>
        </row>
        <row r="1751">
          <cell r="M1751">
            <v>0</v>
          </cell>
        </row>
        <row r="1752">
          <cell r="M1752">
            <v>0</v>
          </cell>
        </row>
        <row r="1753">
          <cell r="M1753">
            <v>0</v>
          </cell>
        </row>
        <row r="1754">
          <cell r="M1754">
            <v>0</v>
          </cell>
        </row>
        <row r="1755">
          <cell r="M1755">
            <v>0</v>
          </cell>
        </row>
        <row r="1756">
          <cell r="M1756">
            <v>0</v>
          </cell>
        </row>
        <row r="1757">
          <cell r="M1757">
            <v>0</v>
          </cell>
        </row>
        <row r="1758">
          <cell r="M1758">
            <v>0</v>
          </cell>
        </row>
        <row r="1759">
          <cell r="M1759">
            <v>0</v>
          </cell>
        </row>
        <row r="1760">
          <cell r="A1760" t="str">
            <v>S80</v>
          </cell>
          <cell r="M1760">
            <v>0</v>
          </cell>
        </row>
        <row r="1763">
          <cell r="M1763">
            <v>24</v>
          </cell>
        </row>
        <row r="1766">
          <cell r="A1766">
            <v>11</v>
          </cell>
          <cell r="M1766">
            <v>0.312</v>
          </cell>
        </row>
        <row r="1767">
          <cell r="A1767">
            <v>13</v>
          </cell>
          <cell r="M1767">
            <v>0.12</v>
          </cell>
        </row>
        <row r="1768">
          <cell r="A1768">
            <v>16</v>
          </cell>
          <cell r="M1768">
            <v>0.28800000000000003</v>
          </cell>
        </row>
        <row r="1769">
          <cell r="M1769">
            <v>0</v>
          </cell>
        </row>
        <row r="1770">
          <cell r="M1770">
            <v>0</v>
          </cell>
        </row>
        <row r="1771">
          <cell r="M1771">
            <v>0</v>
          </cell>
        </row>
        <row r="1772">
          <cell r="M1772">
            <v>0</v>
          </cell>
        </row>
        <row r="1773">
          <cell r="M1773">
            <v>0</v>
          </cell>
        </row>
        <row r="1774">
          <cell r="M1774">
            <v>0</v>
          </cell>
        </row>
        <row r="1775">
          <cell r="M1775">
            <v>0</v>
          </cell>
        </row>
        <row r="1776">
          <cell r="M1776">
            <v>0</v>
          </cell>
        </row>
        <row r="1777">
          <cell r="M1777">
            <v>0</v>
          </cell>
        </row>
        <row r="1778">
          <cell r="M1778">
            <v>0</v>
          </cell>
        </row>
        <row r="1779">
          <cell r="M1779">
            <v>0</v>
          </cell>
        </row>
        <row r="1780">
          <cell r="M1780">
            <v>0</v>
          </cell>
        </row>
        <row r="1781">
          <cell r="M1781">
            <v>0</v>
          </cell>
        </row>
        <row r="1782">
          <cell r="A1782" t="str">
            <v>S81</v>
          </cell>
          <cell r="M1782">
            <v>0</v>
          </cell>
        </row>
        <row r="1785">
          <cell r="M1785">
            <v>24</v>
          </cell>
        </row>
        <row r="1788">
          <cell r="A1788">
            <v>11</v>
          </cell>
          <cell r="M1788">
            <v>1.008</v>
          </cell>
        </row>
        <row r="1789">
          <cell r="A1789">
            <v>16</v>
          </cell>
          <cell r="M1789">
            <v>0.96</v>
          </cell>
        </row>
        <row r="1790">
          <cell r="M1790">
            <v>0</v>
          </cell>
        </row>
        <row r="1791">
          <cell r="M1791">
            <v>0</v>
          </cell>
        </row>
        <row r="1792">
          <cell r="M1792">
            <v>0</v>
          </cell>
        </row>
        <row r="1793">
          <cell r="M1793">
            <v>0</v>
          </cell>
        </row>
        <row r="1794">
          <cell r="M1794">
            <v>0</v>
          </cell>
        </row>
        <row r="1795">
          <cell r="M1795">
            <v>0</v>
          </cell>
        </row>
        <row r="1796">
          <cell r="M1796">
            <v>0</v>
          </cell>
        </row>
        <row r="1797">
          <cell r="M1797">
            <v>0</v>
          </cell>
        </row>
        <row r="1798">
          <cell r="M1798">
            <v>0</v>
          </cell>
        </row>
        <row r="1799">
          <cell r="M1799">
            <v>0</v>
          </cell>
        </row>
        <row r="1800">
          <cell r="M1800">
            <v>0</v>
          </cell>
        </row>
        <row r="1801">
          <cell r="M1801">
            <v>0</v>
          </cell>
        </row>
        <row r="1802">
          <cell r="M1802">
            <v>0</v>
          </cell>
        </row>
        <row r="1803">
          <cell r="M1803">
            <v>0</v>
          </cell>
        </row>
        <row r="1804">
          <cell r="A1804" t="str">
            <v>S82</v>
          </cell>
          <cell r="M1804">
            <v>0</v>
          </cell>
        </row>
        <row r="1807">
          <cell r="M1807">
            <v>76</v>
          </cell>
        </row>
        <row r="1810">
          <cell r="A1810">
            <v>11</v>
          </cell>
          <cell r="M1810">
            <v>0.30399999999999999</v>
          </cell>
        </row>
        <row r="1811">
          <cell r="A1811">
            <v>13</v>
          </cell>
          <cell r="M1811">
            <v>0.30399999999999999</v>
          </cell>
        </row>
        <row r="1812">
          <cell r="A1812">
            <v>15</v>
          </cell>
          <cell r="M1812">
            <v>0.22800000000000001</v>
          </cell>
        </row>
        <row r="1813">
          <cell r="M1813">
            <v>0</v>
          </cell>
        </row>
        <row r="1814">
          <cell r="M1814">
            <v>0</v>
          </cell>
        </row>
        <row r="1815">
          <cell r="M1815">
            <v>0</v>
          </cell>
        </row>
        <row r="1816">
          <cell r="M1816">
            <v>0</v>
          </cell>
        </row>
        <row r="1817">
          <cell r="M1817">
            <v>0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0</v>
          </cell>
        </row>
        <row r="1821">
          <cell r="M1821">
            <v>0</v>
          </cell>
        </row>
        <row r="1822">
          <cell r="M1822">
            <v>0</v>
          </cell>
        </row>
        <row r="1823">
          <cell r="M1823">
            <v>0</v>
          </cell>
        </row>
        <row r="1824">
          <cell r="M1824">
            <v>0</v>
          </cell>
        </row>
        <row r="1825">
          <cell r="M1825">
            <v>0</v>
          </cell>
        </row>
        <row r="1826">
          <cell r="A1826" t="str">
            <v>S83</v>
          </cell>
          <cell r="M1826">
            <v>0</v>
          </cell>
        </row>
        <row r="1829">
          <cell r="M1829">
            <v>320</v>
          </cell>
        </row>
        <row r="1832">
          <cell r="A1832">
            <v>11</v>
          </cell>
          <cell r="M1832">
            <v>1.92</v>
          </cell>
        </row>
        <row r="1833">
          <cell r="A1833">
            <v>13</v>
          </cell>
          <cell r="M1833">
            <v>2.2400000000000002</v>
          </cell>
        </row>
        <row r="1834">
          <cell r="A1834">
            <v>15</v>
          </cell>
          <cell r="M1834">
            <v>0.96</v>
          </cell>
        </row>
        <row r="1835">
          <cell r="M1835">
            <v>0</v>
          </cell>
        </row>
        <row r="1836">
          <cell r="M1836">
            <v>0</v>
          </cell>
        </row>
        <row r="1837">
          <cell r="M1837">
            <v>0</v>
          </cell>
        </row>
        <row r="1838">
          <cell r="M1838">
            <v>0</v>
          </cell>
        </row>
        <row r="1839">
          <cell r="M1839">
            <v>0</v>
          </cell>
        </row>
        <row r="1840">
          <cell r="M1840">
            <v>0</v>
          </cell>
        </row>
        <row r="1841">
          <cell r="M1841">
            <v>0</v>
          </cell>
        </row>
        <row r="1842">
          <cell r="M1842">
            <v>0</v>
          </cell>
        </row>
        <row r="1843">
          <cell r="M1843">
            <v>0</v>
          </cell>
        </row>
        <row r="1844">
          <cell r="M1844">
            <v>0</v>
          </cell>
        </row>
        <row r="1845">
          <cell r="M1845">
            <v>0</v>
          </cell>
        </row>
        <row r="1846">
          <cell r="M1846">
            <v>0</v>
          </cell>
        </row>
        <row r="1847">
          <cell r="M1847">
            <v>0</v>
          </cell>
        </row>
        <row r="1848">
          <cell r="A1848" t="str">
            <v>S84</v>
          </cell>
          <cell r="M1848">
            <v>0</v>
          </cell>
        </row>
        <row r="1851">
          <cell r="M1851">
            <v>174</v>
          </cell>
        </row>
        <row r="1854">
          <cell r="A1854">
            <v>11</v>
          </cell>
          <cell r="M1854">
            <v>1.044</v>
          </cell>
        </row>
        <row r="1855">
          <cell r="A1855">
            <v>13</v>
          </cell>
          <cell r="M1855">
            <v>1.5659999999999998</v>
          </cell>
        </row>
        <row r="1856">
          <cell r="A1856">
            <v>15</v>
          </cell>
          <cell r="M1856">
            <v>0.52200000000000002</v>
          </cell>
        </row>
        <row r="1857">
          <cell r="M1857">
            <v>0</v>
          </cell>
        </row>
        <row r="1858">
          <cell r="M1858">
            <v>0</v>
          </cell>
        </row>
        <row r="1859">
          <cell r="M1859">
            <v>0</v>
          </cell>
        </row>
        <row r="1860">
          <cell r="M1860">
            <v>0</v>
          </cell>
        </row>
        <row r="1861">
          <cell r="M1861">
            <v>0</v>
          </cell>
        </row>
        <row r="1862">
          <cell r="M1862">
            <v>0</v>
          </cell>
        </row>
        <row r="1863">
          <cell r="M1863">
            <v>0</v>
          </cell>
        </row>
        <row r="1864">
          <cell r="M1864">
            <v>0</v>
          </cell>
        </row>
        <row r="1865">
          <cell r="M1865">
            <v>0</v>
          </cell>
        </row>
        <row r="1866">
          <cell r="M1866">
            <v>0</v>
          </cell>
        </row>
        <row r="1867">
          <cell r="M1867">
            <v>0</v>
          </cell>
        </row>
        <row r="1868">
          <cell r="M1868">
            <v>0</v>
          </cell>
        </row>
        <row r="1869">
          <cell r="M1869">
            <v>0</v>
          </cell>
        </row>
        <row r="1870">
          <cell r="A1870" t="str">
            <v>S85</v>
          </cell>
          <cell r="M1870">
            <v>0</v>
          </cell>
        </row>
        <row r="1873">
          <cell r="M1873">
            <v>4340</v>
          </cell>
        </row>
        <row r="1876">
          <cell r="A1876">
            <v>13</v>
          </cell>
          <cell r="M1876">
            <v>4.34</v>
          </cell>
        </row>
        <row r="1877">
          <cell r="A1877">
            <v>15</v>
          </cell>
          <cell r="M1877">
            <v>4.34</v>
          </cell>
        </row>
        <row r="1878">
          <cell r="M1878">
            <v>0</v>
          </cell>
        </row>
        <row r="1879">
          <cell r="M1879">
            <v>0</v>
          </cell>
        </row>
        <row r="1880">
          <cell r="M1880">
            <v>0</v>
          </cell>
        </row>
        <row r="1881">
          <cell r="M1881">
            <v>0</v>
          </cell>
        </row>
        <row r="1882">
          <cell r="M1882">
            <v>0</v>
          </cell>
        </row>
        <row r="1883">
          <cell r="M1883">
            <v>0</v>
          </cell>
        </row>
        <row r="1884">
          <cell r="M1884">
            <v>0</v>
          </cell>
        </row>
        <row r="1885">
          <cell r="M1885">
            <v>0</v>
          </cell>
        </row>
        <row r="1886">
          <cell r="M1886">
            <v>0</v>
          </cell>
        </row>
        <row r="1887">
          <cell r="M1887">
            <v>0</v>
          </cell>
        </row>
        <row r="1888">
          <cell r="M1888">
            <v>0</v>
          </cell>
        </row>
        <row r="1889">
          <cell r="M1889">
            <v>0</v>
          </cell>
        </row>
        <row r="1890">
          <cell r="M1890">
            <v>0</v>
          </cell>
        </row>
        <row r="1891">
          <cell r="M1891">
            <v>0</v>
          </cell>
        </row>
        <row r="1892">
          <cell r="A1892" t="str">
            <v>S86</v>
          </cell>
          <cell r="M1892">
            <v>0</v>
          </cell>
        </row>
        <row r="1895">
          <cell r="M1895">
            <v>58</v>
          </cell>
        </row>
        <row r="1898">
          <cell r="A1898">
            <v>13</v>
          </cell>
          <cell r="M1898">
            <v>1.1599999999999999</v>
          </cell>
        </row>
        <row r="1899">
          <cell r="A1899">
            <v>15</v>
          </cell>
          <cell r="M1899">
            <v>0.11600000000000001</v>
          </cell>
        </row>
        <row r="1900">
          <cell r="M1900">
            <v>0</v>
          </cell>
        </row>
        <row r="1901">
          <cell r="M1901">
            <v>0</v>
          </cell>
        </row>
        <row r="1902">
          <cell r="M1902">
            <v>0</v>
          </cell>
        </row>
        <row r="1903">
          <cell r="M1903">
            <v>0</v>
          </cell>
        </row>
        <row r="1904">
          <cell r="M1904">
            <v>0</v>
          </cell>
        </row>
        <row r="1905">
          <cell r="M1905">
            <v>0</v>
          </cell>
        </row>
        <row r="1906">
          <cell r="M1906">
            <v>0</v>
          </cell>
        </row>
        <row r="1907">
          <cell r="M1907">
            <v>0</v>
          </cell>
        </row>
        <row r="1908">
          <cell r="M1908">
            <v>0</v>
          </cell>
        </row>
        <row r="1909">
          <cell r="M1909">
            <v>0</v>
          </cell>
        </row>
        <row r="1910">
          <cell r="M1910">
            <v>0</v>
          </cell>
        </row>
        <row r="1911">
          <cell r="M1911">
            <v>0</v>
          </cell>
        </row>
        <row r="1912">
          <cell r="M1912">
            <v>0</v>
          </cell>
        </row>
        <row r="1913">
          <cell r="M1913">
            <v>0</v>
          </cell>
        </row>
        <row r="1914">
          <cell r="A1914" t="str">
            <v>S87</v>
          </cell>
          <cell r="M1914">
            <v>0</v>
          </cell>
        </row>
        <row r="1917">
          <cell r="M1917">
            <v>365</v>
          </cell>
        </row>
        <row r="1920">
          <cell r="A1920">
            <v>13</v>
          </cell>
          <cell r="M1920">
            <v>21.9</v>
          </cell>
        </row>
        <row r="1921">
          <cell r="M1921">
            <v>0</v>
          </cell>
        </row>
        <row r="1922">
          <cell r="M1922">
            <v>0</v>
          </cell>
        </row>
        <row r="1923">
          <cell r="M1923">
            <v>0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0</v>
          </cell>
        </row>
        <row r="1927">
          <cell r="M1927">
            <v>0</v>
          </cell>
        </row>
        <row r="1928">
          <cell r="M1928">
            <v>0</v>
          </cell>
        </row>
        <row r="1929">
          <cell r="M1929">
            <v>0</v>
          </cell>
        </row>
        <row r="1930">
          <cell r="M1930">
            <v>0</v>
          </cell>
        </row>
        <row r="1931">
          <cell r="M1931">
            <v>0</v>
          </cell>
        </row>
        <row r="1932">
          <cell r="M1932">
            <v>0</v>
          </cell>
        </row>
        <row r="1933">
          <cell r="M1933">
            <v>0</v>
          </cell>
        </row>
        <row r="1934">
          <cell r="M1934">
            <v>0</v>
          </cell>
        </row>
        <row r="1935">
          <cell r="M1935">
            <v>0</v>
          </cell>
        </row>
        <row r="1936">
          <cell r="A1936" t="str">
            <v>S88</v>
          </cell>
          <cell r="M1936">
            <v>0</v>
          </cell>
        </row>
        <row r="1939">
          <cell r="M1939">
            <v>77</v>
          </cell>
        </row>
        <row r="1942">
          <cell r="A1942">
            <v>13</v>
          </cell>
          <cell r="M1942">
            <v>0.61599999999999999</v>
          </cell>
        </row>
        <row r="1943">
          <cell r="M1943">
            <v>0</v>
          </cell>
        </row>
        <row r="1944">
          <cell r="M1944">
            <v>0</v>
          </cell>
        </row>
        <row r="1945">
          <cell r="M1945">
            <v>0</v>
          </cell>
        </row>
        <row r="1946">
          <cell r="M1946">
            <v>0</v>
          </cell>
        </row>
        <row r="1947">
          <cell r="M1947">
            <v>0</v>
          </cell>
        </row>
        <row r="1948">
          <cell r="M1948">
            <v>0</v>
          </cell>
        </row>
        <row r="1949">
          <cell r="M1949">
            <v>0</v>
          </cell>
        </row>
        <row r="1950">
          <cell r="M1950">
            <v>0</v>
          </cell>
        </row>
        <row r="1951">
          <cell r="M1951">
            <v>0</v>
          </cell>
        </row>
        <row r="1952">
          <cell r="M1952">
            <v>0</v>
          </cell>
        </row>
        <row r="1953">
          <cell r="M1953">
            <v>0</v>
          </cell>
        </row>
        <row r="1954">
          <cell r="M1954">
            <v>0</v>
          </cell>
        </row>
        <row r="1955">
          <cell r="M1955">
            <v>0</v>
          </cell>
        </row>
        <row r="1956">
          <cell r="M1956">
            <v>0</v>
          </cell>
        </row>
        <row r="1957">
          <cell r="M1957">
            <v>0</v>
          </cell>
        </row>
        <row r="1958">
          <cell r="A1958" t="str">
            <v>S89</v>
          </cell>
          <cell r="M1958">
            <v>0</v>
          </cell>
        </row>
        <row r="1961">
          <cell r="M1961">
            <v>37</v>
          </cell>
        </row>
        <row r="1964">
          <cell r="A1964">
            <v>11</v>
          </cell>
          <cell r="M1964">
            <v>0.74</v>
          </cell>
        </row>
        <row r="1965">
          <cell r="A1965">
            <v>13</v>
          </cell>
          <cell r="M1965">
            <v>0.74</v>
          </cell>
        </row>
        <row r="1966">
          <cell r="M1966">
            <v>0</v>
          </cell>
        </row>
        <row r="1967">
          <cell r="M1967">
            <v>0</v>
          </cell>
        </row>
        <row r="1968">
          <cell r="M1968">
            <v>0</v>
          </cell>
        </row>
        <row r="1969">
          <cell r="M1969">
            <v>0</v>
          </cell>
        </row>
        <row r="1970">
          <cell r="M1970">
            <v>0</v>
          </cell>
        </row>
        <row r="1971">
          <cell r="M1971">
            <v>0</v>
          </cell>
        </row>
        <row r="1972">
          <cell r="M1972">
            <v>0</v>
          </cell>
        </row>
        <row r="1973">
          <cell r="M1973">
            <v>0</v>
          </cell>
        </row>
        <row r="1974">
          <cell r="M1974">
            <v>0</v>
          </cell>
        </row>
        <row r="1975">
          <cell r="M1975">
            <v>0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0</v>
          </cell>
        </row>
        <row r="1979">
          <cell r="M1979">
            <v>0</v>
          </cell>
        </row>
        <row r="1980">
          <cell r="A1980" t="str">
            <v>S90</v>
          </cell>
          <cell r="M1980">
            <v>0</v>
          </cell>
        </row>
        <row r="1983">
          <cell r="M1983">
            <v>4</v>
          </cell>
        </row>
        <row r="1986">
          <cell r="A1986">
            <v>13</v>
          </cell>
          <cell r="M1986">
            <v>0.24</v>
          </cell>
        </row>
        <row r="1987">
          <cell r="M1987">
            <v>0</v>
          </cell>
        </row>
        <row r="1988">
          <cell r="M1988">
            <v>0</v>
          </cell>
        </row>
        <row r="1989">
          <cell r="M1989">
            <v>0</v>
          </cell>
        </row>
        <row r="1990">
          <cell r="M1990">
            <v>0</v>
          </cell>
        </row>
        <row r="1991">
          <cell r="M1991">
            <v>0</v>
          </cell>
        </row>
        <row r="1992">
          <cell r="M1992">
            <v>0</v>
          </cell>
        </row>
        <row r="1993">
          <cell r="M1993">
            <v>0</v>
          </cell>
        </row>
        <row r="1994">
          <cell r="M1994">
            <v>0</v>
          </cell>
        </row>
        <row r="1995">
          <cell r="M1995">
            <v>0</v>
          </cell>
        </row>
        <row r="1996">
          <cell r="M1996">
            <v>0</v>
          </cell>
        </row>
        <row r="1997">
          <cell r="M1997">
            <v>0</v>
          </cell>
        </row>
        <row r="1998">
          <cell r="M1998">
            <v>0</v>
          </cell>
        </row>
        <row r="1999">
          <cell r="M1999">
            <v>0</v>
          </cell>
        </row>
        <row r="2000">
          <cell r="M2000">
            <v>0</v>
          </cell>
        </row>
        <row r="2001">
          <cell r="M2001">
            <v>0</v>
          </cell>
        </row>
        <row r="2002">
          <cell r="A2002" t="str">
            <v>S91</v>
          </cell>
          <cell r="M2002">
            <v>0</v>
          </cell>
        </row>
        <row r="2005">
          <cell r="M2005">
            <v>4</v>
          </cell>
        </row>
        <row r="2008">
          <cell r="A2008">
            <v>13</v>
          </cell>
          <cell r="M2008">
            <v>0.16</v>
          </cell>
        </row>
        <row r="2009">
          <cell r="M2009">
            <v>0</v>
          </cell>
        </row>
        <row r="2010">
          <cell r="M2010">
            <v>0</v>
          </cell>
        </row>
        <row r="2011">
          <cell r="M2011">
            <v>0</v>
          </cell>
        </row>
        <row r="2012">
          <cell r="M2012">
            <v>0</v>
          </cell>
        </row>
        <row r="2013">
          <cell r="M2013">
            <v>0</v>
          </cell>
        </row>
        <row r="2014">
          <cell r="M2014">
            <v>0</v>
          </cell>
        </row>
        <row r="2015">
          <cell r="M2015">
            <v>0</v>
          </cell>
        </row>
        <row r="2016">
          <cell r="M2016">
            <v>0</v>
          </cell>
        </row>
        <row r="2017">
          <cell r="M2017">
            <v>0</v>
          </cell>
        </row>
        <row r="2018">
          <cell r="M2018">
            <v>0</v>
          </cell>
        </row>
        <row r="2019">
          <cell r="M2019">
            <v>0</v>
          </cell>
        </row>
        <row r="2020">
          <cell r="M2020">
            <v>0</v>
          </cell>
        </row>
        <row r="2021">
          <cell r="M2021">
            <v>0</v>
          </cell>
        </row>
        <row r="2022">
          <cell r="M2022">
            <v>0</v>
          </cell>
        </row>
        <row r="2023">
          <cell r="M2023">
            <v>0</v>
          </cell>
        </row>
        <row r="2024">
          <cell r="A2024" t="str">
            <v>S92</v>
          </cell>
          <cell r="M2024">
            <v>0</v>
          </cell>
        </row>
        <row r="2027">
          <cell r="M2027">
            <v>12</v>
          </cell>
        </row>
        <row r="2030">
          <cell r="A2030">
            <v>13</v>
          </cell>
          <cell r="M2030">
            <v>0.48</v>
          </cell>
        </row>
        <row r="2031">
          <cell r="M2031">
            <v>0</v>
          </cell>
        </row>
        <row r="2032">
          <cell r="M2032">
            <v>0</v>
          </cell>
        </row>
        <row r="2033">
          <cell r="M2033">
            <v>0</v>
          </cell>
        </row>
        <row r="2034">
          <cell r="M2034">
            <v>0</v>
          </cell>
        </row>
        <row r="2035">
          <cell r="M2035">
            <v>0</v>
          </cell>
        </row>
        <row r="2036">
          <cell r="M2036">
            <v>0</v>
          </cell>
        </row>
        <row r="2037">
          <cell r="M2037">
            <v>0</v>
          </cell>
        </row>
        <row r="2038">
          <cell r="M2038">
            <v>0</v>
          </cell>
        </row>
        <row r="2039">
          <cell r="M2039">
            <v>0</v>
          </cell>
        </row>
        <row r="2040">
          <cell r="M2040">
            <v>0</v>
          </cell>
        </row>
        <row r="2041">
          <cell r="M2041">
            <v>0</v>
          </cell>
        </row>
        <row r="2042">
          <cell r="M2042">
            <v>0</v>
          </cell>
        </row>
        <row r="2043">
          <cell r="M2043">
            <v>0</v>
          </cell>
        </row>
        <row r="2044">
          <cell r="M2044">
            <v>0</v>
          </cell>
        </row>
        <row r="2045">
          <cell r="M2045">
            <v>0</v>
          </cell>
        </row>
        <row r="2046">
          <cell r="A2046" t="str">
            <v>S93</v>
          </cell>
          <cell r="M2046">
            <v>0</v>
          </cell>
        </row>
        <row r="2049">
          <cell r="M2049">
            <v>126</v>
          </cell>
        </row>
        <row r="2052">
          <cell r="A2052">
            <v>13</v>
          </cell>
          <cell r="M2052">
            <v>3.78</v>
          </cell>
        </row>
        <row r="2053">
          <cell r="M2053">
            <v>0</v>
          </cell>
        </row>
        <row r="2054">
          <cell r="M2054">
            <v>0</v>
          </cell>
        </row>
        <row r="2055">
          <cell r="M2055">
            <v>0</v>
          </cell>
        </row>
        <row r="2056">
          <cell r="M2056">
            <v>0</v>
          </cell>
        </row>
        <row r="2057">
          <cell r="M2057">
            <v>0</v>
          </cell>
        </row>
        <row r="2058">
          <cell r="M2058">
            <v>0</v>
          </cell>
        </row>
        <row r="2059">
          <cell r="M2059">
            <v>0</v>
          </cell>
        </row>
        <row r="2060">
          <cell r="M2060">
            <v>0</v>
          </cell>
        </row>
        <row r="2061">
          <cell r="M2061">
            <v>0</v>
          </cell>
        </row>
        <row r="2062">
          <cell r="M2062">
            <v>0</v>
          </cell>
        </row>
        <row r="2063">
          <cell r="M2063">
            <v>0</v>
          </cell>
        </row>
        <row r="2064">
          <cell r="M2064">
            <v>0</v>
          </cell>
        </row>
        <row r="2065">
          <cell r="M2065">
            <v>0</v>
          </cell>
        </row>
        <row r="2066">
          <cell r="M2066">
            <v>0</v>
          </cell>
        </row>
        <row r="2067">
          <cell r="M2067">
            <v>0</v>
          </cell>
        </row>
        <row r="2068">
          <cell r="A2068" t="str">
            <v>S94</v>
          </cell>
          <cell r="M2068">
            <v>0</v>
          </cell>
        </row>
        <row r="2071">
          <cell r="M2071">
            <v>21</v>
          </cell>
        </row>
        <row r="2074">
          <cell r="A2074">
            <v>13</v>
          </cell>
          <cell r="M2074">
            <v>0.42</v>
          </cell>
        </row>
        <row r="2075">
          <cell r="M2075">
            <v>0</v>
          </cell>
        </row>
        <row r="2076">
          <cell r="M2076">
            <v>0</v>
          </cell>
        </row>
        <row r="2077">
          <cell r="M2077">
            <v>0</v>
          </cell>
        </row>
        <row r="2078">
          <cell r="M2078">
            <v>0</v>
          </cell>
        </row>
        <row r="2079">
          <cell r="M2079">
            <v>0</v>
          </cell>
        </row>
        <row r="2080">
          <cell r="M2080">
            <v>0</v>
          </cell>
        </row>
        <row r="2081">
          <cell r="M2081">
            <v>0</v>
          </cell>
        </row>
        <row r="2082">
          <cell r="M2082">
            <v>0</v>
          </cell>
        </row>
        <row r="2083">
          <cell r="M2083">
            <v>0</v>
          </cell>
        </row>
        <row r="2084">
          <cell r="M2084">
            <v>0</v>
          </cell>
        </row>
        <row r="2085">
          <cell r="M2085">
            <v>0</v>
          </cell>
        </row>
        <row r="2086">
          <cell r="M2086">
            <v>0</v>
          </cell>
        </row>
        <row r="2087">
          <cell r="M2087">
            <v>0</v>
          </cell>
        </row>
        <row r="2088">
          <cell r="M2088">
            <v>0</v>
          </cell>
        </row>
        <row r="2089">
          <cell r="M2089">
            <v>0</v>
          </cell>
        </row>
        <row r="2090">
          <cell r="A2090" t="str">
            <v>S95</v>
          </cell>
          <cell r="M2090">
            <v>0</v>
          </cell>
        </row>
        <row r="2093">
          <cell r="M2093">
            <v>24</v>
          </cell>
        </row>
        <row r="2096">
          <cell r="A2096">
            <v>11</v>
          </cell>
          <cell r="M2096">
            <v>0.24</v>
          </cell>
        </row>
        <row r="2097">
          <cell r="A2097">
            <v>16</v>
          </cell>
          <cell r="M2097">
            <v>0.24</v>
          </cell>
        </row>
        <row r="2098">
          <cell r="M2098">
            <v>0</v>
          </cell>
        </row>
        <row r="2099">
          <cell r="M2099">
            <v>0</v>
          </cell>
        </row>
        <row r="2100">
          <cell r="M2100">
            <v>0</v>
          </cell>
        </row>
        <row r="2101">
          <cell r="M2101">
            <v>0</v>
          </cell>
        </row>
        <row r="2102">
          <cell r="M2102">
            <v>0</v>
          </cell>
        </row>
        <row r="2103">
          <cell r="M2103">
            <v>0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0</v>
          </cell>
        </row>
        <row r="2109">
          <cell r="M2109">
            <v>0</v>
          </cell>
        </row>
        <row r="2110">
          <cell r="M2110">
            <v>0</v>
          </cell>
        </row>
        <row r="2111">
          <cell r="M2111">
            <v>0</v>
          </cell>
        </row>
        <row r="2112">
          <cell r="A2112" t="str">
            <v>S96</v>
          </cell>
          <cell r="M2112">
            <v>0</v>
          </cell>
        </row>
        <row r="2115">
          <cell r="M2115">
            <v>2</v>
          </cell>
        </row>
        <row r="2118">
          <cell r="A2118">
            <v>11</v>
          </cell>
          <cell r="M2118">
            <v>1</v>
          </cell>
        </row>
        <row r="2119">
          <cell r="A2119">
            <v>15</v>
          </cell>
          <cell r="M2119">
            <v>1</v>
          </cell>
        </row>
        <row r="2120">
          <cell r="M2120">
            <v>0</v>
          </cell>
        </row>
        <row r="2121">
          <cell r="M2121">
            <v>0</v>
          </cell>
        </row>
        <row r="2122">
          <cell r="M2122">
            <v>0</v>
          </cell>
        </row>
        <row r="2123">
          <cell r="M2123">
            <v>0</v>
          </cell>
        </row>
        <row r="2124">
          <cell r="M2124">
            <v>0</v>
          </cell>
        </row>
        <row r="2125">
          <cell r="M2125">
            <v>0</v>
          </cell>
        </row>
        <row r="2126">
          <cell r="M2126">
            <v>0</v>
          </cell>
        </row>
        <row r="2127">
          <cell r="M2127">
            <v>0</v>
          </cell>
        </row>
        <row r="2128">
          <cell r="M2128">
            <v>0</v>
          </cell>
        </row>
        <row r="2129">
          <cell r="M2129">
            <v>0</v>
          </cell>
        </row>
        <row r="2130">
          <cell r="M2130">
            <v>0</v>
          </cell>
        </row>
        <row r="2131">
          <cell r="M2131">
            <v>0</v>
          </cell>
        </row>
        <row r="2132">
          <cell r="M2132">
            <v>0</v>
          </cell>
        </row>
        <row r="2133">
          <cell r="M2133">
            <v>0</v>
          </cell>
        </row>
        <row r="2134">
          <cell r="A2134" t="str">
            <v>S97</v>
          </cell>
          <cell r="M2134">
            <v>0</v>
          </cell>
        </row>
        <row r="2137">
          <cell r="M2137">
            <v>2</v>
          </cell>
        </row>
        <row r="2140">
          <cell r="A2140">
            <v>13</v>
          </cell>
          <cell r="M2140">
            <v>1</v>
          </cell>
        </row>
        <row r="2141">
          <cell r="A2141">
            <v>15</v>
          </cell>
          <cell r="M2141">
            <v>1</v>
          </cell>
        </row>
        <row r="2142">
          <cell r="A2142">
            <v>62</v>
          </cell>
          <cell r="M2142">
            <v>8</v>
          </cell>
        </row>
        <row r="2143">
          <cell r="A2143">
            <v>53</v>
          </cell>
          <cell r="M2143">
            <v>4</v>
          </cell>
        </row>
        <row r="2144">
          <cell r="A2144">
            <v>113</v>
          </cell>
          <cell r="M2144">
            <v>8</v>
          </cell>
        </row>
        <row r="2145">
          <cell r="A2145">
            <v>50</v>
          </cell>
          <cell r="M2145">
            <v>8</v>
          </cell>
        </row>
        <row r="2146">
          <cell r="A2146">
            <v>59</v>
          </cell>
          <cell r="M2146">
            <v>4</v>
          </cell>
        </row>
        <row r="2147">
          <cell r="A2147">
            <v>56</v>
          </cell>
          <cell r="M2147">
            <v>4</v>
          </cell>
        </row>
        <row r="2148">
          <cell r="M2148">
            <v>0</v>
          </cell>
        </row>
        <row r="2149">
          <cell r="M2149">
            <v>0</v>
          </cell>
        </row>
        <row r="2150">
          <cell r="M2150">
            <v>0</v>
          </cell>
        </row>
        <row r="2151">
          <cell r="M2151">
            <v>0</v>
          </cell>
        </row>
        <row r="2152">
          <cell r="M2152">
            <v>0</v>
          </cell>
        </row>
        <row r="2153">
          <cell r="M2153">
            <v>0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A2156" t="str">
            <v>S98</v>
          </cell>
          <cell r="M2156">
            <v>0</v>
          </cell>
        </row>
        <row r="2159">
          <cell r="M2159">
            <v>26</v>
          </cell>
        </row>
        <row r="2162">
          <cell r="A2162">
            <v>13</v>
          </cell>
          <cell r="M2162">
            <v>0.52</v>
          </cell>
        </row>
        <row r="2163">
          <cell r="M2163">
            <v>0</v>
          </cell>
        </row>
        <row r="2164">
          <cell r="M2164">
            <v>0</v>
          </cell>
        </row>
        <row r="2165">
          <cell r="M2165">
            <v>0</v>
          </cell>
        </row>
        <row r="2166">
          <cell r="M2166">
            <v>0</v>
          </cell>
        </row>
        <row r="2167">
          <cell r="M2167">
            <v>0</v>
          </cell>
        </row>
        <row r="2168">
          <cell r="M2168">
            <v>0</v>
          </cell>
        </row>
        <row r="2169">
          <cell r="M2169">
            <v>0</v>
          </cell>
        </row>
        <row r="2170">
          <cell r="M2170">
            <v>0</v>
          </cell>
        </row>
        <row r="2171">
          <cell r="M2171">
            <v>0</v>
          </cell>
        </row>
        <row r="2172">
          <cell r="M2172">
            <v>0</v>
          </cell>
        </row>
        <row r="2173">
          <cell r="M2173">
            <v>0</v>
          </cell>
        </row>
        <row r="2174">
          <cell r="M2174">
            <v>0</v>
          </cell>
        </row>
        <row r="2175">
          <cell r="M2175">
            <v>0</v>
          </cell>
        </row>
        <row r="2176">
          <cell r="M2176">
            <v>0</v>
          </cell>
        </row>
        <row r="2177">
          <cell r="M2177">
            <v>0</v>
          </cell>
        </row>
        <row r="2178">
          <cell r="A2178" t="str">
            <v>S99</v>
          </cell>
          <cell r="M2178">
            <v>0</v>
          </cell>
        </row>
        <row r="2181">
          <cell r="M2181">
            <v>2</v>
          </cell>
        </row>
        <row r="2184">
          <cell r="A2184">
            <v>16</v>
          </cell>
          <cell r="M2184">
            <v>0.38</v>
          </cell>
        </row>
        <row r="2185">
          <cell r="M2185">
            <v>0</v>
          </cell>
        </row>
        <row r="2186">
          <cell r="M2186">
            <v>0</v>
          </cell>
        </row>
        <row r="2187">
          <cell r="M2187">
            <v>0</v>
          </cell>
        </row>
        <row r="2188">
          <cell r="M2188">
            <v>0</v>
          </cell>
        </row>
        <row r="2189">
          <cell r="M2189">
            <v>0</v>
          </cell>
        </row>
        <row r="2190">
          <cell r="M2190">
            <v>0</v>
          </cell>
        </row>
        <row r="2191">
          <cell r="M2191">
            <v>0</v>
          </cell>
        </row>
        <row r="2192">
          <cell r="M2192">
            <v>0</v>
          </cell>
        </row>
        <row r="2193">
          <cell r="M2193">
            <v>0</v>
          </cell>
        </row>
        <row r="2194">
          <cell r="M2194">
            <v>0</v>
          </cell>
        </row>
        <row r="2195">
          <cell r="M2195">
            <v>0</v>
          </cell>
        </row>
        <row r="2196">
          <cell r="M2196">
            <v>0</v>
          </cell>
        </row>
        <row r="2197">
          <cell r="M2197">
            <v>0</v>
          </cell>
        </row>
        <row r="2198">
          <cell r="M2198">
            <v>0</v>
          </cell>
        </row>
        <row r="2199">
          <cell r="M2199">
            <v>0</v>
          </cell>
        </row>
        <row r="2200">
          <cell r="A2200" t="str">
            <v>S100</v>
          </cell>
          <cell r="M2200">
            <v>0</v>
          </cell>
        </row>
        <row r="2203">
          <cell r="M2203">
            <v>2</v>
          </cell>
        </row>
        <row r="2206">
          <cell r="A2206">
            <v>16</v>
          </cell>
          <cell r="M2206">
            <v>0.52</v>
          </cell>
        </row>
        <row r="2207">
          <cell r="M2207">
            <v>0</v>
          </cell>
        </row>
        <row r="2208">
          <cell r="M2208">
            <v>0</v>
          </cell>
        </row>
        <row r="2209">
          <cell r="M2209">
            <v>0</v>
          </cell>
        </row>
        <row r="2210">
          <cell r="M2210">
            <v>0</v>
          </cell>
        </row>
        <row r="2211">
          <cell r="M2211">
            <v>0</v>
          </cell>
        </row>
        <row r="2212">
          <cell r="M2212">
            <v>0</v>
          </cell>
        </row>
        <row r="2213">
          <cell r="M2213">
            <v>0</v>
          </cell>
        </row>
        <row r="2214">
          <cell r="M2214">
            <v>0</v>
          </cell>
        </row>
        <row r="2215">
          <cell r="M2215">
            <v>0</v>
          </cell>
        </row>
        <row r="2216">
          <cell r="M2216">
            <v>0</v>
          </cell>
        </row>
        <row r="2217">
          <cell r="M2217">
            <v>0</v>
          </cell>
        </row>
        <row r="2218">
          <cell r="M2218">
            <v>0</v>
          </cell>
        </row>
        <row r="2219">
          <cell r="M2219">
            <v>0</v>
          </cell>
        </row>
        <row r="2220">
          <cell r="M2220">
            <v>0</v>
          </cell>
        </row>
        <row r="2221">
          <cell r="M2221">
            <v>0</v>
          </cell>
        </row>
        <row r="2222">
          <cell r="A2222" t="str">
            <v>S101</v>
          </cell>
          <cell r="M2222">
            <v>0</v>
          </cell>
        </row>
        <row r="2225">
          <cell r="M2225">
            <v>1</v>
          </cell>
        </row>
        <row r="2228">
          <cell r="A2228">
            <v>16</v>
          </cell>
          <cell r="M2228">
            <v>0.72</v>
          </cell>
        </row>
        <row r="2229">
          <cell r="M2229">
            <v>0</v>
          </cell>
        </row>
        <row r="2230">
          <cell r="M2230">
            <v>0</v>
          </cell>
        </row>
        <row r="2231">
          <cell r="M2231">
            <v>0</v>
          </cell>
        </row>
        <row r="2232">
          <cell r="M2232">
            <v>0</v>
          </cell>
        </row>
        <row r="2233">
          <cell r="M2233">
            <v>0</v>
          </cell>
        </row>
        <row r="2234">
          <cell r="M2234">
            <v>0</v>
          </cell>
        </row>
        <row r="2235">
          <cell r="M2235">
            <v>0</v>
          </cell>
        </row>
        <row r="2236">
          <cell r="M2236">
            <v>0</v>
          </cell>
        </row>
        <row r="2237">
          <cell r="M2237">
            <v>0</v>
          </cell>
        </row>
        <row r="2238">
          <cell r="M2238">
            <v>0</v>
          </cell>
        </row>
        <row r="2239">
          <cell r="M2239">
            <v>0</v>
          </cell>
        </row>
        <row r="2240">
          <cell r="M2240">
            <v>0</v>
          </cell>
        </row>
        <row r="2241">
          <cell r="M2241">
            <v>0</v>
          </cell>
        </row>
        <row r="2242">
          <cell r="M2242">
            <v>0</v>
          </cell>
        </row>
        <row r="2243">
          <cell r="M2243">
            <v>0</v>
          </cell>
        </row>
        <row r="2244">
          <cell r="A2244" t="str">
            <v>S102</v>
          </cell>
          <cell r="M2244">
            <v>0</v>
          </cell>
        </row>
        <row r="2247">
          <cell r="M2247">
            <v>9</v>
          </cell>
        </row>
        <row r="2250">
          <cell r="A2250">
            <v>24</v>
          </cell>
          <cell r="M2250">
            <v>3.2399999999999998</v>
          </cell>
        </row>
        <row r="2251">
          <cell r="A2251">
            <v>34</v>
          </cell>
          <cell r="M2251">
            <v>3.69</v>
          </cell>
        </row>
        <row r="2252">
          <cell r="M2252">
            <v>0</v>
          </cell>
        </row>
        <row r="2253">
          <cell r="M2253">
            <v>0</v>
          </cell>
        </row>
        <row r="2254">
          <cell r="M2254">
            <v>0</v>
          </cell>
        </row>
        <row r="2255">
          <cell r="M2255">
            <v>0</v>
          </cell>
        </row>
        <row r="2256">
          <cell r="M2256">
            <v>0</v>
          </cell>
        </row>
        <row r="2257">
          <cell r="M2257">
            <v>0</v>
          </cell>
        </row>
        <row r="2258">
          <cell r="M2258">
            <v>0</v>
          </cell>
        </row>
        <row r="2259">
          <cell r="M2259">
            <v>0</v>
          </cell>
        </row>
        <row r="2260">
          <cell r="M2260">
            <v>0</v>
          </cell>
        </row>
        <row r="2261">
          <cell r="M2261">
            <v>0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0</v>
          </cell>
        </row>
        <row r="2265">
          <cell r="M2265">
            <v>0</v>
          </cell>
        </row>
        <row r="2266">
          <cell r="A2266" t="str">
            <v>S103</v>
          </cell>
          <cell r="M2266">
            <v>0</v>
          </cell>
        </row>
        <row r="2269">
          <cell r="M2269">
            <v>0.3</v>
          </cell>
        </row>
        <row r="2272">
          <cell r="A2272">
            <v>16</v>
          </cell>
          <cell r="M2272">
            <v>0.13200000000000001</v>
          </cell>
        </row>
        <row r="2273">
          <cell r="M2273">
            <v>0</v>
          </cell>
        </row>
        <row r="2274">
          <cell r="M2274">
            <v>0</v>
          </cell>
        </row>
        <row r="2275">
          <cell r="M2275">
            <v>0</v>
          </cell>
        </row>
        <row r="2276">
          <cell r="M2276">
            <v>0</v>
          </cell>
        </row>
        <row r="2277">
          <cell r="M2277">
            <v>0</v>
          </cell>
        </row>
        <row r="2278">
          <cell r="M2278">
            <v>0</v>
          </cell>
        </row>
        <row r="2279">
          <cell r="M2279">
            <v>0</v>
          </cell>
        </row>
        <row r="2280">
          <cell r="M2280">
            <v>0</v>
          </cell>
        </row>
        <row r="2281">
          <cell r="M2281">
            <v>0</v>
          </cell>
        </row>
        <row r="2282">
          <cell r="M2282">
            <v>0</v>
          </cell>
        </row>
        <row r="2283">
          <cell r="M2283">
            <v>0</v>
          </cell>
        </row>
        <row r="2284">
          <cell r="M2284">
            <v>0</v>
          </cell>
        </row>
        <row r="2285">
          <cell r="M2285">
            <v>0</v>
          </cell>
        </row>
        <row r="2286">
          <cell r="M2286">
            <v>0</v>
          </cell>
        </row>
        <row r="2287">
          <cell r="M2287">
            <v>0</v>
          </cell>
        </row>
        <row r="2288">
          <cell r="A2288" t="str">
            <v>S104</v>
          </cell>
          <cell r="M2288">
            <v>0</v>
          </cell>
        </row>
        <row r="2291">
          <cell r="M2291">
            <v>2</v>
          </cell>
        </row>
        <row r="2294">
          <cell r="A2294">
            <v>24</v>
          </cell>
          <cell r="M2294">
            <v>0.3</v>
          </cell>
        </row>
        <row r="2295">
          <cell r="A2295">
            <v>34</v>
          </cell>
          <cell r="M2295">
            <v>0.36</v>
          </cell>
        </row>
        <row r="2296">
          <cell r="M2296">
            <v>0</v>
          </cell>
        </row>
        <row r="2297">
          <cell r="M2297">
            <v>0</v>
          </cell>
        </row>
        <row r="2298">
          <cell r="M2298">
            <v>0</v>
          </cell>
        </row>
        <row r="2299">
          <cell r="M2299">
            <v>0</v>
          </cell>
        </row>
        <row r="2300">
          <cell r="M2300">
            <v>0</v>
          </cell>
        </row>
        <row r="2301">
          <cell r="M2301">
            <v>0</v>
          </cell>
        </row>
        <row r="2302">
          <cell r="M2302">
            <v>0</v>
          </cell>
        </row>
        <row r="2303">
          <cell r="M2303">
            <v>0</v>
          </cell>
        </row>
        <row r="2304">
          <cell r="M2304">
            <v>0</v>
          </cell>
        </row>
        <row r="2305">
          <cell r="M2305">
            <v>0</v>
          </cell>
        </row>
        <row r="2306">
          <cell r="M2306">
            <v>0</v>
          </cell>
        </row>
        <row r="2307">
          <cell r="M2307">
            <v>0</v>
          </cell>
        </row>
        <row r="2308">
          <cell r="M2308">
            <v>0</v>
          </cell>
        </row>
        <row r="2309">
          <cell r="M2309">
            <v>0</v>
          </cell>
        </row>
        <row r="2310">
          <cell r="A2310" t="str">
            <v>S105</v>
          </cell>
          <cell r="M2310">
            <v>0</v>
          </cell>
        </row>
        <row r="2313">
          <cell r="M2313">
            <v>1</v>
          </cell>
        </row>
        <row r="2316">
          <cell r="A2316">
            <v>16</v>
          </cell>
          <cell r="M2316">
            <v>0.64</v>
          </cell>
        </row>
        <row r="2317">
          <cell r="M2317">
            <v>0</v>
          </cell>
        </row>
        <row r="2318">
          <cell r="M2318">
            <v>0</v>
          </cell>
        </row>
        <row r="2319">
          <cell r="M2319">
            <v>0</v>
          </cell>
        </row>
        <row r="2320">
          <cell r="M2320">
            <v>0</v>
          </cell>
        </row>
        <row r="2321">
          <cell r="M2321">
            <v>0</v>
          </cell>
        </row>
        <row r="2322">
          <cell r="M2322">
            <v>0</v>
          </cell>
        </row>
        <row r="2323">
          <cell r="M2323">
            <v>0</v>
          </cell>
        </row>
        <row r="2324">
          <cell r="M2324">
            <v>0</v>
          </cell>
        </row>
        <row r="2325">
          <cell r="M2325">
            <v>0</v>
          </cell>
        </row>
        <row r="2326">
          <cell r="M2326">
            <v>0</v>
          </cell>
        </row>
        <row r="2327">
          <cell r="M2327">
            <v>0</v>
          </cell>
        </row>
        <row r="2328">
          <cell r="M2328">
            <v>0</v>
          </cell>
        </row>
        <row r="2329">
          <cell r="M2329">
            <v>0</v>
          </cell>
        </row>
        <row r="2330">
          <cell r="M2330">
            <v>0</v>
          </cell>
        </row>
        <row r="2331">
          <cell r="M2331">
            <v>0</v>
          </cell>
        </row>
        <row r="2332">
          <cell r="A2332" t="str">
            <v>S106</v>
          </cell>
          <cell r="M2332">
            <v>0</v>
          </cell>
        </row>
        <row r="2335">
          <cell r="M2335">
            <v>1</v>
          </cell>
        </row>
        <row r="2338">
          <cell r="A2338">
            <v>16</v>
          </cell>
          <cell r="M2338">
            <v>1.02</v>
          </cell>
        </row>
        <row r="2339">
          <cell r="M2339">
            <v>0</v>
          </cell>
        </row>
        <row r="2340">
          <cell r="M2340">
            <v>0</v>
          </cell>
        </row>
        <row r="2341">
          <cell r="M2341">
            <v>0</v>
          </cell>
        </row>
        <row r="2342">
          <cell r="M2342">
            <v>0</v>
          </cell>
        </row>
        <row r="2343">
          <cell r="M2343">
            <v>0</v>
          </cell>
        </row>
        <row r="2344">
          <cell r="M2344">
            <v>0</v>
          </cell>
        </row>
        <row r="2345">
          <cell r="M2345">
            <v>0</v>
          </cell>
        </row>
        <row r="2346">
          <cell r="M2346">
            <v>0</v>
          </cell>
        </row>
        <row r="2347">
          <cell r="M2347">
            <v>0</v>
          </cell>
        </row>
        <row r="2348">
          <cell r="M2348">
            <v>0</v>
          </cell>
        </row>
        <row r="2349">
          <cell r="M2349">
            <v>0</v>
          </cell>
        </row>
        <row r="2350">
          <cell r="M2350">
            <v>0</v>
          </cell>
        </row>
        <row r="2351">
          <cell r="M2351">
            <v>0</v>
          </cell>
        </row>
        <row r="2352">
          <cell r="M2352">
            <v>0</v>
          </cell>
        </row>
        <row r="2353">
          <cell r="M2353">
            <v>0</v>
          </cell>
        </row>
        <row r="2354">
          <cell r="A2354" t="str">
            <v>S107</v>
          </cell>
          <cell r="M2354">
            <v>0</v>
          </cell>
        </row>
        <row r="2357">
          <cell r="M2357">
            <v>1</v>
          </cell>
        </row>
        <row r="2360">
          <cell r="A2360">
            <v>16</v>
          </cell>
          <cell r="M2360">
            <v>0.8</v>
          </cell>
        </row>
        <row r="2361">
          <cell r="M2361">
            <v>0</v>
          </cell>
        </row>
        <row r="2362">
          <cell r="M2362">
            <v>0</v>
          </cell>
        </row>
        <row r="2363">
          <cell r="M2363">
            <v>0</v>
          </cell>
        </row>
        <row r="2364">
          <cell r="M2364">
            <v>0</v>
          </cell>
        </row>
        <row r="2365">
          <cell r="M2365">
            <v>0</v>
          </cell>
        </row>
        <row r="2366">
          <cell r="M2366">
            <v>0</v>
          </cell>
        </row>
        <row r="2367">
          <cell r="M2367">
            <v>0</v>
          </cell>
        </row>
        <row r="2368">
          <cell r="M2368">
            <v>0</v>
          </cell>
        </row>
        <row r="2369">
          <cell r="M2369">
            <v>0</v>
          </cell>
        </row>
        <row r="2370">
          <cell r="M2370">
            <v>0</v>
          </cell>
        </row>
        <row r="2371">
          <cell r="M2371">
            <v>0</v>
          </cell>
        </row>
        <row r="2372">
          <cell r="M2372">
            <v>0</v>
          </cell>
        </row>
        <row r="2373">
          <cell r="M2373">
            <v>0</v>
          </cell>
        </row>
        <row r="2374">
          <cell r="M2374">
            <v>0</v>
          </cell>
        </row>
        <row r="2375">
          <cell r="M2375">
            <v>0</v>
          </cell>
        </row>
        <row r="2376">
          <cell r="A2376" t="str">
            <v>S108</v>
          </cell>
          <cell r="M2376">
            <v>0</v>
          </cell>
        </row>
        <row r="2379">
          <cell r="M2379">
            <v>2</v>
          </cell>
        </row>
        <row r="2382">
          <cell r="A2382">
            <v>13</v>
          </cell>
          <cell r="M2382">
            <v>0.3</v>
          </cell>
        </row>
        <row r="2383">
          <cell r="A2383">
            <v>15</v>
          </cell>
          <cell r="M2383">
            <v>0.3</v>
          </cell>
        </row>
        <row r="2384">
          <cell r="M2384">
            <v>0</v>
          </cell>
        </row>
        <row r="2385">
          <cell r="M2385">
            <v>0</v>
          </cell>
        </row>
        <row r="2386">
          <cell r="M2386">
            <v>0</v>
          </cell>
        </row>
        <row r="2387">
          <cell r="M2387">
            <v>0</v>
          </cell>
        </row>
        <row r="2388">
          <cell r="M2388">
            <v>0</v>
          </cell>
        </row>
        <row r="2389">
          <cell r="M2389">
            <v>0</v>
          </cell>
        </row>
        <row r="2390">
          <cell r="M2390">
            <v>0</v>
          </cell>
        </row>
        <row r="2391">
          <cell r="M2391">
            <v>0</v>
          </cell>
        </row>
        <row r="2392">
          <cell r="M2392">
            <v>0</v>
          </cell>
        </row>
        <row r="2393">
          <cell r="M2393">
            <v>0</v>
          </cell>
        </row>
        <row r="2394">
          <cell r="M2394">
            <v>0</v>
          </cell>
        </row>
        <row r="2395">
          <cell r="M2395">
            <v>0</v>
          </cell>
        </row>
        <row r="2396">
          <cell r="M2396">
            <v>0</v>
          </cell>
        </row>
        <row r="2397">
          <cell r="M2397">
            <v>0</v>
          </cell>
        </row>
        <row r="2398">
          <cell r="A2398" t="str">
            <v>S109</v>
          </cell>
          <cell r="M2398">
            <v>0</v>
          </cell>
        </row>
        <row r="2401">
          <cell r="M2401">
            <v>2</v>
          </cell>
        </row>
        <row r="2404">
          <cell r="A2404">
            <v>13</v>
          </cell>
          <cell r="M2404">
            <v>0.5</v>
          </cell>
        </row>
        <row r="2405">
          <cell r="A2405">
            <v>15</v>
          </cell>
          <cell r="M2405">
            <v>0.5</v>
          </cell>
        </row>
        <row r="2406">
          <cell r="M2406">
            <v>0</v>
          </cell>
        </row>
        <row r="2407">
          <cell r="M2407">
            <v>0</v>
          </cell>
        </row>
        <row r="2408">
          <cell r="M2408">
            <v>0</v>
          </cell>
        </row>
        <row r="2409">
          <cell r="M2409">
            <v>0</v>
          </cell>
        </row>
        <row r="2410">
          <cell r="M2410">
            <v>0</v>
          </cell>
        </row>
        <row r="2411">
          <cell r="M2411">
            <v>0</v>
          </cell>
        </row>
        <row r="2412">
          <cell r="M2412">
            <v>0</v>
          </cell>
        </row>
        <row r="2413">
          <cell r="M2413">
            <v>0</v>
          </cell>
        </row>
        <row r="2414">
          <cell r="M2414">
            <v>0</v>
          </cell>
        </row>
        <row r="2415">
          <cell r="M2415">
            <v>0</v>
          </cell>
        </row>
        <row r="2416">
          <cell r="M2416">
            <v>0</v>
          </cell>
        </row>
        <row r="2417">
          <cell r="M2417">
            <v>0</v>
          </cell>
        </row>
        <row r="2418">
          <cell r="M2418">
            <v>0</v>
          </cell>
        </row>
        <row r="2419">
          <cell r="M2419">
            <v>0</v>
          </cell>
        </row>
        <row r="2420">
          <cell r="A2420" t="str">
            <v>S110</v>
          </cell>
          <cell r="M2420">
            <v>0</v>
          </cell>
        </row>
        <row r="2423">
          <cell r="M2423">
            <v>26</v>
          </cell>
        </row>
        <row r="2426">
          <cell r="A2426">
            <v>13</v>
          </cell>
          <cell r="M2426">
            <v>0.26</v>
          </cell>
        </row>
        <row r="2427">
          <cell r="M2427">
            <v>0</v>
          </cell>
        </row>
        <row r="2428">
          <cell r="M2428">
            <v>0</v>
          </cell>
        </row>
        <row r="2429">
          <cell r="M2429">
            <v>0</v>
          </cell>
        </row>
        <row r="2430">
          <cell r="M2430">
            <v>0</v>
          </cell>
        </row>
        <row r="2431">
          <cell r="M2431">
            <v>0</v>
          </cell>
        </row>
        <row r="2432">
          <cell r="M2432">
            <v>0</v>
          </cell>
        </row>
        <row r="2433">
          <cell r="M2433">
            <v>0</v>
          </cell>
        </row>
        <row r="2434">
          <cell r="M2434">
            <v>0</v>
          </cell>
        </row>
        <row r="2435">
          <cell r="M2435">
            <v>0</v>
          </cell>
        </row>
        <row r="2436">
          <cell r="M2436">
            <v>0</v>
          </cell>
        </row>
        <row r="2437">
          <cell r="M2437">
            <v>0</v>
          </cell>
        </row>
        <row r="2438">
          <cell r="M2438">
            <v>0</v>
          </cell>
        </row>
        <row r="2439">
          <cell r="M2439">
            <v>0</v>
          </cell>
        </row>
        <row r="2440">
          <cell r="M2440">
            <v>0</v>
          </cell>
        </row>
        <row r="2441">
          <cell r="M2441">
            <v>0</v>
          </cell>
        </row>
        <row r="2442">
          <cell r="A2442" t="str">
            <v>S111</v>
          </cell>
          <cell r="M2442">
            <v>0</v>
          </cell>
        </row>
        <row r="2445">
          <cell r="M2445">
            <v>2</v>
          </cell>
        </row>
        <row r="2448">
          <cell r="A2448">
            <v>13</v>
          </cell>
          <cell r="M2448">
            <v>1</v>
          </cell>
        </row>
        <row r="2449">
          <cell r="A2449">
            <v>13</v>
          </cell>
          <cell r="M2449">
            <v>1</v>
          </cell>
        </row>
        <row r="2450">
          <cell r="M2450">
            <v>0</v>
          </cell>
        </row>
        <row r="2451">
          <cell r="M2451">
            <v>0</v>
          </cell>
        </row>
        <row r="2452">
          <cell r="M2452">
            <v>0</v>
          </cell>
        </row>
        <row r="2453">
          <cell r="M2453">
            <v>0</v>
          </cell>
        </row>
        <row r="2454">
          <cell r="M2454">
            <v>0</v>
          </cell>
        </row>
        <row r="2455">
          <cell r="M2455">
            <v>0</v>
          </cell>
        </row>
        <row r="2456">
          <cell r="M2456">
            <v>0</v>
          </cell>
        </row>
        <row r="2457">
          <cell r="M2457">
            <v>0</v>
          </cell>
        </row>
        <row r="2458">
          <cell r="M2458">
            <v>0</v>
          </cell>
        </row>
        <row r="2459">
          <cell r="M2459">
            <v>0</v>
          </cell>
        </row>
        <row r="2460">
          <cell r="M2460">
            <v>0</v>
          </cell>
        </row>
        <row r="2461">
          <cell r="M2461">
            <v>0</v>
          </cell>
        </row>
        <row r="2462">
          <cell r="M2462">
            <v>0</v>
          </cell>
        </row>
        <row r="2463">
          <cell r="M2463">
            <v>0</v>
          </cell>
        </row>
        <row r="2464">
          <cell r="A2464" t="str">
            <v>S112</v>
          </cell>
          <cell r="M2464">
            <v>0</v>
          </cell>
        </row>
        <row r="2467">
          <cell r="M2467">
            <v>2</v>
          </cell>
        </row>
        <row r="2470">
          <cell r="A2470">
            <v>13</v>
          </cell>
          <cell r="M2470">
            <v>1</v>
          </cell>
        </row>
        <row r="2471">
          <cell r="A2471">
            <v>15</v>
          </cell>
          <cell r="M2471">
            <v>1</v>
          </cell>
        </row>
        <row r="2472">
          <cell r="A2472">
            <v>62</v>
          </cell>
          <cell r="M2472">
            <v>8</v>
          </cell>
        </row>
        <row r="2473">
          <cell r="A2473">
            <v>53</v>
          </cell>
          <cell r="M2473">
            <v>4</v>
          </cell>
        </row>
        <row r="2474">
          <cell r="A2474">
            <v>113</v>
          </cell>
          <cell r="M2474">
            <v>8</v>
          </cell>
        </row>
        <row r="2475">
          <cell r="A2475">
            <v>50</v>
          </cell>
          <cell r="M2475">
            <v>8</v>
          </cell>
        </row>
        <row r="2476">
          <cell r="A2476">
            <v>59</v>
          </cell>
          <cell r="M2476">
            <v>4</v>
          </cell>
        </row>
        <row r="2477">
          <cell r="A2477">
            <v>56</v>
          </cell>
          <cell r="M2477">
            <v>4</v>
          </cell>
        </row>
        <row r="2478">
          <cell r="M2478">
            <v>0</v>
          </cell>
        </row>
        <row r="2479">
          <cell r="M2479">
            <v>0</v>
          </cell>
        </row>
        <row r="2480">
          <cell r="M2480">
            <v>0</v>
          </cell>
        </row>
        <row r="2481">
          <cell r="M2481">
            <v>0</v>
          </cell>
        </row>
        <row r="2482">
          <cell r="M2482">
            <v>0</v>
          </cell>
        </row>
        <row r="2483">
          <cell r="M2483">
            <v>0</v>
          </cell>
        </row>
        <row r="2484">
          <cell r="M2484">
            <v>0</v>
          </cell>
        </row>
        <row r="2485">
          <cell r="M2485">
            <v>0</v>
          </cell>
        </row>
        <row r="2486">
          <cell r="A2486" t="str">
            <v>S113</v>
          </cell>
          <cell r="M2486">
            <v>0</v>
          </cell>
        </row>
        <row r="2489">
          <cell r="M2489">
            <v>2</v>
          </cell>
        </row>
        <row r="2492">
          <cell r="A2492">
            <v>13</v>
          </cell>
          <cell r="M2492">
            <v>0.5</v>
          </cell>
        </row>
        <row r="2493">
          <cell r="A2493">
            <v>15</v>
          </cell>
          <cell r="M2493">
            <v>0.5</v>
          </cell>
        </row>
        <row r="2494">
          <cell r="M2494">
            <v>0</v>
          </cell>
        </row>
        <row r="2495">
          <cell r="M2495">
            <v>0</v>
          </cell>
        </row>
        <row r="2496">
          <cell r="M2496">
            <v>0</v>
          </cell>
        </row>
        <row r="2497">
          <cell r="M2497">
            <v>0</v>
          </cell>
        </row>
        <row r="2498">
          <cell r="M2498">
            <v>0</v>
          </cell>
        </row>
        <row r="2499">
          <cell r="M2499">
            <v>0</v>
          </cell>
        </row>
        <row r="2500">
          <cell r="M2500">
            <v>0</v>
          </cell>
        </row>
        <row r="2501">
          <cell r="M2501">
            <v>0</v>
          </cell>
        </row>
        <row r="2502">
          <cell r="M2502">
            <v>0</v>
          </cell>
        </row>
        <row r="2503">
          <cell r="M2503">
            <v>0</v>
          </cell>
        </row>
        <row r="2504">
          <cell r="M2504">
            <v>0</v>
          </cell>
        </row>
        <row r="2505">
          <cell r="M2505">
            <v>0</v>
          </cell>
        </row>
        <row r="2506">
          <cell r="M2506">
            <v>0</v>
          </cell>
        </row>
        <row r="2507">
          <cell r="M2507">
            <v>0</v>
          </cell>
        </row>
        <row r="2508">
          <cell r="A2508" t="str">
            <v>S114</v>
          </cell>
          <cell r="M2508">
            <v>0</v>
          </cell>
        </row>
        <row r="2511">
          <cell r="M2511">
            <v>2</v>
          </cell>
        </row>
        <row r="2514">
          <cell r="A2514">
            <v>13</v>
          </cell>
          <cell r="M2514">
            <v>0.5</v>
          </cell>
        </row>
        <row r="2515">
          <cell r="A2515">
            <v>15</v>
          </cell>
          <cell r="M2515">
            <v>0.5</v>
          </cell>
        </row>
        <row r="2516">
          <cell r="M2516">
            <v>0</v>
          </cell>
        </row>
        <row r="2517">
          <cell r="M2517">
            <v>0</v>
          </cell>
        </row>
        <row r="2518">
          <cell r="M2518">
            <v>0</v>
          </cell>
        </row>
        <row r="2519">
          <cell r="M2519">
            <v>0</v>
          </cell>
        </row>
        <row r="2520">
          <cell r="M2520">
            <v>0</v>
          </cell>
        </row>
        <row r="2521">
          <cell r="M2521">
            <v>0</v>
          </cell>
        </row>
        <row r="2522">
          <cell r="M2522">
            <v>0</v>
          </cell>
        </row>
        <row r="2523">
          <cell r="M2523">
            <v>0</v>
          </cell>
        </row>
        <row r="2524">
          <cell r="M2524">
            <v>0</v>
          </cell>
        </row>
        <row r="2525">
          <cell r="M2525">
            <v>0</v>
          </cell>
        </row>
        <row r="2526">
          <cell r="M2526">
            <v>0</v>
          </cell>
        </row>
        <row r="2527">
          <cell r="M2527">
            <v>0</v>
          </cell>
        </row>
        <row r="2528">
          <cell r="M2528">
            <v>0</v>
          </cell>
        </row>
        <row r="2529">
          <cell r="M2529">
            <v>0</v>
          </cell>
        </row>
        <row r="2530">
          <cell r="A2530" t="str">
            <v>S115</v>
          </cell>
          <cell r="M2530">
            <v>0</v>
          </cell>
        </row>
        <row r="2533">
          <cell r="M2533">
            <v>2</v>
          </cell>
        </row>
        <row r="2536">
          <cell r="A2536">
            <v>15</v>
          </cell>
          <cell r="M2536">
            <v>3.8</v>
          </cell>
        </row>
        <row r="2537">
          <cell r="A2537">
            <v>25</v>
          </cell>
          <cell r="M2537">
            <v>11.6</v>
          </cell>
        </row>
        <row r="2538">
          <cell r="M2538">
            <v>0</v>
          </cell>
        </row>
        <row r="2539">
          <cell r="M2539">
            <v>0</v>
          </cell>
        </row>
        <row r="2540">
          <cell r="M2540">
            <v>0</v>
          </cell>
        </row>
        <row r="2541">
          <cell r="M2541">
            <v>0</v>
          </cell>
        </row>
        <row r="2542">
          <cell r="M2542">
            <v>0</v>
          </cell>
        </row>
        <row r="2543">
          <cell r="M2543">
            <v>0</v>
          </cell>
        </row>
        <row r="2544">
          <cell r="M2544">
            <v>0</v>
          </cell>
        </row>
        <row r="2545">
          <cell r="M2545">
            <v>0</v>
          </cell>
        </row>
        <row r="2546">
          <cell r="M2546">
            <v>0</v>
          </cell>
        </row>
        <row r="2547">
          <cell r="M2547">
            <v>0</v>
          </cell>
        </row>
        <row r="2548">
          <cell r="M2548">
            <v>0</v>
          </cell>
        </row>
        <row r="2549">
          <cell r="M2549">
            <v>0</v>
          </cell>
        </row>
        <row r="2550">
          <cell r="M2550">
            <v>0</v>
          </cell>
        </row>
        <row r="2551">
          <cell r="M2551">
            <v>0</v>
          </cell>
        </row>
        <row r="2552">
          <cell r="A2552" t="str">
            <v>S116</v>
          </cell>
          <cell r="M2552">
            <v>0</v>
          </cell>
        </row>
        <row r="2555">
          <cell r="M2555">
            <v>2</v>
          </cell>
        </row>
        <row r="2558">
          <cell r="A2558">
            <v>15</v>
          </cell>
          <cell r="M2558">
            <v>3.04</v>
          </cell>
        </row>
        <row r="2559">
          <cell r="A2559">
            <v>25</v>
          </cell>
          <cell r="M2559">
            <v>9.2799999999999994</v>
          </cell>
        </row>
        <row r="2560">
          <cell r="M2560">
            <v>0</v>
          </cell>
        </row>
        <row r="2561">
          <cell r="M2561">
            <v>0</v>
          </cell>
        </row>
        <row r="2562">
          <cell r="M2562">
            <v>0</v>
          </cell>
        </row>
        <row r="2563">
          <cell r="M2563">
            <v>0</v>
          </cell>
        </row>
        <row r="2564">
          <cell r="M2564">
            <v>0</v>
          </cell>
        </row>
        <row r="2565">
          <cell r="M2565">
            <v>0</v>
          </cell>
        </row>
        <row r="2566">
          <cell r="M2566">
            <v>0</v>
          </cell>
        </row>
        <row r="2567">
          <cell r="M2567">
            <v>0</v>
          </cell>
        </row>
        <row r="2568">
          <cell r="M2568">
            <v>0</v>
          </cell>
        </row>
        <row r="2569">
          <cell r="M2569">
            <v>0</v>
          </cell>
        </row>
        <row r="2570">
          <cell r="M2570">
            <v>0</v>
          </cell>
        </row>
        <row r="2571">
          <cell r="M2571">
            <v>0</v>
          </cell>
        </row>
        <row r="2572">
          <cell r="M2572">
            <v>0</v>
          </cell>
        </row>
        <row r="2573">
          <cell r="M2573">
            <v>0</v>
          </cell>
        </row>
        <row r="2574">
          <cell r="A2574" t="str">
            <v>S117</v>
          </cell>
          <cell r="M2574">
            <v>0</v>
          </cell>
        </row>
        <row r="2577">
          <cell r="M2577">
            <v>2</v>
          </cell>
        </row>
        <row r="2580">
          <cell r="A2580">
            <v>13</v>
          </cell>
          <cell r="M2580">
            <v>0.72</v>
          </cell>
        </row>
        <row r="2581">
          <cell r="A2581">
            <v>15</v>
          </cell>
          <cell r="M2581">
            <v>0.4</v>
          </cell>
        </row>
        <row r="2582">
          <cell r="A2582">
            <v>16</v>
          </cell>
          <cell r="M2582">
            <v>0.42</v>
          </cell>
        </row>
        <row r="2583">
          <cell r="M2583">
            <v>0</v>
          </cell>
        </row>
        <row r="2584">
          <cell r="M2584">
            <v>0</v>
          </cell>
        </row>
        <row r="2585">
          <cell r="M2585">
            <v>0</v>
          </cell>
        </row>
        <row r="2586">
          <cell r="M2586">
            <v>0</v>
          </cell>
        </row>
        <row r="2587">
          <cell r="M2587">
            <v>0</v>
          </cell>
        </row>
        <row r="2588">
          <cell r="M2588">
            <v>0</v>
          </cell>
        </row>
        <row r="2589">
          <cell r="M2589">
            <v>0</v>
          </cell>
        </row>
        <row r="2590">
          <cell r="M2590">
            <v>0</v>
          </cell>
        </row>
        <row r="2591">
          <cell r="M2591">
            <v>0</v>
          </cell>
        </row>
        <row r="2592">
          <cell r="M2592">
            <v>0</v>
          </cell>
        </row>
        <row r="2593">
          <cell r="M2593">
            <v>0</v>
          </cell>
        </row>
        <row r="2594">
          <cell r="M2594">
            <v>0</v>
          </cell>
        </row>
        <row r="2595">
          <cell r="M2595">
            <v>0</v>
          </cell>
        </row>
        <row r="2596">
          <cell r="A2596" t="str">
            <v>S118</v>
          </cell>
          <cell r="M2596">
            <v>0</v>
          </cell>
        </row>
        <row r="2599">
          <cell r="M2599">
            <v>2</v>
          </cell>
        </row>
        <row r="2602">
          <cell r="A2602">
            <v>13</v>
          </cell>
          <cell r="M2602">
            <v>0.2</v>
          </cell>
        </row>
        <row r="2603">
          <cell r="A2603">
            <v>15</v>
          </cell>
          <cell r="M2603">
            <v>0.12</v>
          </cell>
        </row>
        <row r="2604">
          <cell r="A2604">
            <v>16</v>
          </cell>
          <cell r="M2604">
            <v>0.12</v>
          </cell>
        </row>
        <row r="2605">
          <cell r="M2605">
            <v>0</v>
          </cell>
        </row>
        <row r="2606">
          <cell r="M2606">
            <v>0</v>
          </cell>
        </row>
        <row r="2607">
          <cell r="M2607">
            <v>0</v>
          </cell>
        </row>
        <row r="2608">
          <cell r="M2608">
            <v>0</v>
          </cell>
        </row>
        <row r="2609">
          <cell r="M2609">
            <v>0</v>
          </cell>
        </row>
        <row r="2610">
          <cell r="M2610">
            <v>0</v>
          </cell>
        </row>
        <row r="2611">
          <cell r="M2611">
            <v>0</v>
          </cell>
        </row>
        <row r="2612">
          <cell r="M2612">
            <v>0</v>
          </cell>
        </row>
        <row r="2613">
          <cell r="M2613">
            <v>0</v>
          </cell>
        </row>
        <row r="2614">
          <cell r="M2614">
            <v>0</v>
          </cell>
        </row>
        <row r="2615">
          <cell r="M2615">
            <v>0</v>
          </cell>
        </row>
        <row r="2616">
          <cell r="M2616">
            <v>0</v>
          </cell>
        </row>
        <row r="2617">
          <cell r="M2617">
            <v>0</v>
          </cell>
        </row>
        <row r="2618">
          <cell r="A2618" t="str">
            <v>S119</v>
          </cell>
          <cell r="M2618">
            <v>0</v>
          </cell>
        </row>
        <row r="2621">
          <cell r="M2621">
            <v>1</v>
          </cell>
        </row>
        <row r="2624">
          <cell r="A2624">
            <v>27</v>
          </cell>
          <cell r="M2624">
            <v>1</v>
          </cell>
        </row>
        <row r="2625">
          <cell r="A2625">
            <v>28</v>
          </cell>
          <cell r="M2625">
            <v>1.4</v>
          </cell>
        </row>
        <row r="2626">
          <cell r="M2626">
            <v>0</v>
          </cell>
        </row>
        <row r="2627">
          <cell r="M2627">
            <v>0</v>
          </cell>
        </row>
        <row r="2628">
          <cell r="M2628">
            <v>0</v>
          </cell>
        </row>
        <row r="2629">
          <cell r="M2629">
            <v>0</v>
          </cell>
        </row>
        <row r="2630">
          <cell r="M2630">
            <v>0</v>
          </cell>
        </row>
        <row r="2631">
          <cell r="M2631">
            <v>0</v>
          </cell>
        </row>
        <row r="2632">
          <cell r="M2632">
            <v>0</v>
          </cell>
        </row>
        <row r="2633">
          <cell r="M2633">
            <v>0</v>
          </cell>
        </row>
        <row r="2634">
          <cell r="M2634">
            <v>0</v>
          </cell>
        </row>
        <row r="2635">
          <cell r="M2635">
            <v>0</v>
          </cell>
        </row>
        <row r="2636">
          <cell r="M2636">
            <v>0</v>
          </cell>
        </row>
        <row r="2637">
          <cell r="M2637">
            <v>0</v>
          </cell>
        </row>
        <row r="2638">
          <cell r="M2638">
            <v>0</v>
          </cell>
        </row>
        <row r="2639">
          <cell r="M2639">
            <v>0</v>
          </cell>
        </row>
        <row r="2640">
          <cell r="A2640" t="str">
            <v>S120</v>
          </cell>
          <cell r="M2640">
            <v>0</v>
          </cell>
        </row>
        <row r="2643">
          <cell r="M2643">
            <v>1</v>
          </cell>
        </row>
        <row r="2646">
          <cell r="A2646">
            <v>27</v>
          </cell>
          <cell r="M2646">
            <v>0.8</v>
          </cell>
        </row>
        <row r="2647">
          <cell r="A2647">
            <v>28</v>
          </cell>
          <cell r="M2647">
            <v>1.1200000000000001</v>
          </cell>
        </row>
        <row r="2648">
          <cell r="M2648">
            <v>0</v>
          </cell>
        </row>
        <row r="2649">
          <cell r="M2649">
            <v>0</v>
          </cell>
        </row>
        <row r="2650">
          <cell r="M2650">
            <v>0</v>
          </cell>
        </row>
        <row r="2651">
          <cell r="M2651">
            <v>0</v>
          </cell>
        </row>
        <row r="2652">
          <cell r="M2652">
            <v>0</v>
          </cell>
        </row>
        <row r="2653">
          <cell r="M2653">
            <v>0</v>
          </cell>
        </row>
        <row r="2654">
          <cell r="M2654">
            <v>0</v>
          </cell>
        </row>
        <row r="2655">
          <cell r="M2655">
            <v>0</v>
          </cell>
        </row>
        <row r="2656">
          <cell r="M2656">
            <v>0</v>
          </cell>
        </row>
        <row r="2657">
          <cell r="M2657">
            <v>0</v>
          </cell>
        </row>
        <row r="2658">
          <cell r="M2658">
            <v>0</v>
          </cell>
        </row>
        <row r="2659">
          <cell r="M2659">
            <v>0</v>
          </cell>
        </row>
        <row r="2660">
          <cell r="M2660">
            <v>0</v>
          </cell>
        </row>
        <row r="2661">
          <cell r="M2661">
            <v>0</v>
          </cell>
        </row>
        <row r="2662">
          <cell r="A2662" t="str">
            <v>S121</v>
          </cell>
          <cell r="M2662">
            <v>0</v>
          </cell>
        </row>
        <row r="2665">
          <cell r="M2665">
            <v>1</v>
          </cell>
        </row>
        <row r="2668">
          <cell r="A2668">
            <v>13</v>
          </cell>
          <cell r="M2668">
            <v>0.03</v>
          </cell>
        </row>
        <row r="2669">
          <cell r="A2669">
            <v>15</v>
          </cell>
          <cell r="M2669">
            <v>0.02</v>
          </cell>
        </row>
        <row r="2670">
          <cell r="M2670">
            <v>0</v>
          </cell>
        </row>
        <row r="2671">
          <cell r="M2671">
            <v>0</v>
          </cell>
        </row>
        <row r="2672">
          <cell r="M2672">
            <v>0</v>
          </cell>
        </row>
        <row r="2673">
          <cell r="M2673">
            <v>0</v>
          </cell>
        </row>
        <row r="2674">
          <cell r="M2674">
            <v>0</v>
          </cell>
        </row>
        <row r="2675">
          <cell r="M2675">
            <v>0</v>
          </cell>
        </row>
        <row r="2676">
          <cell r="M2676">
            <v>0</v>
          </cell>
        </row>
        <row r="2677">
          <cell r="M2677">
            <v>0</v>
          </cell>
        </row>
        <row r="2678">
          <cell r="M2678">
            <v>0</v>
          </cell>
        </row>
        <row r="2679">
          <cell r="M2679">
            <v>0</v>
          </cell>
        </row>
        <row r="2680">
          <cell r="M2680">
            <v>0</v>
          </cell>
        </row>
        <row r="2681">
          <cell r="M2681">
            <v>0</v>
          </cell>
        </row>
        <row r="2682">
          <cell r="M2682">
            <v>0</v>
          </cell>
        </row>
        <row r="2683">
          <cell r="M2683">
            <v>0</v>
          </cell>
        </row>
        <row r="2684">
          <cell r="A2684" t="str">
            <v>S122</v>
          </cell>
          <cell r="M2684">
            <v>0</v>
          </cell>
        </row>
        <row r="2687">
          <cell r="M2687">
            <v>1</v>
          </cell>
        </row>
        <row r="2690">
          <cell r="A2690">
            <v>13</v>
          </cell>
          <cell r="M2690">
            <v>0.02</v>
          </cell>
        </row>
        <row r="2691">
          <cell r="A2691">
            <v>15</v>
          </cell>
          <cell r="M2691">
            <v>0.01</v>
          </cell>
        </row>
        <row r="2692">
          <cell r="M2692">
            <v>0</v>
          </cell>
        </row>
        <row r="2693">
          <cell r="M2693">
            <v>0</v>
          </cell>
        </row>
        <row r="2694">
          <cell r="M2694">
            <v>0</v>
          </cell>
        </row>
        <row r="2695">
          <cell r="M2695">
            <v>0</v>
          </cell>
        </row>
        <row r="2696">
          <cell r="M2696">
            <v>0</v>
          </cell>
        </row>
        <row r="2697">
          <cell r="M2697">
            <v>0</v>
          </cell>
        </row>
        <row r="2698">
          <cell r="M2698">
            <v>0</v>
          </cell>
        </row>
        <row r="2699">
          <cell r="M2699">
            <v>0</v>
          </cell>
        </row>
        <row r="2700">
          <cell r="M2700">
            <v>0</v>
          </cell>
        </row>
        <row r="2701">
          <cell r="M2701">
            <v>0</v>
          </cell>
        </row>
        <row r="2702">
          <cell r="M2702">
            <v>0</v>
          </cell>
        </row>
        <row r="2703">
          <cell r="M2703">
            <v>0</v>
          </cell>
        </row>
        <row r="2704">
          <cell r="M2704">
            <v>0</v>
          </cell>
        </row>
        <row r="2705">
          <cell r="M2705">
            <v>0</v>
          </cell>
        </row>
        <row r="2706">
          <cell r="A2706" t="str">
            <v>S123</v>
          </cell>
          <cell r="M2706">
            <v>0</v>
          </cell>
        </row>
        <row r="2709">
          <cell r="M2709">
            <v>2</v>
          </cell>
        </row>
        <row r="2712">
          <cell r="A2712">
            <v>27</v>
          </cell>
          <cell r="M2712">
            <v>0.46</v>
          </cell>
        </row>
        <row r="2713">
          <cell r="A2713">
            <v>28</v>
          </cell>
          <cell r="M2713">
            <v>0.76</v>
          </cell>
        </row>
        <row r="2714">
          <cell r="M2714">
            <v>0</v>
          </cell>
        </row>
        <row r="2715">
          <cell r="M2715">
            <v>0</v>
          </cell>
        </row>
        <row r="2716">
          <cell r="M2716">
            <v>0</v>
          </cell>
        </row>
        <row r="2717">
          <cell r="M2717">
            <v>0</v>
          </cell>
        </row>
        <row r="2718">
          <cell r="M2718">
            <v>0</v>
          </cell>
        </row>
        <row r="2719">
          <cell r="M2719">
            <v>0</v>
          </cell>
        </row>
        <row r="2720">
          <cell r="M2720">
            <v>0</v>
          </cell>
        </row>
        <row r="2721">
          <cell r="M2721">
            <v>0</v>
          </cell>
        </row>
        <row r="2722">
          <cell r="M2722">
            <v>0</v>
          </cell>
        </row>
        <row r="2723">
          <cell r="M2723">
            <v>0</v>
          </cell>
        </row>
        <row r="2724">
          <cell r="M2724">
            <v>0</v>
          </cell>
        </row>
        <row r="2725">
          <cell r="M2725">
            <v>0</v>
          </cell>
        </row>
        <row r="2726">
          <cell r="M2726">
            <v>0</v>
          </cell>
        </row>
        <row r="2727">
          <cell r="M2727">
            <v>0</v>
          </cell>
        </row>
        <row r="2728">
          <cell r="A2728" t="str">
            <v>S124</v>
          </cell>
          <cell r="M2728">
            <v>0</v>
          </cell>
        </row>
        <row r="2731">
          <cell r="M2731">
            <v>2</v>
          </cell>
        </row>
        <row r="2734">
          <cell r="A2734">
            <v>27</v>
          </cell>
          <cell r="M2734">
            <v>0.36</v>
          </cell>
        </row>
        <row r="2735">
          <cell r="A2735">
            <v>28</v>
          </cell>
          <cell r="M2735">
            <v>0.6</v>
          </cell>
        </row>
        <row r="2736">
          <cell r="M2736">
            <v>0</v>
          </cell>
        </row>
        <row r="2737">
          <cell r="M2737">
            <v>0</v>
          </cell>
        </row>
        <row r="2738">
          <cell r="M2738">
            <v>0</v>
          </cell>
        </row>
        <row r="2739">
          <cell r="M2739">
            <v>0</v>
          </cell>
        </row>
        <row r="2740">
          <cell r="M2740">
            <v>0</v>
          </cell>
        </row>
        <row r="2741">
          <cell r="M2741">
            <v>0</v>
          </cell>
        </row>
        <row r="2742">
          <cell r="M2742">
            <v>0</v>
          </cell>
        </row>
        <row r="2743">
          <cell r="M2743">
            <v>0</v>
          </cell>
        </row>
        <row r="2744">
          <cell r="M2744">
            <v>0</v>
          </cell>
        </row>
        <row r="2745">
          <cell r="M2745">
            <v>0</v>
          </cell>
        </row>
        <row r="2746">
          <cell r="M2746">
            <v>0</v>
          </cell>
        </row>
        <row r="2747">
          <cell r="M2747">
            <v>0</v>
          </cell>
        </row>
        <row r="2748">
          <cell r="M2748">
            <v>0</v>
          </cell>
        </row>
        <row r="2749">
          <cell r="M2749">
            <v>0</v>
          </cell>
        </row>
        <row r="2750">
          <cell r="A2750" t="str">
            <v>S125</v>
          </cell>
          <cell r="M2750">
            <v>0</v>
          </cell>
        </row>
        <row r="2753">
          <cell r="M2753">
            <v>4</v>
          </cell>
        </row>
        <row r="2756">
          <cell r="A2756">
            <v>13</v>
          </cell>
          <cell r="M2756">
            <v>1.1599999999999999</v>
          </cell>
        </row>
        <row r="2757">
          <cell r="A2757">
            <v>28</v>
          </cell>
          <cell r="M2757">
            <v>2.3199999999999998</v>
          </cell>
        </row>
        <row r="2758">
          <cell r="M2758">
            <v>0</v>
          </cell>
        </row>
        <row r="2759">
          <cell r="M2759">
            <v>0</v>
          </cell>
        </row>
        <row r="2760">
          <cell r="M2760">
            <v>0</v>
          </cell>
        </row>
        <row r="2761">
          <cell r="M2761">
            <v>0</v>
          </cell>
        </row>
        <row r="2762">
          <cell r="M2762">
            <v>0</v>
          </cell>
        </row>
        <row r="2763">
          <cell r="M2763">
            <v>0</v>
          </cell>
        </row>
        <row r="2764">
          <cell r="M2764">
            <v>0</v>
          </cell>
        </row>
        <row r="2765">
          <cell r="M2765">
            <v>0</v>
          </cell>
        </row>
        <row r="2766">
          <cell r="M2766">
            <v>0</v>
          </cell>
        </row>
        <row r="2767">
          <cell r="M2767">
            <v>0</v>
          </cell>
        </row>
        <row r="2768">
          <cell r="M2768">
            <v>0</v>
          </cell>
        </row>
        <row r="2769">
          <cell r="M2769">
            <v>0</v>
          </cell>
        </row>
        <row r="2770">
          <cell r="M2770">
            <v>0</v>
          </cell>
        </row>
        <row r="2771">
          <cell r="M2771">
            <v>0</v>
          </cell>
        </row>
        <row r="2772">
          <cell r="A2772" t="str">
            <v>S126</v>
          </cell>
          <cell r="M2772">
            <v>0</v>
          </cell>
        </row>
        <row r="2775">
          <cell r="M2775">
            <v>4</v>
          </cell>
        </row>
        <row r="2778">
          <cell r="A2778">
            <v>13</v>
          </cell>
          <cell r="M2778">
            <v>0.92</v>
          </cell>
        </row>
        <row r="2779">
          <cell r="A2779">
            <v>28</v>
          </cell>
          <cell r="M2779">
            <v>1.84</v>
          </cell>
        </row>
        <row r="2780">
          <cell r="M2780">
            <v>0</v>
          </cell>
        </row>
        <row r="2781">
          <cell r="M2781">
            <v>0</v>
          </cell>
        </row>
        <row r="2782">
          <cell r="M2782">
            <v>0</v>
          </cell>
        </row>
        <row r="2783">
          <cell r="M2783">
            <v>0</v>
          </cell>
        </row>
        <row r="2784">
          <cell r="M2784">
            <v>0</v>
          </cell>
        </row>
        <row r="2785">
          <cell r="M2785">
            <v>0</v>
          </cell>
        </row>
        <row r="2786">
          <cell r="M2786">
            <v>0</v>
          </cell>
        </row>
        <row r="2787">
          <cell r="M2787">
            <v>0</v>
          </cell>
        </row>
        <row r="2788">
          <cell r="M2788">
            <v>0</v>
          </cell>
        </row>
        <row r="2789">
          <cell r="M2789">
            <v>0</v>
          </cell>
        </row>
        <row r="2790">
          <cell r="M2790">
            <v>0</v>
          </cell>
        </row>
        <row r="2791">
          <cell r="M2791">
            <v>0</v>
          </cell>
        </row>
        <row r="2792">
          <cell r="M2792">
            <v>0</v>
          </cell>
        </row>
        <row r="2793">
          <cell r="M2793">
            <v>0</v>
          </cell>
        </row>
        <row r="2794">
          <cell r="A2794" t="str">
            <v>S127</v>
          </cell>
          <cell r="M2794">
            <v>0</v>
          </cell>
        </row>
        <row r="2797">
          <cell r="M2797">
            <v>26.65</v>
          </cell>
        </row>
        <row r="2800">
          <cell r="A2800">
            <v>14</v>
          </cell>
          <cell r="M2800">
            <v>5.0634999999999994</v>
          </cell>
        </row>
        <row r="2801">
          <cell r="M2801">
            <v>0</v>
          </cell>
        </row>
        <row r="2802">
          <cell r="M2802">
            <v>0</v>
          </cell>
        </row>
        <row r="2803">
          <cell r="M2803">
            <v>274.495</v>
          </cell>
        </row>
        <row r="2804">
          <cell r="M2804">
            <v>0</v>
          </cell>
        </row>
        <row r="2805">
          <cell r="M2805">
            <v>0</v>
          </cell>
        </row>
        <row r="2806">
          <cell r="M2806">
            <v>0</v>
          </cell>
        </row>
        <row r="2807">
          <cell r="M2807">
            <v>0</v>
          </cell>
        </row>
        <row r="2808">
          <cell r="M2808">
            <v>0</v>
          </cell>
        </row>
        <row r="2809">
          <cell r="M2809">
            <v>0</v>
          </cell>
        </row>
        <row r="2810">
          <cell r="M2810">
            <v>0</v>
          </cell>
        </row>
        <row r="2811">
          <cell r="M2811">
            <v>0</v>
          </cell>
        </row>
        <row r="2812">
          <cell r="M2812">
            <v>0</v>
          </cell>
        </row>
        <row r="2813">
          <cell r="M2813">
            <v>0</v>
          </cell>
        </row>
        <row r="2814">
          <cell r="M2814">
            <v>0</v>
          </cell>
        </row>
        <row r="2815">
          <cell r="M2815">
            <v>0</v>
          </cell>
        </row>
        <row r="2816">
          <cell r="A2816" t="str">
            <v>S128</v>
          </cell>
          <cell r="M2816">
            <v>0</v>
          </cell>
        </row>
        <row r="2819">
          <cell r="M2819">
            <v>4</v>
          </cell>
        </row>
        <row r="2822">
          <cell r="A2822">
            <v>27</v>
          </cell>
          <cell r="M2822">
            <v>0.32</v>
          </cell>
        </row>
        <row r="2823">
          <cell r="M2823">
            <v>0</v>
          </cell>
        </row>
        <row r="2824">
          <cell r="M2824">
            <v>0</v>
          </cell>
        </row>
        <row r="2825">
          <cell r="M2825">
            <v>0</v>
          </cell>
        </row>
        <row r="2826">
          <cell r="M2826">
            <v>0</v>
          </cell>
        </row>
        <row r="2827">
          <cell r="M2827">
            <v>0</v>
          </cell>
        </row>
        <row r="2828">
          <cell r="M2828">
            <v>0</v>
          </cell>
        </row>
        <row r="2829">
          <cell r="M2829">
            <v>0</v>
          </cell>
        </row>
        <row r="2830">
          <cell r="M2830">
            <v>0</v>
          </cell>
        </row>
        <row r="2831">
          <cell r="M2831">
            <v>0</v>
          </cell>
        </row>
        <row r="2832">
          <cell r="M2832">
            <v>0</v>
          </cell>
        </row>
        <row r="2833">
          <cell r="M2833">
            <v>0</v>
          </cell>
        </row>
        <row r="2834">
          <cell r="M2834">
            <v>0</v>
          </cell>
        </row>
        <row r="2835">
          <cell r="M2835">
            <v>0</v>
          </cell>
        </row>
        <row r="2836">
          <cell r="M2836">
            <v>0</v>
          </cell>
        </row>
        <row r="2837">
          <cell r="M2837">
            <v>0</v>
          </cell>
        </row>
        <row r="2838">
          <cell r="A2838" t="str">
            <v>S129</v>
          </cell>
          <cell r="M2838">
            <v>0</v>
          </cell>
        </row>
        <row r="2841">
          <cell r="M2841">
            <v>4</v>
          </cell>
        </row>
        <row r="2844">
          <cell r="A2844">
            <v>27</v>
          </cell>
          <cell r="M2844">
            <v>0.76</v>
          </cell>
        </row>
        <row r="2845">
          <cell r="A2845">
            <v>28</v>
          </cell>
          <cell r="M2845">
            <v>4.16</v>
          </cell>
        </row>
        <row r="2846">
          <cell r="M2846">
            <v>0</v>
          </cell>
        </row>
        <row r="2847">
          <cell r="M2847">
            <v>0</v>
          </cell>
        </row>
        <row r="2848">
          <cell r="M2848">
            <v>0</v>
          </cell>
        </row>
        <row r="2849">
          <cell r="M2849">
            <v>0</v>
          </cell>
        </row>
        <row r="2850">
          <cell r="M2850">
            <v>0</v>
          </cell>
        </row>
        <row r="2851">
          <cell r="M2851">
            <v>0</v>
          </cell>
        </row>
        <row r="2852">
          <cell r="M2852">
            <v>0</v>
          </cell>
        </row>
        <row r="2853">
          <cell r="M2853">
            <v>0</v>
          </cell>
        </row>
        <row r="2854">
          <cell r="M2854">
            <v>0</v>
          </cell>
        </row>
        <row r="2855">
          <cell r="M2855">
            <v>0</v>
          </cell>
        </row>
        <row r="2856">
          <cell r="M2856">
            <v>0</v>
          </cell>
        </row>
        <row r="2857">
          <cell r="M2857">
            <v>0</v>
          </cell>
        </row>
        <row r="2858">
          <cell r="M2858">
            <v>0</v>
          </cell>
        </row>
        <row r="2859">
          <cell r="M2859">
            <v>0</v>
          </cell>
        </row>
        <row r="2860">
          <cell r="A2860" t="str">
            <v>S130</v>
          </cell>
          <cell r="M2860">
            <v>0</v>
          </cell>
        </row>
        <row r="2863">
          <cell r="M2863">
            <v>5.8</v>
          </cell>
        </row>
        <row r="2866">
          <cell r="A2866">
            <v>11</v>
          </cell>
          <cell r="M2866">
            <v>0.81200000000000006</v>
          </cell>
        </row>
        <row r="2867">
          <cell r="A2867">
            <v>27</v>
          </cell>
          <cell r="M2867">
            <v>0.81200000000000006</v>
          </cell>
        </row>
        <row r="2868">
          <cell r="M2868">
            <v>0</v>
          </cell>
        </row>
        <row r="2869">
          <cell r="M2869">
            <v>0</v>
          </cell>
        </row>
        <row r="2870">
          <cell r="M2870">
            <v>0</v>
          </cell>
        </row>
        <row r="2871">
          <cell r="M2871">
            <v>0</v>
          </cell>
        </row>
        <row r="2872">
          <cell r="M2872">
            <v>0</v>
          </cell>
        </row>
        <row r="2873">
          <cell r="M2873">
            <v>0</v>
          </cell>
        </row>
        <row r="2874">
          <cell r="M2874">
            <v>0</v>
          </cell>
        </row>
        <row r="2875">
          <cell r="M2875">
            <v>0</v>
          </cell>
        </row>
        <row r="2876">
          <cell r="M2876">
            <v>0</v>
          </cell>
        </row>
        <row r="2877">
          <cell r="M2877">
            <v>0</v>
          </cell>
        </row>
        <row r="2878">
          <cell r="M2878">
            <v>0</v>
          </cell>
        </row>
        <row r="2879">
          <cell r="M2879">
            <v>0</v>
          </cell>
        </row>
        <row r="2880">
          <cell r="M2880">
            <v>0</v>
          </cell>
        </row>
        <row r="2881">
          <cell r="M2881">
            <v>0</v>
          </cell>
        </row>
        <row r="2882">
          <cell r="A2882" t="str">
            <v>S131</v>
          </cell>
          <cell r="M2882">
            <v>0</v>
          </cell>
        </row>
        <row r="2885">
          <cell r="M2885">
            <v>4</v>
          </cell>
        </row>
        <row r="2888">
          <cell r="A2888">
            <v>27</v>
          </cell>
          <cell r="M2888">
            <v>0.4</v>
          </cell>
        </row>
        <row r="2889">
          <cell r="M2889">
            <v>0</v>
          </cell>
        </row>
        <row r="2890">
          <cell r="M2890">
            <v>0</v>
          </cell>
        </row>
        <row r="2891">
          <cell r="M2891">
            <v>0</v>
          </cell>
        </row>
        <row r="2892">
          <cell r="M2892">
            <v>0</v>
          </cell>
        </row>
        <row r="2893">
          <cell r="M2893">
            <v>0</v>
          </cell>
        </row>
        <row r="2894">
          <cell r="M2894">
            <v>0</v>
          </cell>
        </row>
        <row r="2895">
          <cell r="M2895">
            <v>0</v>
          </cell>
        </row>
        <row r="2896">
          <cell r="M2896">
            <v>0</v>
          </cell>
        </row>
        <row r="2897">
          <cell r="M2897">
            <v>0</v>
          </cell>
        </row>
        <row r="2898">
          <cell r="M2898">
            <v>0</v>
          </cell>
        </row>
        <row r="2899">
          <cell r="M2899">
            <v>0</v>
          </cell>
        </row>
        <row r="2900">
          <cell r="M2900">
            <v>0</v>
          </cell>
        </row>
        <row r="2901">
          <cell r="M2901">
            <v>0</v>
          </cell>
        </row>
        <row r="2902">
          <cell r="M2902">
            <v>0</v>
          </cell>
        </row>
        <row r="2903">
          <cell r="M2903">
            <v>0</v>
          </cell>
        </row>
        <row r="2904">
          <cell r="A2904" t="str">
            <v>S132</v>
          </cell>
          <cell r="M2904">
            <v>0</v>
          </cell>
        </row>
        <row r="2907">
          <cell r="M2907">
            <v>3.5</v>
          </cell>
        </row>
        <row r="2910">
          <cell r="A2910">
            <v>27</v>
          </cell>
          <cell r="M2910">
            <v>1.7149999999999999</v>
          </cell>
        </row>
        <row r="2911">
          <cell r="M2911">
            <v>0</v>
          </cell>
        </row>
        <row r="2912">
          <cell r="M2912">
            <v>0</v>
          </cell>
        </row>
        <row r="2913">
          <cell r="M2913">
            <v>0</v>
          </cell>
        </row>
        <row r="2914">
          <cell r="M2914">
            <v>0</v>
          </cell>
        </row>
        <row r="2915">
          <cell r="M2915">
            <v>0</v>
          </cell>
        </row>
        <row r="2916">
          <cell r="M2916">
            <v>0</v>
          </cell>
        </row>
        <row r="2917">
          <cell r="M2917">
            <v>0</v>
          </cell>
        </row>
        <row r="2918">
          <cell r="M2918">
            <v>0</v>
          </cell>
        </row>
        <row r="2919">
          <cell r="M2919">
            <v>0</v>
          </cell>
        </row>
        <row r="2920">
          <cell r="M2920">
            <v>0</v>
          </cell>
        </row>
        <row r="2921">
          <cell r="M2921">
            <v>0</v>
          </cell>
        </row>
        <row r="2922">
          <cell r="M2922">
            <v>0</v>
          </cell>
        </row>
        <row r="2923">
          <cell r="M2923">
            <v>0</v>
          </cell>
        </row>
        <row r="2924">
          <cell r="M2924">
            <v>0</v>
          </cell>
        </row>
        <row r="2925">
          <cell r="M2925">
            <v>0</v>
          </cell>
        </row>
        <row r="2926">
          <cell r="A2926" t="str">
            <v>S133</v>
          </cell>
          <cell r="M2926">
            <v>0</v>
          </cell>
        </row>
        <row r="2929">
          <cell r="M2929">
            <v>1</v>
          </cell>
        </row>
        <row r="2932">
          <cell r="A2932">
            <v>27</v>
          </cell>
          <cell r="M2932">
            <v>1</v>
          </cell>
        </row>
        <row r="2933">
          <cell r="A2933">
            <v>28</v>
          </cell>
          <cell r="M2933">
            <v>1</v>
          </cell>
        </row>
        <row r="2934">
          <cell r="M2934">
            <v>0</v>
          </cell>
        </row>
        <row r="2935">
          <cell r="M2935">
            <v>0</v>
          </cell>
        </row>
        <row r="2936">
          <cell r="M2936">
            <v>0</v>
          </cell>
        </row>
        <row r="2937">
          <cell r="M2937">
            <v>0</v>
          </cell>
        </row>
        <row r="2938">
          <cell r="M2938">
            <v>0</v>
          </cell>
        </row>
        <row r="2939">
          <cell r="M2939">
            <v>0</v>
          </cell>
        </row>
        <row r="2940">
          <cell r="M2940">
            <v>0</v>
          </cell>
        </row>
        <row r="2941">
          <cell r="M2941">
            <v>0</v>
          </cell>
        </row>
        <row r="2942">
          <cell r="M2942">
            <v>0</v>
          </cell>
        </row>
        <row r="2943">
          <cell r="M2943">
            <v>0</v>
          </cell>
        </row>
        <row r="2944">
          <cell r="M2944">
            <v>0</v>
          </cell>
        </row>
        <row r="2945">
          <cell r="M2945">
            <v>0</v>
          </cell>
        </row>
        <row r="2946">
          <cell r="M2946">
            <v>0</v>
          </cell>
        </row>
        <row r="2947">
          <cell r="M2947">
            <v>0</v>
          </cell>
        </row>
        <row r="2948">
          <cell r="A2948" t="str">
            <v>S134</v>
          </cell>
          <cell r="M2948">
            <v>0</v>
          </cell>
        </row>
        <row r="2951">
          <cell r="M2951">
            <v>4</v>
          </cell>
        </row>
        <row r="2954">
          <cell r="A2954">
            <v>27</v>
          </cell>
          <cell r="M2954">
            <v>0.24</v>
          </cell>
        </row>
        <row r="2955">
          <cell r="M2955">
            <v>0</v>
          </cell>
        </row>
        <row r="2956">
          <cell r="M2956">
            <v>0</v>
          </cell>
        </row>
        <row r="2957">
          <cell r="M2957">
            <v>0</v>
          </cell>
        </row>
        <row r="2958">
          <cell r="M2958">
            <v>0</v>
          </cell>
        </row>
        <row r="2959">
          <cell r="M2959">
            <v>0</v>
          </cell>
        </row>
        <row r="2960">
          <cell r="M2960">
            <v>0</v>
          </cell>
        </row>
        <row r="2961">
          <cell r="M2961">
            <v>0</v>
          </cell>
        </row>
        <row r="2962">
          <cell r="M2962">
            <v>0</v>
          </cell>
        </row>
        <row r="2963">
          <cell r="M2963">
            <v>0</v>
          </cell>
        </row>
        <row r="2964">
          <cell r="M2964">
            <v>0</v>
          </cell>
        </row>
        <row r="2965">
          <cell r="M2965">
            <v>0</v>
          </cell>
        </row>
        <row r="2966">
          <cell r="M2966">
            <v>0</v>
          </cell>
        </row>
        <row r="2967">
          <cell r="M2967">
            <v>0</v>
          </cell>
        </row>
        <row r="2968">
          <cell r="M2968">
            <v>0</v>
          </cell>
        </row>
        <row r="2969">
          <cell r="M2969">
            <v>0</v>
          </cell>
        </row>
        <row r="2970">
          <cell r="A2970" t="str">
            <v>S135</v>
          </cell>
          <cell r="M2970">
            <v>0</v>
          </cell>
        </row>
        <row r="2973">
          <cell r="M2973">
            <v>23</v>
          </cell>
        </row>
        <row r="2976">
          <cell r="A2976">
            <v>13</v>
          </cell>
          <cell r="M2976">
            <v>0.80500000000000005</v>
          </cell>
        </row>
        <row r="2977">
          <cell r="A2977">
            <v>15</v>
          </cell>
          <cell r="M2977">
            <v>0.29899999999999999</v>
          </cell>
        </row>
        <row r="2978">
          <cell r="A2978">
            <v>356</v>
          </cell>
          <cell r="M2978">
            <v>23</v>
          </cell>
        </row>
        <row r="2979">
          <cell r="M2979">
            <v>0</v>
          </cell>
        </row>
        <row r="2980">
          <cell r="M2980">
            <v>0</v>
          </cell>
        </row>
        <row r="2981">
          <cell r="M2981">
            <v>0</v>
          </cell>
        </row>
        <row r="2982">
          <cell r="M2982">
            <v>0</v>
          </cell>
        </row>
        <row r="2983">
          <cell r="M2983">
            <v>0</v>
          </cell>
        </row>
        <row r="2984">
          <cell r="M2984">
            <v>0</v>
          </cell>
        </row>
        <row r="2985">
          <cell r="M2985">
            <v>0</v>
          </cell>
        </row>
        <row r="2986">
          <cell r="M2986">
            <v>0</v>
          </cell>
        </row>
        <row r="2987">
          <cell r="M2987">
            <v>0</v>
          </cell>
        </row>
        <row r="2988">
          <cell r="M2988">
            <v>0</v>
          </cell>
        </row>
        <row r="2989">
          <cell r="M2989">
            <v>0</v>
          </cell>
        </row>
        <row r="2990">
          <cell r="M2990">
            <v>0</v>
          </cell>
        </row>
        <row r="2991">
          <cell r="M2991">
            <v>0</v>
          </cell>
        </row>
        <row r="2992">
          <cell r="A2992" t="str">
            <v>S136</v>
          </cell>
          <cell r="M2992">
            <v>0</v>
          </cell>
        </row>
        <row r="2995">
          <cell r="M2995">
            <v>5</v>
          </cell>
        </row>
        <row r="2998">
          <cell r="A2998">
            <v>13</v>
          </cell>
          <cell r="M2998">
            <v>3</v>
          </cell>
        </row>
        <row r="2999">
          <cell r="A2999">
            <v>15</v>
          </cell>
          <cell r="M2999">
            <v>1.5</v>
          </cell>
        </row>
        <row r="3000">
          <cell r="M3000">
            <v>0</v>
          </cell>
        </row>
        <row r="3001">
          <cell r="M3001">
            <v>0</v>
          </cell>
        </row>
        <row r="3002">
          <cell r="M3002">
            <v>0</v>
          </cell>
        </row>
        <row r="3003">
          <cell r="M3003">
            <v>0</v>
          </cell>
        </row>
        <row r="3004">
          <cell r="M3004">
            <v>0</v>
          </cell>
        </row>
        <row r="3005">
          <cell r="M3005">
            <v>0</v>
          </cell>
        </row>
        <row r="3006">
          <cell r="M3006">
            <v>0</v>
          </cell>
        </row>
        <row r="3007">
          <cell r="M3007">
            <v>0</v>
          </cell>
        </row>
        <row r="3008">
          <cell r="M3008">
            <v>0</v>
          </cell>
        </row>
        <row r="3009">
          <cell r="M3009">
            <v>0</v>
          </cell>
        </row>
        <row r="3010">
          <cell r="M3010">
            <v>0</v>
          </cell>
        </row>
        <row r="3011">
          <cell r="M3011">
            <v>0</v>
          </cell>
        </row>
        <row r="3012">
          <cell r="M3012">
            <v>0</v>
          </cell>
        </row>
        <row r="3013">
          <cell r="M3013">
            <v>0</v>
          </cell>
        </row>
        <row r="3014">
          <cell r="A3014" t="str">
            <v>S137</v>
          </cell>
          <cell r="M3014">
            <v>0</v>
          </cell>
        </row>
        <row r="3017">
          <cell r="M3017">
            <v>3</v>
          </cell>
        </row>
        <row r="3020">
          <cell r="A3020">
            <v>13</v>
          </cell>
          <cell r="M3020">
            <v>0.03</v>
          </cell>
        </row>
        <row r="3021">
          <cell r="A3021">
            <v>15</v>
          </cell>
          <cell r="M3021">
            <v>9.0000000000000011E-3</v>
          </cell>
        </row>
        <row r="3022">
          <cell r="M3022">
            <v>0</v>
          </cell>
        </row>
        <row r="3023">
          <cell r="M3023">
            <v>0</v>
          </cell>
        </row>
        <row r="3024">
          <cell r="M3024">
            <v>0</v>
          </cell>
        </row>
        <row r="3025">
          <cell r="M3025">
            <v>0</v>
          </cell>
        </row>
        <row r="3026">
          <cell r="M3026">
            <v>0</v>
          </cell>
        </row>
        <row r="3027">
          <cell r="M3027">
            <v>0</v>
          </cell>
        </row>
        <row r="3028">
          <cell r="M3028">
            <v>0</v>
          </cell>
        </row>
        <row r="3029">
          <cell r="M3029">
            <v>0</v>
          </cell>
        </row>
        <row r="3030">
          <cell r="M3030">
            <v>0</v>
          </cell>
        </row>
        <row r="3031">
          <cell r="M3031">
            <v>0</v>
          </cell>
        </row>
        <row r="3032">
          <cell r="M3032">
            <v>0</v>
          </cell>
        </row>
        <row r="3033">
          <cell r="M3033">
            <v>0</v>
          </cell>
        </row>
        <row r="3034">
          <cell r="M3034">
            <v>0</v>
          </cell>
        </row>
        <row r="3035">
          <cell r="M3035">
            <v>0</v>
          </cell>
        </row>
        <row r="3036">
          <cell r="A3036" t="str">
            <v>S138</v>
          </cell>
          <cell r="M3036">
            <v>0</v>
          </cell>
        </row>
        <row r="3039">
          <cell r="M3039">
            <v>4</v>
          </cell>
        </row>
        <row r="3042">
          <cell r="A3042">
            <v>14</v>
          </cell>
          <cell r="M3042">
            <v>0.16</v>
          </cell>
        </row>
        <row r="3043">
          <cell r="M3043">
            <v>0</v>
          </cell>
        </row>
        <row r="3044">
          <cell r="M3044">
            <v>0</v>
          </cell>
        </row>
        <row r="3045">
          <cell r="M3045">
            <v>0</v>
          </cell>
        </row>
        <row r="3046">
          <cell r="M3046">
            <v>0</v>
          </cell>
        </row>
        <row r="3047">
          <cell r="M3047">
            <v>0</v>
          </cell>
        </row>
        <row r="3048">
          <cell r="M3048">
            <v>0</v>
          </cell>
        </row>
        <row r="3049">
          <cell r="M3049">
            <v>0</v>
          </cell>
        </row>
        <row r="3050">
          <cell r="M3050">
            <v>0</v>
          </cell>
        </row>
        <row r="3051">
          <cell r="M3051">
            <v>0</v>
          </cell>
        </row>
        <row r="3052">
          <cell r="M3052">
            <v>0</v>
          </cell>
        </row>
        <row r="3053">
          <cell r="M3053">
            <v>0</v>
          </cell>
        </row>
        <row r="3054">
          <cell r="M3054">
            <v>0</v>
          </cell>
        </row>
        <row r="3055">
          <cell r="M3055">
            <v>0</v>
          </cell>
        </row>
        <row r="3056">
          <cell r="M3056">
            <v>0</v>
          </cell>
        </row>
        <row r="3057">
          <cell r="M3057">
            <v>0</v>
          </cell>
        </row>
        <row r="3058">
          <cell r="A3058" t="str">
            <v>S139</v>
          </cell>
          <cell r="M3058">
            <v>0</v>
          </cell>
        </row>
        <row r="3061">
          <cell r="M3061">
            <v>1</v>
          </cell>
        </row>
        <row r="3064">
          <cell r="A3064">
            <v>13</v>
          </cell>
          <cell r="M3064">
            <v>0.5</v>
          </cell>
        </row>
        <row r="3065">
          <cell r="A3065">
            <v>15</v>
          </cell>
          <cell r="M3065">
            <v>0.5</v>
          </cell>
        </row>
        <row r="3066">
          <cell r="M3066">
            <v>0</v>
          </cell>
        </row>
        <row r="3067">
          <cell r="M3067">
            <v>0</v>
          </cell>
        </row>
        <row r="3068">
          <cell r="M3068">
            <v>0</v>
          </cell>
        </row>
        <row r="3069">
          <cell r="M3069">
            <v>0</v>
          </cell>
        </row>
        <row r="3070">
          <cell r="M3070">
            <v>0</v>
          </cell>
        </row>
        <row r="3071">
          <cell r="M3071">
            <v>0</v>
          </cell>
        </row>
        <row r="3072">
          <cell r="M3072">
            <v>0</v>
          </cell>
        </row>
        <row r="3073">
          <cell r="M3073">
            <v>0</v>
          </cell>
        </row>
        <row r="3074">
          <cell r="M3074">
            <v>0</v>
          </cell>
        </row>
        <row r="3075">
          <cell r="M3075">
            <v>0</v>
          </cell>
        </row>
        <row r="3076">
          <cell r="M3076">
            <v>0</v>
          </cell>
        </row>
        <row r="3077">
          <cell r="M3077">
            <v>0</v>
          </cell>
        </row>
        <row r="3078">
          <cell r="M3078">
            <v>0</v>
          </cell>
        </row>
        <row r="3079">
          <cell r="M3079">
            <v>0</v>
          </cell>
        </row>
        <row r="3080">
          <cell r="A3080" t="str">
            <v>S140</v>
          </cell>
          <cell r="M3080">
            <v>0</v>
          </cell>
        </row>
        <row r="3083">
          <cell r="M3083">
            <v>1</v>
          </cell>
        </row>
        <row r="3086">
          <cell r="A3086">
            <v>13</v>
          </cell>
          <cell r="M3086">
            <v>0.5</v>
          </cell>
        </row>
        <row r="3087">
          <cell r="A3087">
            <v>15</v>
          </cell>
          <cell r="M3087">
            <v>0.5</v>
          </cell>
        </row>
        <row r="3088">
          <cell r="A3088">
            <v>65</v>
          </cell>
          <cell r="M3088" t="e">
            <v>#VALUE!</v>
          </cell>
        </row>
        <row r="3089">
          <cell r="A3089">
            <v>60</v>
          </cell>
          <cell r="M3089">
            <v>2</v>
          </cell>
        </row>
        <row r="3090">
          <cell r="A3090">
            <v>53</v>
          </cell>
          <cell r="M3090">
            <v>2</v>
          </cell>
        </row>
        <row r="3091">
          <cell r="A3091">
            <v>113</v>
          </cell>
          <cell r="M3091">
            <v>4</v>
          </cell>
        </row>
        <row r="3092">
          <cell r="A3092">
            <v>50</v>
          </cell>
          <cell r="M3092">
            <v>2</v>
          </cell>
        </row>
        <row r="3093">
          <cell r="A3093">
            <v>59</v>
          </cell>
          <cell r="M3093">
            <v>2</v>
          </cell>
        </row>
        <row r="3094">
          <cell r="A3094">
            <v>56</v>
          </cell>
          <cell r="M3094">
            <v>2</v>
          </cell>
        </row>
        <row r="3095">
          <cell r="M3095">
            <v>0</v>
          </cell>
        </row>
        <row r="3096">
          <cell r="M3096">
            <v>0</v>
          </cell>
        </row>
        <row r="3097">
          <cell r="M3097">
            <v>0</v>
          </cell>
        </row>
        <row r="3098">
          <cell r="M3098">
            <v>0</v>
          </cell>
        </row>
        <row r="3099">
          <cell r="M3099">
            <v>0</v>
          </cell>
        </row>
        <row r="3100">
          <cell r="M3100">
            <v>0</v>
          </cell>
        </row>
        <row r="3101">
          <cell r="M3101">
            <v>0</v>
          </cell>
        </row>
        <row r="3102">
          <cell r="A3102" t="str">
            <v>S141</v>
          </cell>
          <cell r="M3102">
            <v>0</v>
          </cell>
        </row>
        <row r="3105">
          <cell r="M3105">
            <v>1</v>
          </cell>
        </row>
        <row r="3108">
          <cell r="A3108">
            <v>13</v>
          </cell>
          <cell r="M3108">
            <v>0.25</v>
          </cell>
        </row>
        <row r="3109">
          <cell r="A3109">
            <v>15</v>
          </cell>
          <cell r="M3109">
            <v>0.25</v>
          </cell>
        </row>
        <row r="3110">
          <cell r="M3110">
            <v>0</v>
          </cell>
        </row>
        <row r="3111">
          <cell r="M3111">
            <v>0</v>
          </cell>
        </row>
        <row r="3112">
          <cell r="M3112">
            <v>0</v>
          </cell>
        </row>
        <row r="3113">
          <cell r="M3113">
            <v>0</v>
          </cell>
        </row>
        <row r="3114">
          <cell r="M3114">
            <v>0</v>
          </cell>
        </row>
        <row r="3115">
          <cell r="M3115">
            <v>0</v>
          </cell>
        </row>
        <row r="3116">
          <cell r="M3116">
            <v>0</v>
          </cell>
        </row>
        <row r="3117">
          <cell r="M3117">
            <v>0</v>
          </cell>
        </row>
        <row r="3118">
          <cell r="M3118">
            <v>0</v>
          </cell>
        </row>
        <row r="3119">
          <cell r="M3119">
            <v>0</v>
          </cell>
        </row>
        <row r="3120">
          <cell r="M3120">
            <v>0</v>
          </cell>
        </row>
        <row r="3121">
          <cell r="M3121">
            <v>0</v>
          </cell>
        </row>
        <row r="3122">
          <cell r="M3122">
            <v>0</v>
          </cell>
        </row>
        <row r="3123">
          <cell r="M3123">
            <v>0</v>
          </cell>
        </row>
        <row r="3124">
          <cell r="A3124" t="str">
            <v>S142</v>
          </cell>
          <cell r="M3124">
            <v>0</v>
          </cell>
        </row>
        <row r="3127">
          <cell r="M3127">
            <v>1</v>
          </cell>
        </row>
        <row r="3130">
          <cell r="A3130">
            <v>13</v>
          </cell>
          <cell r="M3130">
            <v>0.25</v>
          </cell>
        </row>
        <row r="3131">
          <cell r="A3131">
            <v>15</v>
          </cell>
          <cell r="M3131">
            <v>0.25</v>
          </cell>
        </row>
        <row r="3132">
          <cell r="M3132">
            <v>0</v>
          </cell>
        </row>
        <row r="3133">
          <cell r="M3133">
            <v>0</v>
          </cell>
        </row>
        <row r="3134">
          <cell r="M3134">
            <v>0</v>
          </cell>
        </row>
        <row r="3135">
          <cell r="M3135">
            <v>0</v>
          </cell>
        </row>
        <row r="3136">
          <cell r="M3136">
            <v>0</v>
          </cell>
        </row>
        <row r="3137">
          <cell r="M3137">
            <v>0</v>
          </cell>
        </row>
        <row r="3138">
          <cell r="M3138">
            <v>0</v>
          </cell>
        </row>
        <row r="3139">
          <cell r="M3139">
            <v>0</v>
          </cell>
        </row>
        <row r="3140">
          <cell r="M3140">
            <v>0</v>
          </cell>
        </row>
        <row r="3141">
          <cell r="M3141">
            <v>0</v>
          </cell>
        </row>
        <row r="3142">
          <cell r="M3142">
            <v>0</v>
          </cell>
        </row>
        <row r="3143">
          <cell r="M3143">
            <v>0</v>
          </cell>
        </row>
        <row r="3144">
          <cell r="M3144">
            <v>0</v>
          </cell>
        </row>
        <row r="3145">
          <cell r="M3145">
            <v>0</v>
          </cell>
        </row>
        <row r="3146">
          <cell r="A3146" t="str">
            <v>S143</v>
          </cell>
          <cell r="M3146">
            <v>0</v>
          </cell>
        </row>
        <row r="3149">
          <cell r="M3149">
            <v>1</v>
          </cell>
        </row>
        <row r="3152">
          <cell r="A3152">
            <v>13</v>
          </cell>
          <cell r="M3152">
            <v>0.5</v>
          </cell>
        </row>
        <row r="3153">
          <cell r="A3153">
            <v>15</v>
          </cell>
          <cell r="M3153">
            <v>0.5</v>
          </cell>
        </row>
        <row r="3154">
          <cell r="M3154">
            <v>0</v>
          </cell>
        </row>
        <row r="3155">
          <cell r="M3155">
            <v>0</v>
          </cell>
        </row>
        <row r="3156">
          <cell r="M3156">
            <v>0</v>
          </cell>
        </row>
        <row r="3157">
          <cell r="M3157">
            <v>0</v>
          </cell>
        </row>
        <row r="3158">
          <cell r="M3158">
            <v>0</v>
          </cell>
        </row>
        <row r="3159">
          <cell r="M3159">
            <v>0</v>
          </cell>
        </row>
        <row r="3160">
          <cell r="M3160">
            <v>0</v>
          </cell>
        </row>
        <row r="3161">
          <cell r="M3161">
            <v>0</v>
          </cell>
        </row>
        <row r="3162">
          <cell r="M3162">
            <v>0</v>
          </cell>
        </row>
        <row r="3163">
          <cell r="M3163">
            <v>0</v>
          </cell>
        </row>
        <row r="3164">
          <cell r="M3164">
            <v>0</v>
          </cell>
        </row>
        <row r="3165">
          <cell r="M3165">
            <v>0</v>
          </cell>
        </row>
        <row r="3166">
          <cell r="M3166">
            <v>0</v>
          </cell>
        </row>
        <row r="3167">
          <cell r="M3167">
            <v>0</v>
          </cell>
        </row>
        <row r="3168">
          <cell r="A3168" t="str">
            <v>S144</v>
          </cell>
          <cell r="M3168">
            <v>0</v>
          </cell>
        </row>
        <row r="3171">
          <cell r="M3171">
            <v>1</v>
          </cell>
        </row>
        <row r="3174">
          <cell r="A3174">
            <v>13</v>
          </cell>
          <cell r="M3174">
            <v>0.5</v>
          </cell>
        </row>
        <row r="3175">
          <cell r="A3175">
            <v>15</v>
          </cell>
          <cell r="M3175">
            <v>0.5</v>
          </cell>
        </row>
        <row r="3176">
          <cell r="A3176">
            <v>359</v>
          </cell>
          <cell r="M3176">
            <v>1</v>
          </cell>
        </row>
        <row r="3177">
          <cell r="A3177">
            <v>62</v>
          </cell>
          <cell r="M3177">
            <v>4</v>
          </cell>
        </row>
        <row r="3178">
          <cell r="A3178">
            <v>53</v>
          </cell>
          <cell r="M3178">
            <v>2</v>
          </cell>
        </row>
        <row r="3179">
          <cell r="A3179">
            <v>113</v>
          </cell>
          <cell r="M3179">
            <v>4</v>
          </cell>
        </row>
        <row r="3180">
          <cell r="A3180">
            <v>50</v>
          </cell>
          <cell r="M3180">
            <v>4</v>
          </cell>
        </row>
        <row r="3181">
          <cell r="A3181">
            <v>59</v>
          </cell>
          <cell r="M3181">
            <v>2</v>
          </cell>
        </row>
        <row r="3182">
          <cell r="A3182">
            <v>56</v>
          </cell>
          <cell r="M3182">
            <v>2</v>
          </cell>
        </row>
        <row r="3183">
          <cell r="M3183">
            <v>0</v>
          </cell>
        </row>
        <row r="3184">
          <cell r="M3184">
            <v>0</v>
          </cell>
        </row>
        <row r="3185">
          <cell r="M3185">
            <v>0</v>
          </cell>
        </row>
        <row r="3186">
          <cell r="M3186">
            <v>0</v>
          </cell>
        </row>
        <row r="3187">
          <cell r="M3187">
            <v>0</v>
          </cell>
        </row>
        <row r="3188">
          <cell r="M3188">
            <v>0</v>
          </cell>
        </row>
        <row r="3189">
          <cell r="M3189">
            <v>0</v>
          </cell>
        </row>
        <row r="3190">
          <cell r="A3190" t="str">
            <v>S145</v>
          </cell>
          <cell r="M3190">
            <v>0</v>
          </cell>
        </row>
        <row r="3193">
          <cell r="M3193">
            <v>30</v>
          </cell>
        </row>
        <row r="3196">
          <cell r="A3196">
            <v>13</v>
          </cell>
          <cell r="M3196">
            <v>0.89999999999999991</v>
          </cell>
        </row>
        <row r="3197">
          <cell r="A3197">
            <v>15</v>
          </cell>
          <cell r="M3197">
            <v>0.6</v>
          </cell>
        </row>
        <row r="3198">
          <cell r="A3198">
            <v>361</v>
          </cell>
          <cell r="M3198">
            <v>30</v>
          </cell>
        </row>
        <row r="3199">
          <cell r="M3199">
            <v>0</v>
          </cell>
        </row>
        <row r="3200">
          <cell r="M3200">
            <v>0</v>
          </cell>
        </row>
        <row r="3201">
          <cell r="M3201">
            <v>0</v>
          </cell>
        </row>
        <row r="3202">
          <cell r="M3202">
            <v>0</v>
          </cell>
        </row>
        <row r="3203">
          <cell r="M3203">
            <v>0</v>
          </cell>
        </row>
        <row r="3204">
          <cell r="M3204">
            <v>0</v>
          </cell>
        </row>
        <row r="3205">
          <cell r="M3205">
            <v>0</v>
          </cell>
        </row>
        <row r="3206">
          <cell r="M3206">
            <v>0</v>
          </cell>
        </row>
        <row r="3207">
          <cell r="M3207">
            <v>0</v>
          </cell>
        </row>
        <row r="3208">
          <cell r="M3208">
            <v>0</v>
          </cell>
        </row>
        <row r="3209">
          <cell r="M3209">
            <v>0</v>
          </cell>
        </row>
        <row r="3210">
          <cell r="M3210">
            <v>0</v>
          </cell>
        </row>
        <row r="3211">
          <cell r="M3211">
            <v>0</v>
          </cell>
        </row>
        <row r="3212">
          <cell r="A3212" t="str">
            <v>S146</v>
          </cell>
          <cell r="M3212">
            <v>0</v>
          </cell>
        </row>
        <row r="3215">
          <cell r="M3215">
            <v>1</v>
          </cell>
        </row>
        <row r="3218">
          <cell r="A3218">
            <v>13</v>
          </cell>
          <cell r="M3218">
            <v>0.15</v>
          </cell>
        </row>
        <row r="3219">
          <cell r="A3219">
            <v>15</v>
          </cell>
          <cell r="M3219">
            <v>0.15</v>
          </cell>
        </row>
        <row r="3220">
          <cell r="M3220">
            <v>0</v>
          </cell>
        </row>
        <row r="3221">
          <cell r="M3221">
            <v>0</v>
          </cell>
        </row>
        <row r="3222">
          <cell r="M3222">
            <v>0</v>
          </cell>
        </row>
        <row r="3223">
          <cell r="M3223">
            <v>0</v>
          </cell>
        </row>
        <row r="3224">
          <cell r="M3224">
            <v>0</v>
          </cell>
        </row>
        <row r="3225">
          <cell r="M3225">
            <v>0</v>
          </cell>
        </row>
        <row r="3226">
          <cell r="M3226">
            <v>0</v>
          </cell>
        </row>
        <row r="3227">
          <cell r="M3227">
            <v>0</v>
          </cell>
        </row>
        <row r="3228">
          <cell r="M3228">
            <v>0</v>
          </cell>
        </row>
        <row r="3229">
          <cell r="M3229">
            <v>0</v>
          </cell>
        </row>
        <row r="3230">
          <cell r="M3230">
            <v>0</v>
          </cell>
        </row>
        <row r="3231">
          <cell r="M3231">
            <v>0</v>
          </cell>
        </row>
        <row r="3232">
          <cell r="M3232">
            <v>0</v>
          </cell>
        </row>
        <row r="3233">
          <cell r="M3233">
            <v>0</v>
          </cell>
        </row>
        <row r="3234">
          <cell r="A3234" t="str">
            <v>S147</v>
          </cell>
          <cell r="M3234">
            <v>0</v>
          </cell>
        </row>
        <row r="3237">
          <cell r="M3237">
            <v>1</v>
          </cell>
        </row>
        <row r="3240">
          <cell r="A3240">
            <v>13</v>
          </cell>
          <cell r="M3240">
            <v>0.15</v>
          </cell>
        </row>
        <row r="3241">
          <cell r="A3241">
            <v>15</v>
          </cell>
          <cell r="M3241">
            <v>0.15</v>
          </cell>
        </row>
        <row r="3242">
          <cell r="M3242">
            <v>0</v>
          </cell>
        </row>
        <row r="3243">
          <cell r="M3243">
            <v>0</v>
          </cell>
        </row>
        <row r="3244">
          <cell r="M3244">
            <v>0</v>
          </cell>
        </row>
        <row r="3245">
          <cell r="M3245">
            <v>0</v>
          </cell>
        </row>
        <row r="3246">
          <cell r="M3246">
            <v>0</v>
          </cell>
        </row>
        <row r="3247">
          <cell r="M3247">
            <v>0</v>
          </cell>
        </row>
        <row r="3248">
          <cell r="M3248">
            <v>0</v>
          </cell>
        </row>
        <row r="3249">
          <cell r="M3249">
            <v>0</v>
          </cell>
        </row>
        <row r="3250">
          <cell r="M3250">
            <v>0</v>
          </cell>
        </row>
        <row r="3251">
          <cell r="M3251">
            <v>0</v>
          </cell>
        </row>
        <row r="3252">
          <cell r="M3252">
            <v>0</v>
          </cell>
        </row>
        <row r="3253">
          <cell r="M3253">
            <v>0</v>
          </cell>
        </row>
        <row r="3254">
          <cell r="M3254">
            <v>0</v>
          </cell>
        </row>
        <row r="3255">
          <cell r="M3255">
            <v>0</v>
          </cell>
        </row>
        <row r="3256">
          <cell r="A3256" t="str">
            <v>S148</v>
          </cell>
          <cell r="M3256">
            <v>0</v>
          </cell>
        </row>
        <row r="3259">
          <cell r="M3259">
            <v>29</v>
          </cell>
        </row>
        <row r="3262">
          <cell r="A3262">
            <v>13</v>
          </cell>
          <cell r="M3262">
            <v>0.26099999999999995</v>
          </cell>
        </row>
        <row r="3263">
          <cell r="A3263">
            <v>15</v>
          </cell>
          <cell r="M3263">
            <v>0.17400000000000002</v>
          </cell>
        </row>
        <row r="3264">
          <cell r="M3264">
            <v>0</v>
          </cell>
        </row>
        <row r="3265">
          <cell r="M3265">
            <v>0</v>
          </cell>
        </row>
        <row r="3266">
          <cell r="M3266">
            <v>0</v>
          </cell>
        </row>
        <row r="3267">
          <cell r="M3267">
            <v>0</v>
          </cell>
        </row>
        <row r="3268">
          <cell r="M3268">
            <v>0</v>
          </cell>
        </row>
        <row r="3269">
          <cell r="M3269">
            <v>0</v>
          </cell>
        </row>
        <row r="3270">
          <cell r="M3270">
            <v>0</v>
          </cell>
        </row>
        <row r="3271">
          <cell r="M3271">
            <v>0</v>
          </cell>
        </row>
        <row r="3272">
          <cell r="M3272">
            <v>0</v>
          </cell>
        </row>
        <row r="3273">
          <cell r="M3273">
            <v>0</v>
          </cell>
        </row>
        <row r="3274">
          <cell r="M3274">
            <v>0</v>
          </cell>
        </row>
        <row r="3275">
          <cell r="M3275">
            <v>0</v>
          </cell>
        </row>
        <row r="3276">
          <cell r="M3276">
            <v>0</v>
          </cell>
        </row>
        <row r="3277">
          <cell r="M3277">
            <v>0</v>
          </cell>
        </row>
        <row r="3278">
          <cell r="A3278" t="str">
            <v>S149</v>
          </cell>
          <cell r="M3278">
            <v>0</v>
          </cell>
        </row>
        <row r="3281">
          <cell r="M3281">
            <v>1</v>
          </cell>
        </row>
        <row r="3284">
          <cell r="A3284">
            <v>13</v>
          </cell>
          <cell r="M3284">
            <v>0.5</v>
          </cell>
        </row>
        <row r="3285">
          <cell r="A3285">
            <v>15</v>
          </cell>
          <cell r="M3285">
            <v>0.5</v>
          </cell>
        </row>
        <row r="3286">
          <cell r="M3286">
            <v>0</v>
          </cell>
        </row>
        <row r="3287">
          <cell r="M3287">
            <v>0</v>
          </cell>
        </row>
        <row r="3288">
          <cell r="M3288">
            <v>0</v>
          </cell>
        </row>
        <row r="3289">
          <cell r="M3289">
            <v>0</v>
          </cell>
        </row>
        <row r="3290">
          <cell r="M3290">
            <v>0</v>
          </cell>
        </row>
        <row r="3291">
          <cell r="M3291">
            <v>0</v>
          </cell>
        </row>
        <row r="3292">
          <cell r="M3292">
            <v>0</v>
          </cell>
        </row>
        <row r="3293">
          <cell r="M3293">
            <v>0</v>
          </cell>
        </row>
        <row r="3294">
          <cell r="M3294">
            <v>0</v>
          </cell>
        </row>
        <row r="3295">
          <cell r="M3295">
            <v>0</v>
          </cell>
        </row>
        <row r="3296">
          <cell r="M3296">
            <v>0</v>
          </cell>
        </row>
        <row r="3297">
          <cell r="M3297">
            <v>0</v>
          </cell>
        </row>
        <row r="3298">
          <cell r="M3298">
            <v>0</v>
          </cell>
        </row>
        <row r="3299">
          <cell r="M3299">
            <v>0</v>
          </cell>
        </row>
        <row r="3300">
          <cell r="A3300" t="str">
            <v>S150</v>
          </cell>
          <cell r="M3300">
            <v>0</v>
          </cell>
        </row>
        <row r="3303">
          <cell r="M3303">
            <v>1</v>
          </cell>
        </row>
        <row r="3306">
          <cell r="A3306">
            <v>13</v>
          </cell>
          <cell r="M3306">
            <v>0.25</v>
          </cell>
        </row>
        <row r="3307">
          <cell r="A3307">
            <v>15</v>
          </cell>
          <cell r="M3307">
            <v>0.25</v>
          </cell>
        </row>
        <row r="3308">
          <cell r="M3308">
            <v>0</v>
          </cell>
        </row>
        <row r="3309">
          <cell r="M3309">
            <v>0</v>
          </cell>
        </row>
        <row r="3310">
          <cell r="M3310">
            <v>0</v>
          </cell>
        </row>
        <row r="3311">
          <cell r="M3311">
            <v>0</v>
          </cell>
        </row>
        <row r="3312">
          <cell r="M3312">
            <v>0</v>
          </cell>
        </row>
        <row r="3313">
          <cell r="M3313">
            <v>0</v>
          </cell>
        </row>
        <row r="3314">
          <cell r="M3314">
            <v>0</v>
          </cell>
        </row>
        <row r="3315">
          <cell r="M3315">
            <v>0</v>
          </cell>
        </row>
        <row r="3316">
          <cell r="M3316">
            <v>0</v>
          </cell>
        </row>
        <row r="3317">
          <cell r="M3317">
            <v>0</v>
          </cell>
        </row>
        <row r="3318">
          <cell r="M3318">
            <v>0</v>
          </cell>
        </row>
        <row r="3319">
          <cell r="M3319">
            <v>0</v>
          </cell>
        </row>
        <row r="3320">
          <cell r="M3320">
            <v>0</v>
          </cell>
        </row>
        <row r="3321">
          <cell r="M3321">
            <v>0</v>
          </cell>
        </row>
        <row r="3322">
          <cell r="A3322" t="str">
            <v>S151</v>
          </cell>
          <cell r="M3322">
            <v>0</v>
          </cell>
        </row>
        <row r="3325">
          <cell r="M3325">
            <v>1</v>
          </cell>
        </row>
        <row r="3328">
          <cell r="A3328">
            <v>13</v>
          </cell>
          <cell r="M3328">
            <v>0.5</v>
          </cell>
        </row>
        <row r="3329">
          <cell r="A3329">
            <v>15</v>
          </cell>
          <cell r="M3329">
            <v>0.5</v>
          </cell>
        </row>
        <row r="3330">
          <cell r="M3330">
            <v>0</v>
          </cell>
        </row>
        <row r="3331">
          <cell r="M3331">
            <v>0</v>
          </cell>
        </row>
        <row r="3332">
          <cell r="M3332">
            <v>0</v>
          </cell>
        </row>
        <row r="3333">
          <cell r="M3333">
            <v>0</v>
          </cell>
        </row>
        <row r="3334">
          <cell r="M3334">
            <v>0</v>
          </cell>
        </row>
        <row r="3335">
          <cell r="M3335">
            <v>0</v>
          </cell>
        </row>
        <row r="3336">
          <cell r="M3336">
            <v>0</v>
          </cell>
        </row>
        <row r="3337">
          <cell r="M3337">
            <v>0</v>
          </cell>
        </row>
        <row r="3338">
          <cell r="M3338">
            <v>0</v>
          </cell>
        </row>
        <row r="3339">
          <cell r="M3339">
            <v>0</v>
          </cell>
        </row>
        <row r="3340">
          <cell r="M3340">
            <v>0</v>
          </cell>
        </row>
        <row r="3341">
          <cell r="M3341">
            <v>0</v>
          </cell>
        </row>
        <row r="3342">
          <cell r="M3342">
            <v>0</v>
          </cell>
        </row>
        <row r="3343">
          <cell r="M3343">
            <v>0</v>
          </cell>
        </row>
        <row r="3344">
          <cell r="A3344" t="str">
            <v>S152</v>
          </cell>
          <cell r="M3344">
            <v>0</v>
          </cell>
        </row>
        <row r="3347">
          <cell r="M3347">
            <v>1</v>
          </cell>
        </row>
        <row r="3350">
          <cell r="A3350">
            <v>13</v>
          </cell>
          <cell r="M3350">
            <v>0.5</v>
          </cell>
        </row>
        <row r="3351">
          <cell r="A3351">
            <v>15</v>
          </cell>
          <cell r="M3351">
            <v>0.5</v>
          </cell>
        </row>
        <row r="3352">
          <cell r="A3352">
            <v>62</v>
          </cell>
          <cell r="M3352">
            <v>4</v>
          </cell>
        </row>
        <row r="3353">
          <cell r="A3353">
            <v>53</v>
          </cell>
          <cell r="M3353">
            <v>2</v>
          </cell>
        </row>
        <row r="3354">
          <cell r="A3354">
            <v>113</v>
          </cell>
          <cell r="M3354">
            <v>4</v>
          </cell>
        </row>
        <row r="3355">
          <cell r="A3355">
            <v>50</v>
          </cell>
          <cell r="M3355">
            <v>4</v>
          </cell>
        </row>
        <row r="3356">
          <cell r="A3356">
            <v>59</v>
          </cell>
          <cell r="M3356">
            <v>2</v>
          </cell>
        </row>
        <row r="3357">
          <cell r="A3357">
            <v>56</v>
          </cell>
          <cell r="M3357">
            <v>2</v>
          </cell>
        </row>
        <row r="3358">
          <cell r="M3358">
            <v>0</v>
          </cell>
        </row>
        <row r="3359">
          <cell r="M3359">
            <v>0</v>
          </cell>
        </row>
        <row r="3360">
          <cell r="M3360">
            <v>0</v>
          </cell>
        </row>
        <row r="3361">
          <cell r="M3361">
            <v>0</v>
          </cell>
        </row>
        <row r="3362">
          <cell r="M3362">
            <v>0</v>
          </cell>
        </row>
        <row r="3363">
          <cell r="M3363">
            <v>0</v>
          </cell>
        </row>
        <row r="3364">
          <cell r="M3364">
            <v>0</v>
          </cell>
        </row>
        <row r="3365">
          <cell r="M3365">
            <v>0</v>
          </cell>
        </row>
        <row r="3366">
          <cell r="A3366" t="str">
            <v>S153</v>
          </cell>
          <cell r="M3366">
            <v>0</v>
          </cell>
        </row>
        <row r="3369">
          <cell r="M3369">
            <v>1</v>
          </cell>
        </row>
        <row r="3372">
          <cell r="A3372">
            <v>16</v>
          </cell>
          <cell r="M3372">
            <v>0.2</v>
          </cell>
        </row>
        <row r="3373">
          <cell r="M3373">
            <v>0</v>
          </cell>
        </row>
        <row r="3374">
          <cell r="M3374">
            <v>0</v>
          </cell>
        </row>
        <row r="3375">
          <cell r="M3375">
            <v>0</v>
          </cell>
        </row>
        <row r="3376">
          <cell r="M3376">
            <v>0</v>
          </cell>
        </row>
        <row r="3377">
          <cell r="M3377">
            <v>0</v>
          </cell>
        </row>
        <row r="3378">
          <cell r="M3378">
            <v>0</v>
          </cell>
        </row>
        <row r="3379">
          <cell r="M3379">
            <v>0</v>
          </cell>
        </row>
        <row r="3380">
          <cell r="M3380">
            <v>0</v>
          </cell>
        </row>
        <row r="3381">
          <cell r="M3381">
            <v>0</v>
          </cell>
        </row>
        <row r="3382">
          <cell r="M3382">
            <v>0</v>
          </cell>
        </row>
        <row r="3383">
          <cell r="M3383">
            <v>0</v>
          </cell>
        </row>
        <row r="3384">
          <cell r="M3384">
            <v>0</v>
          </cell>
        </row>
        <row r="3385">
          <cell r="M3385">
            <v>0</v>
          </cell>
        </row>
        <row r="3386">
          <cell r="M3386">
            <v>0</v>
          </cell>
        </row>
        <row r="3387">
          <cell r="M3387">
            <v>0</v>
          </cell>
        </row>
        <row r="3388">
          <cell r="A3388" t="str">
            <v>S154</v>
          </cell>
          <cell r="M3388">
            <v>0</v>
          </cell>
        </row>
        <row r="3391">
          <cell r="M3391">
            <v>1</v>
          </cell>
        </row>
        <row r="3394">
          <cell r="A3394">
            <v>16</v>
          </cell>
          <cell r="M3394">
            <v>0.5</v>
          </cell>
        </row>
        <row r="3395">
          <cell r="M3395">
            <v>0</v>
          </cell>
        </row>
        <row r="3396">
          <cell r="M3396">
            <v>0</v>
          </cell>
        </row>
        <row r="3397">
          <cell r="M3397">
            <v>0</v>
          </cell>
        </row>
        <row r="3398">
          <cell r="M3398">
            <v>0</v>
          </cell>
        </row>
        <row r="3399">
          <cell r="M3399">
            <v>0</v>
          </cell>
        </row>
        <row r="3400">
          <cell r="M3400">
            <v>0</v>
          </cell>
        </row>
        <row r="3401">
          <cell r="M3401">
            <v>0</v>
          </cell>
        </row>
        <row r="3402">
          <cell r="M3402">
            <v>0</v>
          </cell>
        </row>
        <row r="3403">
          <cell r="M3403">
            <v>0</v>
          </cell>
        </row>
        <row r="3404">
          <cell r="M3404">
            <v>0</v>
          </cell>
        </row>
        <row r="3405">
          <cell r="M3405">
            <v>0</v>
          </cell>
        </row>
        <row r="3406">
          <cell r="M3406">
            <v>0</v>
          </cell>
        </row>
        <row r="3407">
          <cell r="M3407">
            <v>0</v>
          </cell>
        </row>
        <row r="3408">
          <cell r="M3408">
            <v>0</v>
          </cell>
        </row>
        <row r="3409">
          <cell r="M3409">
            <v>0</v>
          </cell>
        </row>
        <row r="3410">
          <cell r="A3410" t="str">
            <v>S155</v>
          </cell>
          <cell r="M3410">
            <v>0</v>
          </cell>
        </row>
        <row r="3413">
          <cell r="M3413">
            <v>1</v>
          </cell>
        </row>
        <row r="3416">
          <cell r="A3416">
            <v>13</v>
          </cell>
          <cell r="M3416">
            <v>0.15</v>
          </cell>
        </row>
        <row r="3417">
          <cell r="A3417">
            <v>15</v>
          </cell>
          <cell r="M3417">
            <v>0.15</v>
          </cell>
        </row>
        <row r="3418">
          <cell r="M3418">
            <v>0</v>
          </cell>
        </row>
        <row r="3419">
          <cell r="M3419">
            <v>0</v>
          </cell>
        </row>
        <row r="3420">
          <cell r="M3420">
            <v>0</v>
          </cell>
        </row>
        <row r="3421">
          <cell r="M3421">
            <v>0</v>
          </cell>
        </row>
        <row r="3422">
          <cell r="M3422">
            <v>0</v>
          </cell>
        </row>
        <row r="3423">
          <cell r="M3423">
            <v>0</v>
          </cell>
        </row>
        <row r="3424">
          <cell r="M3424">
            <v>0</v>
          </cell>
        </row>
        <row r="3425">
          <cell r="M3425">
            <v>0</v>
          </cell>
        </row>
        <row r="3426">
          <cell r="M3426">
            <v>0</v>
          </cell>
        </row>
        <row r="3427">
          <cell r="M3427">
            <v>0</v>
          </cell>
        </row>
        <row r="3428">
          <cell r="M3428">
            <v>0</v>
          </cell>
        </row>
        <row r="3429">
          <cell r="M3429">
            <v>0</v>
          </cell>
        </row>
        <row r="3430">
          <cell r="M3430">
            <v>0</v>
          </cell>
        </row>
        <row r="3431">
          <cell r="M3431">
            <v>0</v>
          </cell>
        </row>
        <row r="3432">
          <cell r="A3432" t="str">
            <v>S156</v>
          </cell>
          <cell r="M3432">
            <v>0</v>
          </cell>
        </row>
        <row r="3435">
          <cell r="M3435">
            <v>1</v>
          </cell>
        </row>
        <row r="3438">
          <cell r="M3438">
            <v>0</v>
          </cell>
        </row>
        <row r="3439">
          <cell r="M3439">
            <v>0.15</v>
          </cell>
        </row>
        <row r="3440">
          <cell r="M3440">
            <v>0.15</v>
          </cell>
        </row>
        <row r="3441">
          <cell r="M3441">
            <v>0</v>
          </cell>
        </row>
        <row r="3442">
          <cell r="M3442">
            <v>0</v>
          </cell>
        </row>
        <row r="3443">
          <cell r="M3443">
            <v>0</v>
          </cell>
        </row>
        <row r="3444">
          <cell r="M3444">
            <v>0</v>
          </cell>
        </row>
        <row r="3445">
          <cell r="M3445">
            <v>0</v>
          </cell>
        </row>
        <row r="3446">
          <cell r="M3446">
            <v>0</v>
          </cell>
        </row>
        <row r="3447">
          <cell r="M3447">
            <v>0</v>
          </cell>
        </row>
        <row r="3448">
          <cell r="M3448">
            <v>0</v>
          </cell>
        </row>
        <row r="3449">
          <cell r="M3449">
            <v>0</v>
          </cell>
        </row>
        <row r="3450">
          <cell r="M3450">
            <v>0</v>
          </cell>
        </row>
        <row r="3451">
          <cell r="M3451">
            <v>0</v>
          </cell>
        </row>
        <row r="3452">
          <cell r="M3452">
            <v>0</v>
          </cell>
        </row>
        <row r="3453">
          <cell r="M3453">
            <v>0</v>
          </cell>
        </row>
        <row r="3454">
          <cell r="A3454" t="str">
            <v>S157</v>
          </cell>
          <cell r="M3454">
            <v>0</v>
          </cell>
        </row>
        <row r="3457">
          <cell r="M3457">
            <v>3</v>
          </cell>
        </row>
        <row r="3460">
          <cell r="A3460">
            <v>15</v>
          </cell>
          <cell r="M3460">
            <v>14.850000000000001</v>
          </cell>
        </row>
        <row r="3461">
          <cell r="A3461">
            <v>18</v>
          </cell>
          <cell r="M3461">
            <v>15.09</v>
          </cell>
        </row>
        <row r="3462">
          <cell r="M3462">
            <v>0</v>
          </cell>
        </row>
        <row r="3463">
          <cell r="M3463">
            <v>0</v>
          </cell>
        </row>
        <row r="3464">
          <cell r="M3464">
            <v>0</v>
          </cell>
        </row>
        <row r="3465">
          <cell r="M3465">
            <v>0</v>
          </cell>
        </row>
        <row r="3466">
          <cell r="M3466">
            <v>0</v>
          </cell>
        </row>
        <row r="3467">
          <cell r="M3467">
            <v>0</v>
          </cell>
        </row>
        <row r="3468">
          <cell r="M3468">
            <v>0</v>
          </cell>
        </row>
        <row r="3469">
          <cell r="M3469">
            <v>0</v>
          </cell>
        </row>
        <row r="3470">
          <cell r="M3470">
            <v>0</v>
          </cell>
        </row>
        <row r="3471">
          <cell r="M3471">
            <v>0</v>
          </cell>
        </row>
        <row r="3472">
          <cell r="M3472">
            <v>0</v>
          </cell>
        </row>
        <row r="3473">
          <cell r="M3473">
            <v>0</v>
          </cell>
        </row>
        <row r="3474">
          <cell r="M3474">
            <v>0</v>
          </cell>
        </row>
        <row r="3475">
          <cell r="M3475">
            <v>0</v>
          </cell>
        </row>
        <row r="3476">
          <cell r="A3476" t="str">
            <v>S158</v>
          </cell>
          <cell r="M3476">
            <v>0</v>
          </cell>
        </row>
        <row r="3479">
          <cell r="M3479">
            <v>1</v>
          </cell>
        </row>
        <row r="3482">
          <cell r="A3482">
            <v>15</v>
          </cell>
          <cell r="M3482">
            <v>3.96</v>
          </cell>
        </row>
        <row r="3483">
          <cell r="A3483">
            <v>18</v>
          </cell>
          <cell r="M3483">
            <v>4.42</v>
          </cell>
        </row>
        <row r="3484">
          <cell r="M3484">
            <v>0</v>
          </cell>
        </row>
        <row r="3485">
          <cell r="M3485">
            <v>0</v>
          </cell>
        </row>
        <row r="3486">
          <cell r="M3486">
            <v>0</v>
          </cell>
        </row>
        <row r="3487">
          <cell r="M3487">
            <v>0</v>
          </cell>
        </row>
        <row r="3488">
          <cell r="M3488">
            <v>0</v>
          </cell>
        </row>
        <row r="3489">
          <cell r="M3489">
            <v>0</v>
          </cell>
        </row>
        <row r="3490">
          <cell r="M3490">
            <v>0</v>
          </cell>
        </row>
        <row r="3491">
          <cell r="M3491">
            <v>0</v>
          </cell>
        </row>
        <row r="3492">
          <cell r="M3492">
            <v>0</v>
          </cell>
        </row>
        <row r="3493">
          <cell r="M3493">
            <v>0</v>
          </cell>
        </row>
        <row r="3494">
          <cell r="M3494">
            <v>0</v>
          </cell>
        </row>
        <row r="3495">
          <cell r="M3495">
            <v>0</v>
          </cell>
        </row>
        <row r="3496">
          <cell r="M3496">
            <v>0</v>
          </cell>
        </row>
        <row r="3497">
          <cell r="M3497">
            <v>0</v>
          </cell>
        </row>
        <row r="3498">
          <cell r="A3498" t="str">
            <v>S159</v>
          </cell>
          <cell r="M3498">
            <v>0</v>
          </cell>
        </row>
        <row r="3501">
          <cell r="M3501">
            <v>3</v>
          </cell>
        </row>
        <row r="3504">
          <cell r="A3504">
            <v>15</v>
          </cell>
          <cell r="M3504">
            <v>5.9399999999999995</v>
          </cell>
        </row>
        <row r="3505">
          <cell r="A3505">
            <v>18</v>
          </cell>
          <cell r="M3505">
            <v>6.0299999999999994</v>
          </cell>
        </row>
        <row r="3506">
          <cell r="M3506">
            <v>0</v>
          </cell>
        </row>
        <row r="3507">
          <cell r="M3507">
            <v>0</v>
          </cell>
        </row>
        <row r="3508">
          <cell r="M3508">
            <v>0</v>
          </cell>
        </row>
        <row r="3509">
          <cell r="M3509">
            <v>0</v>
          </cell>
        </row>
        <row r="3510">
          <cell r="M3510">
            <v>0</v>
          </cell>
        </row>
        <row r="3511">
          <cell r="M3511">
            <v>0</v>
          </cell>
        </row>
        <row r="3512">
          <cell r="M3512">
            <v>0</v>
          </cell>
        </row>
        <row r="3513">
          <cell r="M3513">
            <v>0</v>
          </cell>
        </row>
        <row r="3514">
          <cell r="M3514">
            <v>0</v>
          </cell>
        </row>
        <row r="3515">
          <cell r="M3515">
            <v>0</v>
          </cell>
        </row>
        <row r="3516">
          <cell r="M3516">
            <v>0</v>
          </cell>
        </row>
        <row r="3517">
          <cell r="M3517">
            <v>0</v>
          </cell>
        </row>
        <row r="3518">
          <cell r="M3518">
            <v>0</v>
          </cell>
        </row>
        <row r="3519">
          <cell r="M3519">
            <v>0</v>
          </cell>
        </row>
        <row r="3520">
          <cell r="A3520" t="str">
            <v>S160</v>
          </cell>
          <cell r="M3520">
            <v>0</v>
          </cell>
        </row>
        <row r="3523">
          <cell r="M3523">
            <v>1</v>
          </cell>
        </row>
        <row r="3526">
          <cell r="A3526">
            <v>15</v>
          </cell>
          <cell r="M3526">
            <v>1.58</v>
          </cell>
        </row>
        <row r="3527">
          <cell r="A3527">
            <v>18</v>
          </cell>
          <cell r="M3527">
            <v>1.76</v>
          </cell>
        </row>
        <row r="3528">
          <cell r="M3528">
            <v>0</v>
          </cell>
        </row>
        <row r="3529">
          <cell r="M3529">
            <v>0</v>
          </cell>
        </row>
        <row r="3530">
          <cell r="M3530">
            <v>0</v>
          </cell>
        </row>
        <row r="3531">
          <cell r="M3531">
            <v>0</v>
          </cell>
        </row>
        <row r="3532">
          <cell r="M3532">
            <v>0</v>
          </cell>
        </row>
        <row r="3533">
          <cell r="M3533">
            <v>0</v>
          </cell>
        </row>
        <row r="3534">
          <cell r="M3534">
            <v>0</v>
          </cell>
        </row>
        <row r="3535">
          <cell r="M3535">
            <v>0</v>
          </cell>
        </row>
        <row r="3536">
          <cell r="M3536">
            <v>0</v>
          </cell>
        </row>
        <row r="3537">
          <cell r="M3537">
            <v>0</v>
          </cell>
        </row>
        <row r="3538">
          <cell r="M3538">
            <v>0</v>
          </cell>
        </row>
        <row r="3539">
          <cell r="M3539">
            <v>0</v>
          </cell>
        </row>
        <row r="3540">
          <cell r="M3540">
            <v>0</v>
          </cell>
        </row>
        <row r="3541">
          <cell r="M3541">
            <v>0</v>
          </cell>
        </row>
        <row r="3542">
          <cell r="A3542" t="str">
            <v>S161</v>
          </cell>
          <cell r="M3542">
            <v>0</v>
          </cell>
        </row>
        <row r="3545">
          <cell r="M3545">
            <v>1</v>
          </cell>
        </row>
        <row r="3548">
          <cell r="A3548">
            <v>15</v>
          </cell>
          <cell r="M3548">
            <v>1.5</v>
          </cell>
        </row>
        <row r="3549">
          <cell r="A3549">
            <v>18</v>
          </cell>
          <cell r="M3549">
            <v>4.5999999999999996</v>
          </cell>
        </row>
        <row r="3550">
          <cell r="M3550">
            <v>0</v>
          </cell>
        </row>
        <row r="3551">
          <cell r="M3551">
            <v>0</v>
          </cell>
        </row>
        <row r="3552">
          <cell r="M3552">
            <v>0</v>
          </cell>
        </row>
        <row r="3553">
          <cell r="M3553">
            <v>0</v>
          </cell>
        </row>
        <row r="3554">
          <cell r="M3554">
            <v>0</v>
          </cell>
        </row>
        <row r="3555">
          <cell r="M3555">
            <v>0</v>
          </cell>
        </row>
        <row r="3556">
          <cell r="M3556">
            <v>0</v>
          </cell>
        </row>
        <row r="3557">
          <cell r="M3557">
            <v>0</v>
          </cell>
        </row>
        <row r="3558">
          <cell r="M3558">
            <v>0</v>
          </cell>
        </row>
        <row r="3559">
          <cell r="M3559">
            <v>0</v>
          </cell>
        </row>
        <row r="3560">
          <cell r="M3560">
            <v>0</v>
          </cell>
        </row>
        <row r="3561">
          <cell r="M3561">
            <v>0</v>
          </cell>
        </row>
        <row r="3562">
          <cell r="M3562">
            <v>0</v>
          </cell>
        </row>
        <row r="3563">
          <cell r="M3563">
            <v>0</v>
          </cell>
        </row>
        <row r="3564">
          <cell r="A3564" t="str">
            <v>S162</v>
          </cell>
          <cell r="M3564">
            <v>0</v>
          </cell>
        </row>
        <row r="3567">
          <cell r="M3567">
            <v>1</v>
          </cell>
        </row>
        <row r="3570">
          <cell r="A3570">
            <v>15</v>
          </cell>
          <cell r="M3570">
            <v>0.6</v>
          </cell>
        </row>
        <row r="3571">
          <cell r="A3571">
            <v>18</v>
          </cell>
          <cell r="M3571">
            <v>1.84</v>
          </cell>
        </row>
        <row r="3572">
          <cell r="M3572">
            <v>0</v>
          </cell>
        </row>
        <row r="3573">
          <cell r="M3573">
            <v>0</v>
          </cell>
        </row>
        <row r="3574">
          <cell r="M3574">
            <v>0</v>
          </cell>
        </row>
        <row r="3575">
          <cell r="M3575">
            <v>0</v>
          </cell>
        </row>
        <row r="3576">
          <cell r="M3576">
            <v>0</v>
          </cell>
        </row>
        <row r="3577">
          <cell r="M3577">
            <v>0</v>
          </cell>
        </row>
        <row r="3578">
          <cell r="M3578">
            <v>0</v>
          </cell>
        </row>
        <row r="3579">
          <cell r="M3579">
            <v>0</v>
          </cell>
        </row>
        <row r="3580">
          <cell r="M3580">
            <v>0</v>
          </cell>
        </row>
        <row r="3581">
          <cell r="M3581">
            <v>0</v>
          </cell>
        </row>
        <row r="3582">
          <cell r="M3582">
            <v>0</v>
          </cell>
        </row>
        <row r="3583">
          <cell r="M3583">
            <v>0</v>
          </cell>
        </row>
        <row r="3584">
          <cell r="M3584">
            <v>0</v>
          </cell>
        </row>
        <row r="3585">
          <cell r="M3585">
            <v>0</v>
          </cell>
        </row>
        <row r="3586">
          <cell r="A3586" t="str">
            <v>S163</v>
          </cell>
          <cell r="M3586">
            <v>0</v>
          </cell>
        </row>
        <row r="3589">
          <cell r="M3589">
            <v>1</v>
          </cell>
        </row>
        <row r="3592">
          <cell r="A3592">
            <v>15</v>
          </cell>
          <cell r="M3592">
            <v>1.5</v>
          </cell>
        </row>
        <row r="3593">
          <cell r="A3593">
            <v>18</v>
          </cell>
          <cell r="M3593">
            <v>4.5999999999999996</v>
          </cell>
        </row>
        <row r="3594">
          <cell r="M3594">
            <v>0</v>
          </cell>
        </row>
        <row r="3595">
          <cell r="M3595">
            <v>0</v>
          </cell>
        </row>
        <row r="3596">
          <cell r="M3596">
            <v>0</v>
          </cell>
        </row>
        <row r="3597">
          <cell r="M3597">
            <v>0</v>
          </cell>
        </row>
        <row r="3598">
          <cell r="M3598">
            <v>0</v>
          </cell>
        </row>
        <row r="3599">
          <cell r="M3599">
            <v>0</v>
          </cell>
        </row>
        <row r="3600">
          <cell r="M3600">
            <v>0</v>
          </cell>
        </row>
        <row r="3601">
          <cell r="M3601">
            <v>0</v>
          </cell>
        </row>
        <row r="3602">
          <cell r="M3602">
            <v>0</v>
          </cell>
        </row>
        <row r="3603">
          <cell r="M3603">
            <v>0</v>
          </cell>
        </row>
        <row r="3604">
          <cell r="M3604">
            <v>0</v>
          </cell>
        </row>
        <row r="3605">
          <cell r="M3605">
            <v>0</v>
          </cell>
        </row>
        <row r="3606">
          <cell r="M3606">
            <v>0</v>
          </cell>
        </row>
        <row r="3607">
          <cell r="M3607">
            <v>0</v>
          </cell>
        </row>
        <row r="3608">
          <cell r="A3608" t="str">
            <v>S164</v>
          </cell>
          <cell r="M3608">
            <v>0</v>
          </cell>
        </row>
        <row r="3611">
          <cell r="M3611">
            <v>1</v>
          </cell>
        </row>
        <row r="3614">
          <cell r="A3614">
            <v>15</v>
          </cell>
          <cell r="M3614">
            <v>0.6</v>
          </cell>
        </row>
        <row r="3615">
          <cell r="A3615">
            <v>18</v>
          </cell>
          <cell r="M3615">
            <v>1.84</v>
          </cell>
        </row>
        <row r="3616">
          <cell r="M3616">
            <v>0</v>
          </cell>
        </row>
        <row r="3617">
          <cell r="M3617">
            <v>0</v>
          </cell>
        </row>
        <row r="3618">
          <cell r="M3618">
            <v>0</v>
          </cell>
        </row>
        <row r="3619">
          <cell r="M3619">
            <v>0</v>
          </cell>
        </row>
        <row r="3620">
          <cell r="M3620">
            <v>0</v>
          </cell>
        </row>
        <row r="3621">
          <cell r="M3621">
            <v>0</v>
          </cell>
        </row>
        <row r="3622">
          <cell r="M3622">
            <v>0</v>
          </cell>
        </row>
        <row r="3623">
          <cell r="M3623">
            <v>0</v>
          </cell>
        </row>
        <row r="3624">
          <cell r="M3624">
            <v>0</v>
          </cell>
        </row>
        <row r="3625">
          <cell r="M3625">
            <v>0</v>
          </cell>
        </row>
        <row r="3626">
          <cell r="M3626">
            <v>0</v>
          </cell>
        </row>
        <row r="3627">
          <cell r="M3627">
            <v>0</v>
          </cell>
        </row>
        <row r="3628">
          <cell r="M3628">
            <v>0</v>
          </cell>
        </row>
        <row r="3629">
          <cell r="M3629">
            <v>0</v>
          </cell>
        </row>
        <row r="3630">
          <cell r="A3630" t="str">
            <v>S165</v>
          </cell>
          <cell r="M3630">
            <v>0</v>
          </cell>
        </row>
        <row r="3633">
          <cell r="M3633">
            <v>1</v>
          </cell>
        </row>
        <row r="3636">
          <cell r="A3636">
            <v>13</v>
          </cell>
          <cell r="M3636">
            <v>3</v>
          </cell>
        </row>
        <row r="3637">
          <cell r="M3637">
            <v>0</v>
          </cell>
        </row>
        <row r="3638">
          <cell r="M3638">
            <v>0</v>
          </cell>
        </row>
        <row r="3639">
          <cell r="M3639">
            <v>0</v>
          </cell>
        </row>
        <row r="3640">
          <cell r="M3640">
            <v>0</v>
          </cell>
        </row>
        <row r="3641">
          <cell r="M3641">
            <v>0</v>
          </cell>
        </row>
        <row r="3642">
          <cell r="M3642">
            <v>0</v>
          </cell>
        </row>
        <row r="3643">
          <cell r="M3643">
            <v>0</v>
          </cell>
        </row>
        <row r="3644">
          <cell r="M3644">
            <v>0</v>
          </cell>
        </row>
        <row r="3645">
          <cell r="M3645">
            <v>0</v>
          </cell>
        </row>
        <row r="3646">
          <cell r="M3646">
            <v>0</v>
          </cell>
        </row>
        <row r="3647">
          <cell r="M3647">
            <v>0</v>
          </cell>
        </row>
        <row r="3648">
          <cell r="M3648">
            <v>0</v>
          </cell>
        </row>
        <row r="3649">
          <cell r="M3649">
            <v>0</v>
          </cell>
        </row>
        <row r="3650">
          <cell r="M3650">
            <v>0</v>
          </cell>
        </row>
        <row r="3651">
          <cell r="M3651">
            <v>0</v>
          </cell>
        </row>
        <row r="3652">
          <cell r="A3652" t="str">
            <v>S166</v>
          </cell>
          <cell r="M3652">
            <v>0</v>
          </cell>
        </row>
        <row r="3655">
          <cell r="M3655">
            <v>1</v>
          </cell>
        </row>
        <row r="3658">
          <cell r="A3658">
            <v>13</v>
          </cell>
          <cell r="M3658">
            <v>0.9</v>
          </cell>
        </row>
        <row r="3659">
          <cell r="M3659">
            <v>0</v>
          </cell>
        </row>
        <row r="3660">
          <cell r="M3660">
            <v>0</v>
          </cell>
        </row>
        <row r="3661">
          <cell r="M3661">
            <v>0</v>
          </cell>
        </row>
        <row r="3662">
          <cell r="M3662">
            <v>0</v>
          </cell>
        </row>
        <row r="3663">
          <cell r="M3663">
            <v>0</v>
          </cell>
        </row>
        <row r="3664">
          <cell r="M3664">
            <v>0</v>
          </cell>
        </row>
        <row r="3665">
          <cell r="M3665">
            <v>0</v>
          </cell>
        </row>
        <row r="3666">
          <cell r="M3666">
            <v>0</v>
          </cell>
        </row>
        <row r="3667">
          <cell r="M3667">
            <v>0</v>
          </cell>
        </row>
        <row r="3668">
          <cell r="M3668">
            <v>0</v>
          </cell>
        </row>
        <row r="3669">
          <cell r="M3669">
            <v>0</v>
          </cell>
        </row>
        <row r="3670">
          <cell r="M3670">
            <v>0</v>
          </cell>
        </row>
        <row r="3671">
          <cell r="M3671">
            <v>0</v>
          </cell>
        </row>
        <row r="3672">
          <cell r="M3672">
            <v>0</v>
          </cell>
        </row>
        <row r="3673">
          <cell r="M3673">
            <v>0</v>
          </cell>
        </row>
        <row r="3674">
          <cell r="A3674" t="str">
            <v>S167</v>
          </cell>
          <cell r="M3674">
            <v>0</v>
          </cell>
        </row>
        <row r="3677">
          <cell r="M3677">
            <v>2</v>
          </cell>
        </row>
        <row r="3680">
          <cell r="A3680">
            <v>15</v>
          </cell>
          <cell r="M3680">
            <v>7.68</v>
          </cell>
        </row>
        <row r="3681">
          <cell r="A3681">
            <v>18</v>
          </cell>
          <cell r="M3681">
            <v>13.12</v>
          </cell>
        </row>
        <row r="3682">
          <cell r="A3682">
            <v>321</v>
          </cell>
          <cell r="M3682">
            <v>2</v>
          </cell>
        </row>
        <row r="3683">
          <cell r="M3683">
            <v>0</v>
          </cell>
        </row>
        <row r="3684">
          <cell r="M3684">
            <v>0</v>
          </cell>
        </row>
        <row r="3685">
          <cell r="M3685">
            <v>0</v>
          </cell>
        </row>
        <row r="3686">
          <cell r="M3686">
            <v>0</v>
          </cell>
        </row>
        <row r="3687">
          <cell r="M3687">
            <v>0</v>
          </cell>
        </row>
        <row r="3688">
          <cell r="M3688">
            <v>0</v>
          </cell>
        </row>
        <row r="3689">
          <cell r="M3689">
            <v>0</v>
          </cell>
        </row>
        <row r="3690">
          <cell r="M3690">
            <v>0</v>
          </cell>
        </row>
        <row r="3691">
          <cell r="M3691">
            <v>0</v>
          </cell>
        </row>
        <row r="3692">
          <cell r="M3692">
            <v>0</v>
          </cell>
        </row>
        <row r="3693">
          <cell r="M3693">
            <v>0</v>
          </cell>
        </row>
        <row r="3694">
          <cell r="M3694">
            <v>0</v>
          </cell>
        </row>
        <row r="3695">
          <cell r="M3695">
            <v>0</v>
          </cell>
        </row>
        <row r="3696">
          <cell r="A3696" t="str">
            <v>S168</v>
          </cell>
          <cell r="M3696">
            <v>0</v>
          </cell>
        </row>
        <row r="3699">
          <cell r="M3699">
            <v>2</v>
          </cell>
        </row>
        <row r="3702">
          <cell r="A3702">
            <v>13</v>
          </cell>
          <cell r="M3702">
            <v>1</v>
          </cell>
        </row>
        <row r="3703">
          <cell r="A3703">
            <v>15</v>
          </cell>
          <cell r="M3703">
            <v>1</v>
          </cell>
        </row>
        <row r="3704">
          <cell r="M3704">
            <v>0</v>
          </cell>
        </row>
        <row r="3705">
          <cell r="M3705">
            <v>0</v>
          </cell>
        </row>
        <row r="3706">
          <cell r="M3706">
            <v>0</v>
          </cell>
        </row>
        <row r="3707">
          <cell r="M3707">
            <v>0</v>
          </cell>
        </row>
        <row r="3708">
          <cell r="M3708">
            <v>0</v>
          </cell>
        </row>
        <row r="3709">
          <cell r="M3709">
            <v>0</v>
          </cell>
        </row>
        <row r="3710">
          <cell r="M3710">
            <v>0</v>
          </cell>
        </row>
        <row r="3711">
          <cell r="M3711">
            <v>0</v>
          </cell>
        </row>
        <row r="3712">
          <cell r="M3712">
            <v>0</v>
          </cell>
        </row>
        <row r="3713">
          <cell r="M3713">
            <v>0</v>
          </cell>
        </row>
        <row r="3714">
          <cell r="M3714">
            <v>0</v>
          </cell>
        </row>
        <row r="3715">
          <cell r="M3715">
            <v>0</v>
          </cell>
        </row>
        <row r="3716">
          <cell r="M3716">
            <v>0</v>
          </cell>
        </row>
        <row r="3717">
          <cell r="M3717">
            <v>0</v>
          </cell>
        </row>
        <row r="3718">
          <cell r="A3718" t="str">
            <v>S169</v>
          </cell>
          <cell r="M3718">
            <v>0</v>
          </cell>
        </row>
        <row r="3721">
          <cell r="M3721">
            <v>2</v>
          </cell>
        </row>
        <row r="3724">
          <cell r="A3724">
            <v>13</v>
          </cell>
          <cell r="M3724">
            <v>1</v>
          </cell>
        </row>
        <row r="3725">
          <cell r="A3725">
            <v>15</v>
          </cell>
          <cell r="M3725">
            <v>1</v>
          </cell>
        </row>
        <row r="3726">
          <cell r="A3726">
            <v>62</v>
          </cell>
          <cell r="M3726">
            <v>8</v>
          </cell>
        </row>
        <row r="3727">
          <cell r="A3727">
            <v>53</v>
          </cell>
          <cell r="M3727">
            <v>4</v>
          </cell>
        </row>
        <row r="3728">
          <cell r="A3728">
            <v>113</v>
          </cell>
          <cell r="M3728">
            <v>8</v>
          </cell>
        </row>
        <row r="3729">
          <cell r="A3729">
            <v>50</v>
          </cell>
          <cell r="M3729">
            <v>8</v>
          </cell>
        </row>
        <row r="3730">
          <cell r="A3730">
            <v>59</v>
          </cell>
          <cell r="M3730">
            <v>4</v>
          </cell>
        </row>
        <row r="3731">
          <cell r="A3731">
            <v>56</v>
          </cell>
          <cell r="M3731">
            <v>4</v>
          </cell>
        </row>
        <row r="3732">
          <cell r="M3732">
            <v>0</v>
          </cell>
        </row>
        <row r="3733">
          <cell r="M3733">
            <v>0</v>
          </cell>
        </row>
        <row r="3734">
          <cell r="M3734">
            <v>0</v>
          </cell>
        </row>
        <row r="3735">
          <cell r="M3735">
            <v>0</v>
          </cell>
        </row>
        <row r="3736">
          <cell r="M3736">
            <v>0</v>
          </cell>
        </row>
        <row r="3737">
          <cell r="M3737">
            <v>0</v>
          </cell>
        </row>
        <row r="3738">
          <cell r="M3738">
            <v>0</v>
          </cell>
        </row>
        <row r="3739">
          <cell r="M3739">
            <v>0</v>
          </cell>
        </row>
        <row r="3740">
          <cell r="A3740" t="str">
            <v>S170</v>
          </cell>
          <cell r="M3740">
            <v>0</v>
          </cell>
        </row>
        <row r="3743">
          <cell r="M3743">
            <v>8</v>
          </cell>
        </row>
        <row r="3746">
          <cell r="A3746">
            <v>26</v>
          </cell>
          <cell r="M3746">
            <v>0.152</v>
          </cell>
        </row>
        <row r="3747">
          <cell r="A3747">
            <v>189</v>
          </cell>
          <cell r="M3747">
            <v>8.4</v>
          </cell>
        </row>
        <row r="3748">
          <cell r="M3748">
            <v>0</v>
          </cell>
        </row>
        <row r="3749">
          <cell r="M3749">
            <v>0</v>
          </cell>
        </row>
        <row r="3750">
          <cell r="M3750">
            <v>0</v>
          </cell>
        </row>
        <row r="3751">
          <cell r="M3751">
            <v>0</v>
          </cell>
        </row>
        <row r="3752">
          <cell r="M3752">
            <v>0</v>
          </cell>
        </row>
        <row r="3753">
          <cell r="M3753">
            <v>0</v>
          </cell>
        </row>
        <row r="3754">
          <cell r="M3754">
            <v>0</v>
          </cell>
        </row>
        <row r="3755">
          <cell r="M3755">
            <v>0</v>
          </cell>
        </row>
        <row r="3756">
          <cell r="M3756">
            <v>0</v>
          </cell>
        </row>
        <row r="3757">
          <cell r="M3757">
            <v>0</v>
          </cell>
        </row>
        <row r="3758">
          <cell r="M3758">
            <v>0</v>
          </cell>
        </row>
        <row r="3759">
          <cell r="M3759">
            <v>0</v>
          </cell>
        </row>
        <row r="3760">
          <cell r="M3760">
            <v>0</v>
          </cell>
        </row>
        <row r="3761">
          <cell r="M3761">
            <v>0</v>
          </cell>
        </row>
        <row r="3762">
          <cell r="A3762" t="str">
            <v>S171</v>
          </cell>
          <cell r="M3762">
            <v>0</v>
          </cell>
        </row>
        <row r="3765">
          <cell r="M3765">
            <v>36</v>
          </cell>
        </row>
        <row r="3768">
          <cell r="A3768">
            <v>26</v>
          </cell>
          <cell r="M3768">
            <v>3.528</v>
          </cell>
        </row>
        <row r="3769">
          <cell r="A3769">
            <v>192</v>
          </cell>
          <cell r="M3769">
            <v>37.800000000000004</v>
          </cell>
        </row>
        <row r="3770">
          <cell r="M3770">
            <v>0</v>
          </cell>
        </row>
        <row r="3771">
          <cell r="M3771">
            <v>0</v>
          </cell>
        </row>
        <row r="3772">
          <cell r="M3772">
            <v>0</v>
          </cell>
        </row>
        <row r="3773">
          <cell r="M3773">
            <v>0</v>
          </cell>
        </row>
        <row r="3774">
          <cell r="M3774">
            <v>0</v>
          </cell>
        </row>
        <row r="3775">
          <cell r="M3775">
            <v>0</v>
          </cell>
        </row>
        <row r="3776">
          <cell r="M3776">
            <v>0</v>
          </cell>
        </row>
        <row r="3777">
          <cell r="M3777">
            <v>0</v>
          </cell>
        </row>
        <row r="3778">
          <cell r="M3778">
            <v>0</v>
          </cell>
        </row>
        <row r="3779">
          <cell r="M3779">
            <v>0</v>
          </cell>
        </row>
        <row r="3780">
          <cell r="M3780">
            <v>0</v>
          </cell>
        </row>
        <row r="3781">
          <cell r="M3781">
            <v>0</v>
          </cell>
        </row>
        <row r="3782">
          <cell r="M3782">
            <v>0</v>
          </cell>
        </row>
        <row r="3783">
          <cell r="M3783">
            <v>0</v>
          </cell>
        </row>
        <row r="3784">
          <cell r="A3784" t="str">
            <v>S172</v>
          </cell>
          <cell r="M3784">
            <v>0</v>
          </cell>
        </row>
        <row r="3787">
          <cell r="M3787">
            <v>26</v>
          </cell>
        </row>
        <row r="3790">
          <cell r="A3790">
            <v>26</v>
          </cell>
          <cell r="M3790">
            <v>2.1840000000000002</v>
          </cell>
        </row>
        <row r="3791">
          <cell r="A3791">
            <v>193</v>
          </cell>
          <cell r="M3791">
            <v>27.3</v>
          </cell>
        </row>
        <row r="3792">
          <cell r="M3792">
            <v>0</v>
          </cell>
        </row>
        <row r="3793">
          <cell r="M3793">
            <v>0</v>
          </cell>
        </row>
        <row r="3794">
          <cell r="M3794">
            <v>0</v>
          </cell>
        </row>
        <row r="3795">
          <cell r="M3795">
            <v>0</v>
          </cell>
        </row>
        <row r="3796">
          <cell r="M3796">
            <v>0</v>
          </cell>
        </row>
        <row r="3797">
          <cell r="M3797">
            <v>0</v>
          </cell>
        </row>
        <row r="3798">
          <cell r="M3798">
            <v>0</v>
          </cell>
        </row>
        <row r="3799">
          <cell r="M3799">
            <v>0</v>
          </cell>
        </row>
        <row r="3800">
          <cell r="M3800">
            <v>0</v>
          </cell>
        </row>
        <row r="3801">
          <cell r="M3801">
            <v>0</v>
          </cell>
        </row>
        <row r="3802">
          <cell r="M3802">
            <v>0</v>
          </cell>
        </row>
        <row r="3803">
          <cell r="M3803">
            <v>0</v>
          </cell>
        </row>
        <row r="3804">
          <cell r="M3804">
            <v>0</v>
          </cell>
        </row>
        <row r="3805">
          <cell r="M3805">
            <v>0</v>
          </cell>
        </row>
        <row r="3806">
          <cell r="A3806" t="str">
            <v>S173</v>
          </cell>
          <cell r="M3806">
            <v>0</v>
          </cell>
        </row>
        <row r="3809">
          <cell r="M3809">
            <v>2</v>
          </cell>
        </row>
        <row r="3812">
          <cell r="A3812">
            <v>13</v>
          </cell>
          <cell r="M3812">
            <v>0.5</v>
          </cell>
        </row>
        <row r="3813">
          <cell r="A3813">
            <v>15</v>
          </cell>
          <cell r="M3813">
            <v>0.5</v>
          </cell>
        </row>
        <row r="3814">
          <cell r="M3814">
            <v>0</v>
          </cell>
        </row>
        <row r="3815">
          <cell r="M3815">
            <v>0</v>
          </cell>
        </row>
        <row r="3816">
          <cell r="M3816">
            <v>0</v>
          </cell>
        </row>
        <row r="3817">
          <cell r="M3817">
            <v>0</v>
          </cell>
        </row>
        <row r="3818">
          <cell r="M3818">
            <v>0</v>
          </cell>
        </row>
        <row r="3819">
          <cell r="M3819">
            <v>0</v>
          </cell>
        </row>
        <row r="3820">
          <cell r="M3820">
            <v>0</v>
          </cell>
        </row>
        <row r="3821">
          <cell r="M3821">
            <v>0</v>
          </cell>
        </row>
        <row r="3822">
          <cell r="M3822">
            <v>0</v>
          </cell>
        </row>
        <row r="3823">
          <cell r="M3823">
            <v>0</v>
          </cell>
        </row>
        <row r="3824">
          <cell r="M3824">
            <v>0</v>
          </cell>
        </row>
        <row r="3825">
          <cell r="M3825">
            <v>0</v>
          </cell>
        </row>
        <row r="3826">
          <cell r="M3826">
            <v>0</v>
          </cell>
        </row>
        <row r="3827">
          <cell r="M3827">
            <v>0</v>
          </cell>
        </row>
        <row r="3828">
          <cell r="A3828" t="str">
            <v>S174</v>
          </cell>
          <cell r="M3828">
            <v>0</v>
          </cell>
        </row>
        <row r="3831">
          <cell r="M3831">
            <v>2</v>
          </cell>
        </row>
        <row r="3834">
          <cell r="A3834">
            <v>13</v>
          </cell>
          <cell r="M3834">
            <v>0.5</v>
          </cell>
        </row>
        <row r="3835">
          <cell r="A3835">
            <v>15</v>
          </cell>
          <cell r="M3835">
            <v>0.5</v>
          </cell>
        </row>
        <row r="3836">
          <cell r="M3836">
            <v>0</v>
          </cell>
        </row>
        <row r="3837">
          <cell r="M3837">
            <v>0</v>
          </cell>
        </row>
        <row r="3838">
          <cell r="M3838">
            <v>0</v>
          </cell>
        </row>
        <row r="3839">
          <cell r="M3839">
            <v>0</v>
          </cell>
        </row>
        <row r="3840">
          <cell r="M3840">
            <v>0</v>
          </cell>
        </row>
        <row r="3841">
          <cell r="M3841">
            <v>0</v>
          </cell>
        </row>
        <row r="3842">
          <cell r="M3842">
            <v>0</v>
          </cell>
        </row>
        <row r="3843">
          <cell r="M3843">
            <v>0</v>
          </cell>
        </row>
        <row r="3844">
          <cell r="M3844">
            <v>0</v>
          </cell>
        </row>
        <row r="3845">
          <cell r="M3845">
            <v>0</v>
          </cell>
        </row>
        <row r="3846">
          <cell r="M3846">
            <v>0</v>
          </cell>
        </row>
        <row r="3847">
          <cell r="M3847">
            <v>0</v>
          </cell>
        </row>
        <row r="3848">
          <cell r="M3848">
            <v>0</v>
          </cell>
        </row>
        <row r="3849">
          <cell r="M3849">
            <v>0</v>
          </cell>
        </row>
        <row r="3850">
          <cell r="A3850" t="str">
            <v>S175</v>
          </cell>
          <cell r="M3850">
            <v>0</v>
          </cell>
        </row>
        <row r="3853">
          <cell r="M3853">
            <v>0.5</v>
          </cell>
        </row>
        <row r="3856">
          <cell r="A3856">
            <v>15</v>
          </cell>
          <cell r="M3856">
            <v>1.2050000000000001</v>
          </cell>
        </row>
        <row r="3857">
          <cell r="A3857">
            <v>23</v>
          </cell>
          <cell r="M3857">
            <v>0.47499999999999998</v>
          </cell>
        </row>
        <row r="3858">
          <cell r="A3858">
            <v>1154</v>
          </cell>
          <cell r="M3858">
            <v>51.5</v>
          </cell>
        </row>
        <row r="3859">
          <cell r="M3859">
            <v>0</v>
          </cell>
        </row>
        <row r="3860">
          <cell r="M3860">
            <v>0</v>
          </cell>
        </row>
        <row r="3861">
          <cell r="M3861">
            <v>0</v>
          </cell>
        </row>
        <row r="3862">
          <cell r="M3862">
            <v>0</v>
          </cell>
        </row>
        <row r="3863">
          <cell r="M3863">
            <v>0</v>
          </cell>
        </row>
        <row r="3864">
          <cell r="M3864">
            <v>0</v>
          </cell>
        </row>
        <row r="3865">
          <cell r="M3865">
            <v>0</v>
          </cell>
        </row>
        <row r="3866">
          <cell r="M3866">
            <v>0</v>
          </cell>
        </row>
        <row r="3867">
          <cell r="M3867">
            <v>0</v>
          </cell>
        </row>
        <row r="3868">
          <cell r="M3868">
            <v>0</v>
          </cell>
        </row>
        <row r="3869">
          <cell r="M3869">
            <v>0</v>
          </cell>
        </row>
        <row r="3870">
          <cell r="M3870">
            <v>0</v>
          </cell>
        </row>
        <row r="3871">
          <cell r="M3871">
            <v>0</v>
          </cell>
        </row>
        <row r="3872">
          <cell r="A3872" t="str">
            <v>S176</v>
          </cell>
          <cell r="M3872">
            <v>0</v>
          </cell>
        </row>
        <row r="3875">
          <cell r="M3875">
            <v>8</v>
          </cell>
        </row>
        <row r="3878">
          <cell r="A3878">
            <v>17</v>
          </cell>
          <cell r="M3878">
            <v>1.04</v>
          </cell>
        </row>
        <row r="3879">
          <cell r="A3879">
            <v>23</v>
          </cell>
          <cell r="M3879">
            <v>1.36</v>
          </cell>
        </row>
        <row r="3880">
          <cell r="A3880">
            <v>270</v>
          </cell>
          <cell r="M3880">
            <v>4</v>
          </cell>
        </row>
        <row r="3881">
          <cell r="M3881">
            <v>0</v>
          </cell>
        </row>
        <row r="3882">
          <cell r="M3882">
            <v>0</v>
          </cell>
        </row>
        <row r="3883">
          <cell r="M3883">
            <v>0</v>
          </cell>
        </row>
        <row r="3884">
          <cell r="M3884">
            <v>0</v>
          </cell>
        </row>
        <row r="3885">
          <cell r="M3885">
            <v>0</v>
          </cell>
        </row>
        <row r="3886">
          <cell r="M3886">
            <v>0</v>
          </cell>
        </row>
        <row r="3887">
          <cell r="M3887">
            <v>0</v>
          </cell>
        </row>
        <row r="3888">
          <cell r="M3888">
            <v>0</v>
          </cell>
        </row>
        <row r="3889">
          <cell r="M3889">
            <v>0</v>
          </cell>
        </row>
        <row r="3890">
          <cell r="M3890">
            <v>0</v>
          </cell>
        </row>
        <row r="3891">
          <cell r="M3891">
            <v>0</v>
          </cell>
        </row>
        <row r="3892">
          <cell r="M3892">
            <v>0</v>
          </cell>
        </row>
        <row r="3893">
          <cell r="M3893">
            <v>0</v>
          </cell>
        </row>
        <row r="3894">
          <cell r="A3894" t="str">
            <v>S177</v>
          </cell>
          <cell r="M3894">
            <v>0</v>
          </cell>
        </row>
        <row r="3897">
          <cell r="M3897">
            <v>5</v>
          </cell>
        </row>
        <row r="3900">
          <cell r="A3900">
            <v>11</v>
          </cell>
          <cell r="M3900">
            <v>2.3499999999999996</v>
          </cell>
        </row>
        <row r="3901">
          <cell r="A3901">
            <v>254</v>
          </cell>
          <cell r="M3901">
            <v>25</v>
          </cell>
        </row>
        <row r="3902">
          <cell r="A3902">
            <v>1035</v>
          </cell>
          <cell r="M3902">
            <v>51.5</v>
          </cell>
        </row>
        <row r="3903">
          <cell r="M3903">
            <v>0</v>
          </cell>
        </row>
        <row r="3904">
          <cell r="M3904">
            <v>0</v>
          </cell>
        </row>
        <row r="3905">
          <cell r="M3905">
            <v>0</v>
          </cell>
        </row>
        <row r="3906">
          <cell r="M3906">
            <v>0</v>
          </cell>
        </row>
        <row r="3907">
          <cell r="M3907">
            <v>0</v>
          </cell>
        </row>
        <row r="3908">
          <cell r="M3908">
            <v>0</v>
          </cell>
        </row>
        <row r="3909">
          <cell r="M3909">
            <v>0</v>
          </cell>
        </row>
        <row r="3910">
          <cell r="M3910">
            <v>0</v>
          </cell>
        </row>
        <row r="3911">
          <cell r="M3911">
            <v>0</v>
          </cell>
        </row>
        <row r="3912">
          <cell r="M3912">
            <v>0</v>
          </cell>
        </row>
        <row r="3913">
          <cell r="M3913">
            <v>0</v>
          </cell>
        </row>
        <row r="3914">
          <cell r="M3914">
            <v>0</v>
          </cell>
        </row>
        <row r="3915">
          <cell r="M3915">
            <v>0</v>
          </cell>
        </row>
        <row r="3916">
          <cell r="A3916" t="str">
            <v>S178</v>
          </cell>
          <cell r="M3916">
            <v>0</v>
          </cell>
        </row>
        <row r="3919">
          <cell r="M3919">
            <v>9.6</v>
          </cell>
        </row>
        <row r="3922">
          <cell r="A3922">
            <v>11</v>
          </cell>
          <cell r="M3922">
            <v>15.552</v>
          </cell>
        </row>
        <row r="3923">
          <cell r="A3923">
            <v>254</v>
          </cell>
          <cell r="M3923">
            <v>48</v>
          </cell>
        </row>
        <row r="3924">
          <cell r="A3924">
            <v>351</v>
          </cell>
          <cell r="M3924">
            <v>98.88000000000001</v>
          </cell>
        </row>
        <row r="3925">
          <cell r="M3925">
            <v>0</v>
          </cell>
        </row>
        <row r="3926">
          <cell r="M3926">
            <v>0</v>
          </cell>
        </row>
        <row r="3927">
          <cell r="M3927">
            <v>0</v>
          </cell>
        </row>
        <row r="3928">
          <cell r="M3928">
            <v>0</v>
          </cell>
        </row>
        <row r="3929">
          <cell r="M3929">
            <v>0</v>
          </cell>
        </row>
        <row r="3930">
          <cell r="M3930">
            <v>0</v>
          </cell>
        </row>
        <row r="3931">
          <cell r="M3931">
            <v>0</v>
          </cell>
        </row>
        <row r="3932">
          <cell r="M3932">
            <v>0</v>
          </cell>
        </row>
        <row r="3933">
          <cell r="M3933">
            <v>0</v>
          </cell>
        </row>
        <row r="3934">
          <cell r="M3934">
            <v>0</v>
          </cell>
        </row>
        <row r="3935">
          <cell r="M3935">
            <v>0</v>
          </cell>
        </row>
        <row r="3936">
          <cell r="M3936">
            <v>0</v>
          </cell>
        </row>
        <row r="3937">
          <cell r="M3937">
            <v>0</v>
          </cell>
        </row>
        <row r="3938">
          <cell r="A3938" t="str">
            <v>S179</v>
          </cell>
          <cell r="M3938">
            <v>0</v>
          </cell>
        </row>
        <row r="3941">
          <cell r="M3941">
            <v>3.5</v>
          </cell>
        </row>
        <row r="3944">
          <cell r="A3944">
            <v>11</v>
          </cell>
          <cell r="M3944">
            <v>5.67</v>
          </cell>
        </row>
        <row r="3945">
          <cell r="A3945">
            <v>254</v>
          </cell>
          <cell r="M3945">
            <v>17.5</v>
          </cell>
        </row>
        <row r="3946">
          <cell r="A3946">
            <v>352</v>
          </cell>
          <cell r="M3946">
            <v>36.050000000000004</v>
          </cell>
        </row>
        <row r="3947">
          <cell r="M3947">
            <v>0</v>
          </cell>
        </row>
        <row r="3948">
          <cell r="M3948">
            <v>0</v>
          </cell>
        </row>
        <row r="3949">
          <cell r="M3949">
            <v>0</v>
          </cell>
        </row>
        <row r="3950">
          <cell r="M3950">
            <v>0</v>
          </cell>
        </row>
        <row r="3951">
          <cell r="M3951">
            <v>0</v>
          </cell>
        </row>
        <row r="3952">
          <cell r="M3952">
            <v>0</v>
          </cell>
        </row>
        <row r="3953">
          <cell r="M3953">
            <v>0</v>
          </cell>
        </row>
        <row r="3954">
          <cell r="M3954">
            <v>0</v>
          </cell>
        </row>
        <row r="3955">
          <cell r="M3955">
            <v>0</v>
          </cell>
        </row>
        <row r="3956">
          <cell r="M3956">
            <v>0</v>
          </cell>
        </row>
        <row r="3957">
          <cell r="M3957">
            <v>0</v>
          </cell>
        </row>
        <row r="3958">
          <cell r="M3958">
            <v>0</v>
          </cell>
        </row>
        <row r="3959">
          <cell r="M3959">
            <v>0</v>
          </cell>
        </row>
        <row r="3960">
          <cell r="A3960" t="str">
            <v>S180</v>
          </cell>
          <cell r="M3960">
            <v>0</v>
          </cell>
        </row>
        <row r="3963">
          <cell r="M3963">
            <v>8.5</v>
          </cell>
        </row>
        <row r="3966">
          <cell r="A3966">
            <v>11</v>
          </cell>
          <cell r="M3966">
            <v>3.9949999999999997</v>
          </cell>
        </row>
        <row r="3967">
          <cell r="A3967">
            <v>254</v>
          </cell>
          <cell r="M3967">
            <v>42.5</v>
          </cell>
        </row>
        <row r="3968">
          <cell r="A3968">
            <v>354</v>
          </cell>
          <cell r="M3968">
            <v>87.550000000000011</v>
          </cell>
        </row>
        <row r="3969">
          <cell r="M3969">
            <v>0</v>
          </cell>
        </row>
        <row r="3970">
          <cell r="M3970">
            <v>0</v>
          </cell>
        </row>
        <row r="3971">
          <cell r="M3971">
            <v>0</v>
          </cell>
        </row>
        <row r="3972">
          <cell r="M3972">
            <v>0</v>
          </cell>
        </row>
        <row r="3973">
          <cell r="M3973">
            <v>0</v>
          </cell>
        </row>
        <row r="3974">
          <cell r="M3974">
            <v>0</v>
          </cell>
        </row>
        <row r="3975">
          <cell r="M3975">
            <v>0</v>
          </cell>
        </row>
        <row r="3976">
          <cell r="M3976">
            <v>0</v>
          </cell>
        </row>
        <row r="3977">
          <cell r="M3977">
            <v>0</v>
          </cell>
        </row>
        <row r="3978">
          <cell r="M3978">
            <v>0</v>
          </cell>
        </row>
        <row r="3979">
          <cell r="M3979">
            <v>0</v>
          </cell>
        </row>
        <row r="3980">
          <cell r="M3980">
            <v>0</v>
          </cell>
        </row>
        <row r="3981">
          <cell r="M3981">
            <v>0</v>
          </cell>
        </row>
        <row r="3982">
          <cell r="A3982" t="str">
            <v>S181</v>
          </cell>
          <cell r="M3982">
            <v>0</v>
          </cell>
        </row>
        <row r="3985">
          <cell r="M3985">
            <v>4.4000000000000004</v>
          </cell>
        </row>
        <row r="3988">
          <cell r="A3988">
            <v>11</v>
          </cell>
          <cell r="M3988">
            <v>2.64</v>
          </cell>
        </row>
        <row r="3989">
          <cell r="A3989">
            <v>15</v>
          </cell>
          <cell r="M3989">
            <v>1.32</v>
          </cell>
        </row>
        <row r="3990">
          <cell r="M3990">
            <v>0</v>
          </cell>
        </row>
        <row r="3991">
          <cell r="M3991">
            <v>0</v>
          </cell>
        </row>
        <row r="3992">
          <cell r="M3992">
            <v>0</v>
          </cell>
        </row>
        <row r="3993">
          <cell r="M3993">
            <v>0</v>
          </cell>
        </row>
        <row r="3994">
          <cell r="M3994">
            <v>0</v>
          </cell>
        </row>
        <row r="3995">
          <cell r="M3995">
            <v>0</v>
          </cell>
        </row>
        <row r="3996">
          <cell r="M3996">
            <v>0</v>
          </cell>
        </row>
        <row r="3997">
          <cell r="M3997">
            <v>0</v>
          </cell>
        </row>
        <row r="3998">
          <cell r="M3998">
            <v>0</v>
          </cell>
        </row>
        <row r="3999">
          <cell r="M3999">
            <v>0</v>
          </cell>
        </row>
        <row r="4000">
          <cell r="M4000">
            <v>0</v>
          </cell>
        </row>
        <row r="4001">
          <cell r="M4001">
            <v>0</v>
          </cell>
        </row>
        <row r="4002">
          <cell r="M4002">
            <v>0</v>
          </cell>
        </row>
        <row r="4003">
          <cell r="M4003">
            <v>0</v>
          </cell>
        </row>
        <row r="4004">
          <cell r="A4004" t="str">
            <v>S182</v>
          </cell>
          <cell r="M4004">
            <v>0</v>
          </cell>
        </row>
        <row r="4007">
          <cell r="M4007">
            <v>2</v>
          </cell>
        </row>
        <row r="4010">
          <cell r="A4010">
            <v>14</v>
          </cell>
          <cell r="M4010">
            <v>1</v>
          </cell>
        </row>
        <row r="4011">
          <cell r="A4011">
            <v>15</v>
          </cell>
          <cell r="M4011">
            <v>1</v>
          </cell>
        </row>
        <row r="4012">
          <cell r="A4012">
            <v>400</v>
          </cell>
          <cell r="M4012">
            <v>2</v>
          </cell>
        </row>
        <row r="4013">
          <cell r="M4013">
            <v>0</v>
          </cell>
        </row>
        <row r="4014">
          <cell r="M4014">
            <v>0</v>
          </cell>
        </row>
        <row r="4015">
          <cell r="M4015">
            <v>0</v>
          </cell>
        </row>
        <row r="4016">
          <cell r="M4016">
            <v>0</v>
          </cell>
        </row>
        <row r="4017">
          <cell r="M4017">
            <v>0</v>
          </cell>
        </row>
        <row r="4018">
          <cell r="M4018">
            <v>0</v>
          </cell>
        </row>
        <row r="4019">
          <cell r="M4019">
            <v>0</v>
          </cell>
        </row>
        <row r="4020">
          <cell r="M4020">
            <v>0</v>
          </cell>
        </row>
        <row r="4021">
          <cell r="M4021">
            <v>0</v>
          </cell>
        </row>
        <row r="4022">
          <cell r="M4022">
            <v>0</v>
          </cell>
        </row>
        <row r="4023">
          <cell r="M4023">
            <v>0</v>
          </cell>
        </row>
        <row r="4024">
          <cell r="M4024">
            <v>0</v>
          </cell>
        </row>
        <row r="4025">
          <cell r="M4025">
            <v>0</v>
          </cell>
        </row>
        <row r="4026">
          <cell r="A4026" t="str">
            <v>S183</v>
          </cell>
          <cell r="M4026">
            <v>0</v>
          </cell>
        </row>
        <row r="4029">
          <cell r="M4029">
            <v>9</v>
          </cell>
        </row>
        <row r="4032">
          <cell r="A4032">
            <v>11</v>
          </cell>
          <cell r="M4032">
            <v>4.95</v>
          </cell>
        </row>
        <row r="4033">
          <cell r="M4033">
            <v>0</v>
          </cell>
        </row>
        <row r="4034">
          <cell r="M4034">
            <v>0</v>
          </cell>
        </row>
        <row r="4035">
          <cell r="M4035">
            <v>0</v>
          </cell>
        </row>
        <row r="4036">
          <cell r="M4036">
            <v>0</v>
          </cell>
        </row>
        <row r="4037">
          <cell r="M4037">
            <v>0</v>
          </cell>
        </row>
        <row r="4038">
          <cell r="M4038">
            <v>0</v>
          </cell>
        </row>
        <row r="4039">
          <cell r="M4039">
            <v>0</v>
          </cell>
        </row>
        <row r="4040">
          <cell r="M4040">
            <v>0</v>
          </cell>
        </row>
        <row r="4041">
          <cell r="M4041">
            <v>0</v>
          </cell>
        </row>
        <row r="4042">
          <cell r="M4042">
            <v>0</v>
          </cell>
        </row>
        <row r="4043">
          <cell r="M4043">
            <v>0</v>
          </cell>
        </row>
        <row r="4044">
          <cell r="M4044">
            <v>0</v>
          </cell>
        </row>
        <row r="4045">
          <cell r="M4045">
            <v>0</v>
          </cell>
        </row>
        <row r="4046">
          <cell r="M4046">
            <v>0</v>
          </cell>
        </row>
        <row r="4047">
          <cell r="M4047">
            <v>0</v>
          </cell>
        </row>
        <row r="4048">
          <cell r="A4048" t="str">
            <v>S184</v>
          </cell>
          <cell r="M4048">
            <v>0</v>
          </cell>
        </row>
        <row r="4051">
          <cell r="M4051">
            <v>0</v>
          </cell>
        </row>
        <row r="4054">
          <cell r="M4054">
            <v>0</v>
          </cell>
        </row>
        <row r="4055">
          <cell r="M4055">
            <v>0</v>
          </cell>
        </row>
        <row r="4056">
          <cell r="M4056">
            <v>0</v>
          </cell>
        </row>
        <row r="4057">
          <cell r="M4057">
            <v>0</v>
          </cell>
        </row>
        <row r="4058">
          <cell r="M4058">
            <v>0</v>
          </cell>
        </row>
        <row r="4059">
          <cell r="M4059">
            <v>0</v>
          </cell>
        </row>
        <row r="4060">
          <cell r="M4060">
            <v>0</v>
          </cell>
        </row>
        <row r="4061">
          <cell r="M4061">
            <v>0</v>
          </cell>
        </row>
        <row r="4062">
          <cell r="M4062">
            <v>0</v>
          </cell>
        </row>
        <row r="4063">
          <cell r="M4063">
            <v>0</v>
          </cell>
        </row>
        <row r="4064">
          <cell r="M4064">
            <v>0</v>
          </cell>
        </row>
        <row r="4065">
          <cell r="M4065">
            <v>0</v>
          </cell>
        </row>
        <row r="4066">
          <cell r="M4066">
            <v>0</v>
          </cell>
        </row>
        <row r="4067">
          <cell r="M4067">
            <v>0</v>
          </cell>
        </row>
        <row r="4068">
          <cell r="M4068">
            <v>0</v>
          </cell>
        </row>
        <row r="4069">
          <cell r="M4069">
            <v>0</v>
          </cell>
        </row>
        <row r="4070">
          <cell r="M4070">
            <v>0</v>
          </cell>
        </row>
        <row r="4073">
          <cell r="M4073">
            <v>0</v>
          </cell>
        </row>
        <row r="4076">
          <cell r="M4076">
            <v>0</v>
          </cell>
        </row>
        <row r="4077">
          <cell r="M4077">
            <v>0</v>
          </cell>
        </row>
        <row r="4078">
          <cell r="M4078">
            <v>0</v>
          </cell>
        </row>
        <row r="4079">
          <cell r="M4079">
            <v>0</v>
          </cell>
        </row>
        <row r="4080">
          <cell r="M4080">
            <v>0</v>
          </cell>
        </row>
        <row r="4081">
          <cell r="M4081">
            <v>0</v>
          </cell>
        </row>
        <row r="4082">
          <cell r="M4082">
            <v>0</v>
          </cell>
        </row>
        <row r="4083">
          <cell r="M4083">
            <v>0</v>
          </cell>
        </row>
        <row r="4084">
          <cell r="M4084">
            <v>0</v>
          </cell>
        </row>
        <row r="4085">
          <cell r="M4085">
            <v>0</v>
          </cell>
        </row>
        <row r="4086">
          <cell r="M4086">
            <v>0</v>
          </cell>
        </row>
        <row r="4087">
          <cell r="M4087">
            <v>0</v>
          </cell>
        </row>
        <row r="4088">
          <cell r="M4088">
            <v>0</v>
          </cell>
        </row>
        <row r="4089">
          <cell r="M4089">
            <v>0</v>
          </cell>
        </row>
        <row r="4090">
          <cell r="M4090">
            <v>0</v>
          </cell>
        </row>
        <row r="4091">
          <cell r="M4091">
            <v>0</v>
          </cell>
        </row>
        <row r="4092">
          <cell r="M4092">
            <v>0</v>
          </cell>
        </row>
        <row r="4095">
          <cell r="M4095">
            <v>0</v>
          </cell>
        </row>
        <row r="4098">
          <cell r="M4098">
            <v>0</v>
          </cell>
        </row>
        <row r="4099">
          <cell r="M4099">
            <v>0</v>
          </cell>
        </row>
        <row r="4100">
          <cell r="M4100">
            <v>0</v>
          </cell>
        </row>
        <row r="4101">
          <cell r="M4101">
            <v>0</v>
          </cell>
        </row>
        <row r="4102">
          <cell r="M4102">
            <v>0</v>
          </cell>
        </row>
        <row r="4103">
          <cell r="M4103">
            <v>0</v>
          </cell>
        </row>
        <row r="4104">
          <cell r="M4104">
            <v>0</v>
          </cell>
        </row>
        <row r="4105">
          <cell r="M4105">
            <v>0</v>
          </cell>
        </row>
        <row r="4106">
          <cell r="M4106">
            <v>0</v>
          </cell>
        </row>
        <row r="4107">
          <cell r="M4107">
            <v>0</v>
          </cell>
        </row>
        <row r="4108">
          <cell r="M4108">
            <v>0</v>
          </cell>
        </row>
        <row r="4109">
          <cell r="M4109">
            <v>0</v>
          </cell>
        </row>
        <row r="4110">
          <cell r="M4110">
            <v>0</v>
          </cell>
        </row>
        <row r="4111">
          <cell r="M4111">
            <v>0</v>
          </cell>
        </row>
        <row r="4112">
          <cell r="M4112">
            <v>0</v>
          </cell>
        </row>
        <row r="4113">
          <cell r="M4113">
            <v>0</v>
          </cell>
        </row>
        <row r="4114">
          <cell r="M4114">
            <v>0</v>
          </cell>
        </row>
        <row r="4117">
          <cell r="M4117">
            <v>0</v>
          </cell>
        </row>
        <row r="4120">
          <cell r="M4120">
            <v>0</v>
          </cell>
        </row>
        <row r="4121">
          <cell r="M4121">
            <v>0</v>
          </cell>
        </row>
        <row r="4122">
          <cell r="M4122">
            <v>0</v>
          </cell>
        </row>
        <row r="4123">
          <cell r="M4123">
            <v>0</v>
          </cell>
        </row>
        <row r="4124">
          <cell r="M4124">
            <v>0</v>
          </cell>
        </row>
        <row r="4125">
          <cell r="M4125">
            <v>0</v>
          </cell>
        </row>
        <row r="4126">
          <cell r="M4126">
            <v>0</v>
          </cell>
        </row>
        <row r="4127">
          <cell r="M4127">
            <v>0</v>
          </cell>
        </row>
        <row r="4128">
          <cell r="M4128">
            <v>0</v>
          </cell>
        </row>
        <row r="4129">
          <cell r="M4129">
            <v>0</v>
          </cell>
        </row>
        <row r="4130">
          <cell r="M4130">
            <v>0</v>
          </cell>
        </row>
        <row r="4131">
          <cell r="M4131">
            <v>0</v>
          </cell>
        </row>
        <row r="4132">
          <cell r="M4132">
            <v>0</v>
          </cell>
        </row>
        <row r="4133">
          <cell r="M4133">
            <v>0</v>
          </cell>
        </row>
        <row r="4134">
          <cell r="M4134">
            <v>0</v>
          </cell>
        </row>
        <row r="4135">
          <cell r="M4135">
            <v>0</v>
          </cell>
        </row>
        <row r="4136">
          <cell r="M4136">
            <v>0</v>
          </cell>
        </row>
        <row r="4139">
          <cell r="M4139">
            <v>0</v>
          </cell>
        </row>
        <row r="4142">
          <cell r="M4142">
            <v>0</v>
          </cell>
        </row>
        <row r="4143">
          <cell r="M4143">
            <v>0</v>
          </cell>
        </row>
        <row r="4144">
          <cell r="M4144">
            <v>0</v>
          </cell>
        </row>
        <row r="4145">
          <cell r="M4145">
            <v>0</v>
          </cell>
        </row>
        <row r="4146">
          <cell r="M4146">
            <v>0</v>
          </cell>
        </row>
        <row r="4147">
          <cell r="M4147">
            <v>0</v>
          </cell>
        </row>
        <row r="4148">
          <cell r="M4148">
            <v>0</v>
          </cell>
        </row>
        <row r="4149">
          <cell r="M4149">
            <v>0</v>
          </cell>
        </row>
        <row r="4150">
          <cell r="M4150">
            <v>0</v>
          </cell>
        </row>
        <row r="4151">
          <cell r="M4151">
            <v>0</v>
          </cell>
        </row>
        <row r="4152">
          <cell r="M4152">
            <v>0</v>
          </cell>
        </row>
        <row r="4153">
          <cell r="M4153">
            <v>0</v>
          </cell>
        </row>
        <row r="4154">
          <cell r="M4154">
            <v>0</v>
          </cell>
        </row>
        <row r="4155">
          <cell r="M4155">
            <v>0</v>
          </cell>
        </row>
        <row r="4156">
          <cell r="M4156">
            <v>0</v>
          </cell>
        </row>
        <row r="4157">
          <cell r="M4157">
            <v>0</v>
          </cell>
        </row>
        <row r="4158">
          <cell r="M4158">
            <v>0</v>
          </cell>
        </row>
        <row r="4161">
          <cell r="M4161">
            <v>0</v>
          </cell>
        </row>
        <row r="4164">
          <cell r="M4164">
            <v>0</v>
          </cell>
        </row>
        <row r="4165">
          <cell r="M4165">
            <v>0</v>
          </cell>
        </row>
        <row r="4166">
          <cell r="M4166">
            <v>0</v>
          </cell>
        </row>
        <row r="4167">
          <cell r="M4167">
            <v>0</v>
          </cell>
        </row>
        <row r="4168">
          <cell r="M4168">
            <v>0</v>
          </cell>
        </row>
        <row r="4169">
          <cell r="M4169">
            <v>0</v>
          </cell>
        </row>
        <row r="4170">
          <cell r="M4170">
            <v>0</v>
          </cell>
        </row>
        <row r="4171">
          <cell r="M4171">
            <v>0</v>
          </cell>
        </row>
        <row r="4172">
          <cell r="M4172">
            <v>0</v>
          </cell>
        </row>
        <row r="4173">
          <cell r="M4173">
            <v>0</v>
          </cell>
        </row>
        <row r="4174">
          <cell r="M4174">
            <v>0</v>
          </cell>
        </row>
        <row r="4175">
          <cell r="M4175">
            <v>0</v>
          </cell>
        </row>
        <row r="4176">
          <cell r="M4176">
            <v>0</v>
          </cell>
        </row>
        <row r="4177">
          <cell r="M4177">
            <v>0</v>
          </cell>
        </row>
        <row r="4178">
          <cell r="M4178">
            <v>0</v>
          </cell>
        </row>
        <row r="4179">
          <cell r="M4179">
            <v>0</v>
          </cell>
        </row>
        <row r="4180">
          <cell r="M4180">
            <v>0</v>
          </cell>
        </row>
        <row r="4183">
          <cell r="M4183">
            <v>0</v>
          </cell>
        </row>
        <row r="4186">
          <cell r="M4186">
            <v>0</v>
          </cell>
        </row>
        <row r="4187">
          <cell r="M4187">
            <v>0</v>
          </cell>
        </row>
        <row r="4188">
          <cell r="M4188">
            <v>0</v>
          </cell>
        </row>
        <row r="4189">
          <cell r="M4189">
            <v>0</v>
          </cell>
        </row>
        <row r="4190">
          <cell r="M4190">
            <v>0</v>
          </cell>
        </row>
        <row r="4191">
          <cell r="M4191">
            <v>0</v>
          </cell>
        </row>
        <row r="4192">
          <cell r="M4192">
            <v>0</v>
          </cell>
        </row>
        <row r="4193">
          <cell r="M4193">
            <v>0</v>
          </cell>
        </row>
        <row r="4194">
          <cell r="M4194">
            <v>0</v>
          </cell>
        </row>
        <row r="4195">
          <cell r="M4195">
            <v>0</v>
          </cell>
        </row>
        <row r="4196">
          <cell r="M4196">
            <v>0</v>
          </cell>
        </row>
        <row r="4197">
          <cell r="M4197">
            <v>0</v>
          </cell>
        </row>
        <row r="4198">
          <cell r="M4198">
            <v>0</v>
          </cell>
        </row>
        <row r="4199">
          <cell r="M4199">
            <v>0</v>
          </cell>
        </row>
        <row r="4200">
          <cell r="M4200">
            <v>0</v>
          </cell>
        </row>
        <row r="4201">
          <cell r="M4201">
            <v>0</v>
          </cell>
        </row>
        <row r="4202">
          <cell r="M4202">
            <v>0</v>
          </cell>
        </row>
        <row r="4205">
          <cell r="M4205">
            <v>0</v>
          </cell>
        </row>
        <row r="4208">
          <cell r="M4208">
            <v>0</v>
          </cell>
        </row>
        <row r="4209">
          <cell r="M4209">
            <v>0</v>
          </cell>
        </row>
        <row r="4210">
          <cell r="M4210">
            <v>0</v>
          </cell>
        </row>
        <row r="4211">
          <cell r="M4211">
            <v>0</v>
          </cell>
        </row>
        <row r="4212">
          <cell r="M4212">
            <v>0</v>
          </cell>
        </row>
        <row r="4213">
          <cell r="M4213">
            <v>0</v>
          </cell>
        </row>
        <row r="4214">
          <cell r="M4214">
            <v>0</v>
          </cell>
        </row>
        <row r="4215">
          <cell r="M4215">
            <v>0</v>
          </cell>
        </row>
        <row r="4216">
          <cell r="M4216">
            <v>0</v>
          </cell>
        </row>
        <row r="4217">
          <cell r="M4217">
            <v>0</v>
          </cell>
        </row>
        <row r="4218">
          <cell r="M4218">
            <v>0</v>
          </cell>
        </row>
        <row r="4219">
          <cell r="M4219">
            <v>0</v>
          </cell>
        </row>
        <row r="4220">
          <cell r="M4220">
            <v>0</v>
          </cell>
        </row>
        <row r="4221">
          <cell r="M4221">
            <v>0</v>
          </cell>
        </row>
        <row r="4222">
          <cell r="M4222">
            <v>0</v>
          </cell>
        </row>
        <row r="4223">
          <cell r="M4223">
            <v>0</v>
          </cell>
        </row>
        <row r="4224">
          <cell r="M4224">
            <v>0</v>
          </cell>
        </row>
        <row r="4227">
          <cell r="M4227">
            <v>0</v>
          </cell>
        </row>
        <row r="4230">
          <cell r="M4230">
            <v>0</v>
          </cell>
        </row>
        <row r="4231">
          <cell r="M4231">
            <v>0</v>
          </cell>
        </row>
        <row r="4232">
          <cell r="M4232">
            <v>0</v>
          </cell>
        </row>
        <row r="4233">
          <cell r="M4233">
            <v>0</v>
          </cell>
        </row>
        <row r="4234">
          <cell r="M4234">
            <v>0</v>
          </cell>
        </row>
        <row r="4235">
          <cell r="M4235">
            <v>0</v>
          </cell>
        </row>
        <row r="4236">
          <cell r="M4236">
            <v>0</v>
          </cell>
        </row>
        <row r="4237">
          <cell r="M4237">
            <v>0</v>
          </cell>
        </row>
        <row r="4238">
          <cell r="M4238">
            <v>0</v>
          </cell>
        </row>
        <row r="4239">
          <cell r="M4239">
            <v>0</v>
          </cell>
        </row>
        <row r="4240">
          <cell r="M4240">
            <v>0</v>
          </cell>
        </row>
        <row r="4241">
          <cell r="M4241">
            <v>0</v>
          </cell>
        </row>
        <row r="4242">
          <cell r="M4242">
            <v>0</v>
          </cell>
        </row>
        <row r="4243">
          <cell r="M4243">
            <v>0</v>
          </cell>
        </row>
        <row r="4244">
          <cell r="M4244">
            <v>0</v>
          </cell>
        </row>
        <row r="4245">
          <cell r="M4245">
            <v>0</v>
          </cell>
        </row>
        <row r="4246">
          <cell r="M4246">
            <v>0</v>
          </cell>
        </row>
        <row r="4249">
          <cell r="M4249">
            <v>0</v>
          </cell>
        </row>
        <row r="4252">
          <cell r="M4252">
            <v>0</v>
          </cell>
        </row>
        <row r="4253">
          <cell r="M4253">
            <v>0</v>
          </cell>
        </row>
        <row r="4254">
          <cell r="M4254">
            <v>0</v>
          </cell>
        </row>
        <row r="4255">
          <cell r="M4255">
            <v>0</v>
          </cell>
        </row>
        <row r="4256">
          <cell r="M4256">
            <v>0</v>
          </cell>
        </row>
        <row r="4257">
          <cell r="M4257">
            <v>0</v>
          </cell>
        </row>
        <row r="4258">
          <cell r="M4258">
            <v>0</v>
          </cell>
        </row>
        <row r="4259">
          <cell r="M4259">
            <v>0</v>
          </cell>
        </row>
        <row r="4260">
          <cell r="M4260">
            <v>0</v>
          </cell>
        </row>
        <row r="4261">
          <cell r="M4261">
            <v>0</v>
          </cell>
        </row>
        <row r="4262">
          <cell r="M4262">
            <v>0</v>
          </cell>
        </row>
        <row r="4263">
          <cell r="M4263">
            <v>0</v>
          </cell>
        </row>
        <row r="4264">
          <cell r="M4264">
            <v>0</v>
          </cell>
        </row>
        <row r="4265">
          <cell r="M4265">
            <v>0</v>
          </cell>
        </row>
        <row r="4266">
          <cell r="M4266">
            <v>0</v>
          </cell>
        </row>
        <row r="4267">
          <cell r="M4267">
            <v>0</v>
          </cell>
        </row>
        <row r="4268">
          <cell r="M4268">
            <v>0</v>
          </cell>
        </row>
        <row r="4271">
          <cell r="M4271">
            <v>0</v>
          </cell>
        </row>
        <row r="4274">
          <cell r="M4274">
            <v>0</v>
          </cell>
        </row>
        <row r="4275">
          <cell r="M4275">
            <v>0</v>
          </cell>
        </row>
        <row r="4276">
          <cell r="M4276">
            <v>0</v>
          </cell>
        </row>
        <row r="4277">
          <cell r="M4277">
            <v>0</v>
          </cell>
        </row>
        <row r="4278">
          <cell r="M4278">
            <v>0</v>
          </cell>
        </row>
        <row r="4279">
          <cell r="M4279">
            <v>0</v>
          </cell>
        </row>
        <row r="4280">
          <cell r="M4280">
            <v>0</v>
          </cell>
        </row>
        <row r="4281">
          <cell r="M4281">
            <v>0</v>
          </cell>
        </row>
        <row r="4282">
          <cell r="M4282">
            <v>0</v>
          </cell>
        </row>
        <row r="4283">
          <cell r="M4283">
            <v>0</v>
          </cell>
        </row>
        <row r="4284">
          <cell r="M4284">
            <v>0</v>
          </cell>
        </row>
        <row r="4285">
          <cell r="M4285">
            <v>0</v>
          </cell>
        </row>
        <row r="4286">
          <cell r="M4286">
            <v>0</v>
          </cell>
        </row>
        <row r="4287">
          <cell r="M4287">
            <v>0</v>
          </cell>
        </row>
        <row r="4288">
          <cell r="M4288">
            <v>0</v>
          </cell>
        </row>
        <row r="4289">
          <cell r="M4289">
            <v>0</v>
          </cell>
        </row>
        <row r="4290">
          <cell r="M4290">
            <v>0</v>
          </cell>
        </row>
        <row r="4293">
          <cell r="M4293">
            <v>0</v>
          </cell>
        </row>
        <row r="4296">
          <cell r="M4296">
            <v>0</v>
          </cell>
        </row>
        <row r="4297">
          <cell r="M4297">
            <v>0</v>
          </cell>
        </row>
        <row r="4298">
          <cell r="M4298">
            <v>0</v>
          </cell>
        </row>
        <row r="4299">
          <cell r="M4299">
            <v>0</v>
          </cell>
        </row>
        <row r="4300">
          <cell r="M4300">
            <v>0</v>
          </cell>
        </row>
        <row r="4301">
          <cell r="M4301">
            <v>0</v>
          </cell>
        </row>
        <row r="4302">
          <cell r="M4302">
            <v>0</v>
          </cell>
        </row>
        <row r="4303">
          <cell r="M4303">
            <v>0</v>
          </cell>
        </row>
        <row r="4304">
          <cell r="M4304">
            <v>0</v>
          </cell>
        </row>
        <row r="4305">
          <cell r="M4305">
            <v>0</v>
          </cell>
        </row>
        <row r="4306">
          <cell r="M4306">
            <v>0</v>
          </cell>
        </row>
        <row r="4307">
          <cell r="M4307">
            <v>0</v>
          </cell>
        </row>
        <row r="4308">
          <cell r="M4308">
            <v>0</v>
          </cell>
        </row>
        <row r="4309">
          <cell r="M4309">
            <v>0</v>
          </cell>
        </row>
        <row r="4310">
          <cell r="M4310">
            <v>0</v>
          </cell>
        </row>
        <row r="4311">
          <cell r="M4311">
            <v>0</v>
          </cell>
        </row>
        <row r="4312">
          <cell r="M4312">
            <v>0</v>
          </cell>
        </row>
        <row r="4315">
          <cell r="M4315">
            <v>0</v>
          </cell>
        </row>
        <row r="4318">
          <cell r="M4318">
            <v>0</v>
          </cell>
        </row>
        <row r="4319">
          <cell r="M4319">
            <v>0</v>
          </cell>
        </row>
        <row r="4320">
          <cell r="M4320">
            <v>0</v>
          </cell>
        </row>
        <row r="4321">
          <cell r="M4321">
            <v>0</v>
          </cell>
        </row>
        <row r="4322">
          <cell r="M4322">
            <v>0</v>
          </cell>
        </row>
        <row r="4323">
          <cell r="M4323">
            <v>0</v>
          </cell>
        </row>
        <row r="4324">
          <cell r="M4324">
            <v>0</v>
          </cell>
        </row>
        <row r="4325">
          <cell r="M4325">
            <v>0</v>
          </cell>
        </row>
        <row r="4326">
          <cell r="M4326">
            <v>0</v>
          </cell>
        </row>
        <row r="4327">
          <cell r="M4327">
            <v>0</v>
          </cell>
        </row>
        <row r="4328">
          <cell r="M4328">
            <v>0</v>
          </cell>
        </row>
        <row r="4329">
          <cell r="M4329">
            <v>0</v>
          </cell>
        </row>
        <row r="4330">
          <cell r="M4330">
            <v>0</v>
          </cell>
        </row>
        <row r="4331">
          <cell r="M4331">
            <v>0</v>
          </cell>
        </row>
        <row r="4332">
          <cell r="M4332">
            <v>0</v>
          </cell>
        </row>
        <row r="4333">
          <cell r="M4333">
            <v>0</v>
          </cell>
        </row>
        <row r="4334">
          <cell r="M4334">
            <v>0</v>
          </cell>
        </row>
        <row r="4337">
          <cell r="M4337">
            <v>0</v>
          </cell>
        </row>
        <row r="4340">
          <cell r="M4340">
            <v>0</v>
          </cell>
        </row>
        <row r="4341">
          <cell r="M4341">
            <v>0</v>
          </cell>
        </row>
        <row r="4342">
          <cell r="M4342">
            <v>0</v>
          </cell>
        </row>
        <row r="4343">
          <cell r="M4343">
            <v>0</v>
          </cell>
        </row>
        <row r="4344">
          <cell r="M4344">
            <v>0</v>
          </cell>
        </row>
        <row r="4345">
          <cell r="M4345">
            <v>0</v>
          </cell>
        </row>
        <row r="4346">
          <cell r="M4346">
            <v>0</v>
          </cell>
        </row>
        <row r="4347">
          <cell r="M4347">
            <v>0</v>
          </cell>
        </row>
        <row r="4348">
          <cell r="M4348">
            <v>0</v>
          </cell>
        </row>
        <row r="4349">
          <cell r="M4349">
            <v>0</v>
          </cell>
        </row>
        <row r="4350">
          <cell r="M4350">
            <v>0</v>
          </cell>
        </row>
        <row r="4351">
          <cell r="M4351">
            <v>0</v>
          </cell>
        </row>
        <row r="4352">
          <cell r="M4352">
            <v>0</v>
          </cell>
        </row>
        <row r="4353">
          <cell r="M4353">
            <v>0</v>
          </cell>
        </row>
        <row r="4354">
          <cell r="M4354">
            <v>0</v>
          </cell>
        </row>
        <row r="4355">
          <cell r="M4355">
            <v>0</v>
          </cell>
        </row>
        <row r="4356">
          <cell r="M4356">
            <v>0</v>
          </cell>
        </row>
        <row r="4359">
          <cell r="M4359">
            <v>0</v>
          </cell>
        </row>
        <row r="4362">
          <cell r="M4362">
            <v>0</v>
          </cell>
        </row>
        <row r="4363">
          <cell r="M4363">
            <v>0</v>
          </cell>
        </row>
        <row r="4364">
          <cell r="M4364">
            <v>0</v>
          </cell>
        </row>
        <row r="4365">
          <cell r="M4365">
            <v>0</v>
          </cell>
        </row>
        <row r="4366">
          <cell r="M4366">
            <v>0</v>
          </cell>
        </row>
        <row r="4367">
          <cell r="M4367">
            <v>0</v>
          </cell>
        </row>
        <row r="4368">
          <cell r="M4368">
            <v>0</v>
          </cell>
        </row>
        <row r="4369">
          <cell r="M4369">
            <v>0</v>
          </cell>
        </row>
        <row r="4370">
          <cell r="M4370">
            <v>0</v>
          </cell>
        </row>
        <row r="4371">
          <cell r="M4371">
            <v>0</v>
          </cell>
        </row>
        <row r="4372">
          <cell r="M4372">
            <v>0</v>
          </cell>
        </row>
        <row r="4373">
          <cell r="M4373">
            <v>0</v>
          </cell>
        </row>
        <row r="4374">
          <cell r="M4374">
            <v>0</v>
          </cell>
        </row>
        <row r="4375">
          <cell r="M4375">
            <v>0</v>
          </cell>
        </row>
        <row r="4376">
          <cell r="M4376">
            <v>0</v>
          </cell>
        </row>
        <row r="4377">
          <cell r="M4377">
            <v>0</v>
          </cell>
        </row>
        <row r="4378">
          <cell r="M4378">
            <v>0</v>
          </cell>
        </row>
        <row r="4381">
          <cell r="M4381">
            <v>0</v>
          </cell>
        </row>
        <row r="4384">
          <cell r="M4384">
            <v>0</v>
          </cell>
        </row>
        <row r="4385">
          <cell r="M4385">
            <v>0</v>
          </cell>
        </row>
        <row r="4386">
          <cell r="M4386">
            <v>0</v>
          </cell>
        </row>
        <row r="4387">
          <cell r="M4387">
            <v>0</v>
          </cell>
        </row>
        <row r="4388">
          <cell r="M4388">
            <v>0</v>
          </cell>
        </row>
        <row r="4389">
          <cell r="M4389">
            <v>0</v>
          </cell>
        </row>
        <row r="4390">
          <cell r="M4390">
            <v>0</v>
          </cell>
        </row>
        <row r="4391">
          <cell r="M4391">
            <v>0</v>
          </cell>
        </row>
        <row r="4392">
          <cell r="M4392">
            <v>0</v>
          </cell>
        </row>
        <row r="4393">
          <cell r="M4393">
            <v>0</v>
          </cell>
        </row>
        <row r="4394">
          <cell r="M4394">
            <v>0</v>
          </cell>
        </row>
        <row r="4395">
          <cell r="M4395">
            <v>0</v>
          </cell>
        </row>
        <row r="4396">
          <cell r="M4396">
            <v>0</v>
          </cell>
        </row>
        <row r="4397">
          <cell r="M4397">
            <v>0</v>
          </cell>
        </row>
        <row r="4398">
          <cell r="M4398">
            <v>0</v>
          </cell>
        </row>
        <row r="4399">
          <cell r="M4399">
            <v>0</v>
          </cell>
        </row>
        <row r="4400">
          <cell r="M4400">
            <v>0</v>
          </cell>
        </row>
        <row r="4403">
          <cell r="M4403">
            <v>0</v>
          </cell>
        </row>
        <row r="4406">
          <cell r="M4406">
            <v>0</v>
          </cell>
        </row>
        <row r="4407">
          <cell r="M4407">
            <v>0</v>
          </cell>
        </row>
        <row r="4408">
          <cell r="M4408">
            <v>0</v>
          </cell>
        </row>
        <row r="4409">
          <cell r="M4409">
            <v>0</v>
          </cell>
        </row>
        <row r="4410">
          <cell r="M4410">
            <v>0</v>
          </cell>
        </row>
        <row r="4411">
          <cell r="M4411">
            <v>0</v>
          </cell>
        </row>
        <row r="4412">
          <cell r="M4412">
            <v>0</v>
          </cell>
        </row>
        <row r="4413">
          <cell r="M4413">
            <v>0</v>
          </cell>
        </row>
        <row r="4414">
          <cell r="M4414">
            <v>0</v>
          </cell>
        </row>
        <row r="4415">
          <cell r="M4415">
            <v>0</v>
          </cell>
        </row>
        <row r="4416">
          <cell r="M4416">
            <v>0</v>
          </cell>
        </row>
        <row r="4417">
          <cell r="M4417">
            <v>0</v>
          </cell>
        </row>
        <row r="4418">
          <cell r="M4418">
            <v>0</v>
          </cell>
        </row>
        <row r="4419">
          <cell r="M4419">
            <v>0</v>
          </cell>
        </row>
        <row r="4420">
          <cell r="M4420">
            <v>0</v>
          </cell>
        </row>
        <row r="4421">
          <cell r="M4421">
            <v>0</v>
          </cell>
        </row>
        <row r="4422">
          <cell r="M4422">
            <v>0</v>
          </cell>
        </row>
        <row r="4425">
          <cell r="M4425">
            <v>0</v>
          </cell>
        </row>
        <row r="4428">
          <cell r="M4428">
            <v>0</v>
          </cell>
        </row>
        <row r="4429">
          <cell r="M4429">
            <v>0</v>
          </cell>
        </row>
        <row r="4430">
          <cell r="M4430">
            <v>0</v>
          </cell>
        </row>
        <row r="4431">
          <cell r="M4431">
            <v>0</v>
          </cell>
        </row>
        <row r="4432">
          <cell r="M4432">
            <v>0</v>
          </cell>
        </row>
        <row r="4433">
          <cell r="M4433">
            <v>0</v>
          </cell>
        </row>
        <row r="4434">
          <cell r="M4434">
            <v>0</v>
          </cell>
        </row>
        <row r="4435">
          <cell r="M4435">
            <v>0</v>
          </cell>
        </row>
        <row r="4436">
          <cell r="M4436">
            <v>0</v>
          </cell>
        </row>
        <row r="4437">
          <cell r="M4437">
            <v>0</v>
          </cell>
        </row>
        <row r="4438">
          <cell r="M4438">
            <v>0</v>
          </cell>
        </row>
        <row r="4439">
          <cell r="M4439">
            <v>0</v>
          </cell>
        </row>
        <row r="4440">
          <cell r="M4440">
            <v>0</v>
          </cell>
        </row>
        <row r="4441">
          <cell r="M4441">
            <v>0</v>
          </cell>
        </row>
        <row r="4442">
          <cell r="M4442">
            <v>0</v>
          </cell>
        </row>
        <row r="4443">
          <cell r="M4443">
            <v>0</v>
          </cell>
        </row>
        <row r="4444">
          <cell r="M4444">
            <v>0</v>
          </cell>
        </row>
        <row r="4447">
          <cell r="M4447">
            <v>0</v>
          </cell>
        </row>
        <row r="4450">
          <cell r="M4450">
            <v>0</v>
          </cell>
        </row>
        <row r="4451">
          <cell r="M4451">
            <v>0</v>
          </cell>
        </row>
        <row r="4452">
          <cell r="M4452">
            <v>0</v>
          </cell>
        </row>
        <row r="4453">
          <cell r="M4453">
            <v>0</v>
          </cell>
        </row>
        <row r="4454">
          <cell r="M4454">
            <v>0</v>
          </cell>
        </row>
        <row r="4455">
          <cell r="M4455">
            <v>0</v>
          </cell>
        </row>
        <row r="4456">
          <cell r="M4456">
            <v>0</v>
          </cell>
        </row>
        <row r="4457">
          <cell r="M4457">
            <v>0</v>
          </cell>
        </row>
        <row r="4458">
          <cell r="M4458">
            <v>0</v>
          </cell>
        </row>
        <row r="4459">
          <cell r="M4459">
            <v>0</v>
          </cell>
        </row>
        <row r="4460">
          <cell r="M4460">
            <v>0</v>
          </cell>
        </row>
        <row r="4461">
          <cell r="M4461">
            <v>0</v>
          </cell>
        </row>
        <row r="4462">
          <cell r="M4462">
            <v>0</v>
          </cell>
        </row>
        <row r="4463">
          <cell r="M4463">
            <v>0</v>
          </cell>
        </row>
        <row r="4464">
          <cell r="M4464">
            <v>0</v>
          </cell>
        </row>
        <row r="4465">
          <cell r="M4465">
            <v>0</v>
          </cell>
        </row>
        <row r="4466">
          <cell r="M4466">
            <v>0</v>
          </cell>
        </row>
        <row r="4469">
          <cell r="M4469">
            <v>0</v>
          </cell>
        </row>
        <row r="4472">
          <cell r="M4472">
            <v>0</v>
          </cell>
        </row>
        <row r="4473">
          <cell r="M4473">
            <v>0</v>
          </cell>
        </row>
        <row r="4474">
          <cell r="M4474">
            <v>0</v>
          </cell>
        </row>
        <row r="4475">
          <cell r="M4475">
            <v>0</v>
          </cell>
        </row>
        <row r="4476">
          <cell r="M4476">
            <v>0</v>
          </cell>
        </row>
        <row r="4477">
          <cell r="M4477">
            <v>0</v>
          </cell>
        </row>
        <row r="4478">
          <cell r="M4478">
            <v>0</v>
          </cell>
        </row>
        <row r="4479">
          <cell r="M4479">
            <v>0</v>
          </cell>
        </row>
        <row r="4480">
          <cell r="M4480">
            <v>0</v>
          </cell>
        </row>
        <row r="4481">
          <cell r="M4481">
            <v>0</v>
          </cell>
        </row>
        <row r="4482">
          <cell r="M4482">
            <v>0</v>
          </cell>
        </row>
        <row r="4483">
          <cell r="M4483">
            <v>0</v>
          </cell>
        </row>
        <row r="4484">
          <cell r="M4484">
            <v>0</v>
          </cell>
        </row>
        <row r="4485">
          <cell r="M4485">
            <v>0</v>
          </cell>
        </row>
        <row r="4486">
          <cell r="M4486">
            <v>0</v>
          </cell>
        </row>
        <row r="4487">
          <cell r="M4487">
            <v>0</v>
          </cell>
        </row>
        <row r="4488">
          <cell r="M4488">
            <v>0</v>
          </cell>
        </row>
        <row r="4491">
          <cell r="M4491">
            <v>0</v>
          </cell>
        </row>
        <row r="4494">
          <cell r="M4494">
            <v>0</v>
          </cell>
        </row>
        <row r="4495">
          <cell r="M4495">
            <v>0</v>
          </cell>
        </row>
        <row r="4496">
          <cell r="M4496">
            <v>0</v>
          </cell>
        </row>
        <row r="4497">
          <cell r="M4497">
            <v>0</v>
          </cell>
        </row>
        <row r="4498">
          <cell r="M4498">
            <v>0</v>
          </cell>
        </row>
        <row r="4499">
          <cell r="M4499">
            <v>0</v>
          </cell>
        </row>
        <row r="4500">
          <cell r="M4500">
            <v>0</v>
          </cell>
        </row>
        <row r="4501">
          <cell r="M4501">
            <v>0</v>
          </cell>
        </row>
        <row r="4502">
          <cell r="M4502">
            <v>0</v>
          </cell>
        </row>
        <row r="4503">
          <cell r="M4503">
            <v>0</v>
          </cell>
        </row>
        <row r="4504">
          <cell r="M4504">
            <v>0</v>
          </cell>
        </row>
        <row r="4505">
          <cell r="M4505">
            <v>0</v>
          </cell>
        </row>
        <row r="4506">
          <cell r="M4506">
            <v>0</v>
          </cell>
        </row>
        <row r="4507">
          <cell r="M4507">
            <v>0</v>
          </cell>
        </row>
        <row r="4508">
          <cell r="M4508">
            <v>0</v>
          </cell>
        </row>
        <row r="4509">
          <cell r="M4509">
            <v>0</v>
          </cell>
        </row>
        <row r="4510">
          <cell r="M4510">
            <v>0</v>
          </cell>
        </row>
        <row r="4513">
          <cell r="M4513">
            <v>0</v>
          </cell>
        </row>
        <row r="4516">
          <cell r="M4516">
            <v>0</v>
          </cell>
        </row>
        <row r="4517">
          <cell r="M4517">
            <v>0</v>
          </cell>
        </row>
        <row r="4518">
          <cell r="M4518">
            <v>0</v>
          </cell>
        </row>
        <row r="4519">
          <cell r="M4519">
            <v>0</v>
          </cell>
        </row>
        <row r="4520">
          <cell r="M4520">
            <v>0</v>
          </cell>
        </row>
        <row r="4521">
          <cell r="M4521">
            <v>0</v>
          </cell>
        </row>
        <row r="4522">
          <cell r="M4522">
            <v>0</v>
          </cell>
        </row>
        <row r="4523">
          <cell r="M4523">
            <v>0</v>
          </cell>
        </row>
        <row r="4524">
          <cell r="M4524">
            <v>0</v>
          </cell>
        </row>
        <row r="4525">
          <cell r="M4525">
            <v>0</v>
          </cell>
        </row>
        <row r="4526">
          <cell r="M4526">
            <v>0</v>
          </cell>
        </row>
        <row r="4527">
          <cell r="M4527">
            <v>0</v>
          </cell>
        </row>
        <row r="4528">
          <cell r="M4528">
            <v>0</v>
          </cell>
        </row>
        <row r="4529">
          <cell r="M4529">
            <v>0</v>
          </cell>
        </row>
        <row r="4530">
          <cell r="M4530">
            <v>0</v>
          </cell>
        </row>
        <row r="4531">
          <cell r="M4531">
            <v>0</v>
          </cell>
        </row>
        <row r="4532">
          <cell r="M4532">
            <v>0</v>
          </cell>
        </row>
        <row r="4535">
          <cell r="M4535">
            <v>0</v>
          </cell>
        </row>
        <row r="4538">
          <cell r="M4538">
            <v>0</v>
          </cell>
        </row>
        <row r="4539">
          <cell r="M4539">
            <v>0</v>
          </cell>
        </row>
        <row r="4540">
          <cell r="M4540">
            <v>0</v>
          </cell>
        </row>
        <row r="4541">
          <cell r="M4541">
            <v>0</v>
          </cell>
        </row>
        <row r="4542">
          <cell r="M4542">
            <v>0</v>
          </cell>
        </row>
        <row r="4543">
          <cell r="M4543">
            <v>0</v>
          </cell>
        </row>
        <row r="4544">
          <cell r="M4544">
            <v>0</v>
          </cell>
        </row>
        <row r="4545">
          <cell r="M4545">
            <v>0</v>
          </cell>
        </row>
        <row r="4546">
          <cell r="M4546">
            <v>0</v>
          </cell>
        </row>
        <row r="4547">
          <cell r="M4547">
            <v>0</v>
          </cell>
        </row>
        <row r="4548">
          <cell r="M4548">
            <v>0</v>
          </cell>
        </row>
        <row r="4549">
          <cell r="M4549">
            <v>0</v>
          </cell>
        </row>
        <row r="4550">
          <cell r="M4550">
            <v>0</v>
          </cell>
        </row>
        <row r="4551">
          <cell r="M4551">
            <v>0</v>
          </cell>
        </row>
        <row r="4552">
          <cell r="M4552">
            <v>0</v>
          </cell>
        </row>
        <row r="4553">
          <cell r="M4553">
            <v>0</v>
          </cell>
        </row>
        <row r="4554">
          <cell r="M4554">
            <v>0</v>
          </cell>
        </row>
        <row r="4557">
          <cell r="M4557">
            <v>0</v>
          </cell>
        </row>
        <row r="4560">
          <cell r="M4560">
            <v>0</v>
          </cell>
        </row>
        <row r="4561">
          <cell r="M4561">
            <v>0</v>
          </cell>
        </row>
        <row r="4562">
          <cell r="M4562">
            <v>0</v>
          </cell>
        </row>
        <row r="4563">
          <cell r="M4563">
            <v>0</v>
          </cell>
        </row>
        <row r="4564">
          <cell r="M4564">
            <v>0</v>
          </cell>
        </row>
        <row r="4565">
          <cell r="M4565">
            <v>0</v>
          </cell>
        </row>
        <row r="4566">
          <cell r="M4566">
            <v>0</v>
          </cell>
        </row>
        <row r="4567">
          <cell r="M4567">
            <v>0</v>
          </cell>
        </row>
        <row r="4568">
          <cell r="M4568">
            <v>0</v>
          </cell>
        </row>
        <row r="4569">
          <cell r="M4569">
            <v>0</v>
          </cell>
        </row>
        <row r="4570">
          <cell r="M4570">
            <v>0</v>
          </cell>
        </row>
        <row r="4571">
          <cell r="M4571">
            <v>0</v>
          </cell>
        </row>
        <row r="4572">
          <cell r="M4572">
            <v>0</v>
          </cell>
        </row>
        <row r="4573">
          <cell r="M4573">
            <v>0</v>
          </cell>
        </row>
        <row r="4574">
          <cell r="M4574">
            <v>0</v>
          </cell>
        </row>
        <row r="4575">
          <cell r="M4575">
            <v>0</v>
          </cell>
        </row>
        <row r="4576">
          <cell r="M4576">
            <v>0</v>
          </cell>
        </row>
        <row r="4579">
          <cell r="M4579">
            <v>0</v>
          </cell>
        </row>
        <row r="4582">
          <cell r="M4582">
            <v>0</v>
          </cell>
        </row>
        <row r="4583">
          <cell r="M4583">
            <v>0</v>
          </cell>
        </row>
        <row r="4584">
          <cell r="M4584">
            <v>0</v>
          </cell>
        </row>
        <row r="4585">
          <cell r="M4585">
            <v>0</v>
          </cell>
        </row>
        <row r="4586">
          <cell r="M4586">
            <v>0</v>
          </cell>
        </row>
        <row r="4587">
          <cell r="M4587">
            <v>0</v>
          </cell>
        </row>
        <row r="4588">
          <cell r="M4588">
            <v>0</v>
          </cell>
        </row>
        <row r="4589">
          <cell r="M4589">
            <v>0</v>
          </cell>
        </row>
        <row r="4590">
          <cell r="M4590">
            <v>0</v>
          </cell>
        </row>
        <row r="4591">
          <cell r="M4591">
            <v>0</v>
          </cell>
        </row>
        <row r="4592">
          <cell r="M4592">
            <v>0</v>
          </cell>
        </row>
        <row r="4593">
          <cell r="M4593">
            <v>0</v>
          </cell>
        </row>
        <row r="4594">
          <cell r="M4594">
            <v>0</v>
          </cell>
        </row>
        <row r="4595">
          <cell r="M4595">
            <v>0</v>
          </cell>
        </row>
        <row r="4596">
          <cell r="M4596">
            <v>0</v>
          </cell>
        </row>
        <row r="4597">
          <cell r="M4597">
            <v>0</v>
          </cell>
        </row>
        <row r="4598">
          <cell r="M4598">
            <v>0</v>
          </cell>
        </row>
        <row r="4601">
          <cell r="M4601">
            <v>0</v>
          </cell>
        </row>
        <row r="4604">
          <cell r="M4604">
            <v>0</v>
          </cell>
        </row>
        <row r="4605">
          <cell r="M4605">
            <v>0</v>
          </cell>
        </row>
        <row r="4606">
          <cell r="M4606">
            <v>0</v>
          </cell>
        </row>
        <row r="4607">
          <cell r="M4607">
            <v>0</v>
          </cell>
        </row>
        <row r="4608">
          <cell r="M4608">
            <v>0</v>
          </cell>
        </row>
        <row r="4609">
          <cell r="M4609">
            <v>0</v>
          </cell>
        </row>
        <row r="4610">
          <cell r="M4610">
            <v>0</v>
          </cell>
        </row>
        <row r="4611">
          <cell r="M4611">
            <v>0</v>
          </cell>
        </row>
        <row r="4612">
          <cell r="M4612">
            <v>0</v>
          </cell>
        </row>
        <row r="4613">
          <cell r="M4613">
            <v>0</v>
          </cell>
        </row>
        <row r="4614">
          <cell r="M4614">
            <v>0</v>
          </cell>
        </row>
        <row r="4615">
          <cell r="M4615">
            <v>0</v>
          </cell>
        </row>
        <row r="4616">
          <cell r="M4616">
            <v>0</v>
          </cell>
        </row>
        <row r="4617">
          <cell r="M4617">
            <v>0</v>
          </cell>
        </row>
        <row r="4618">
          <cell r="M4618">
            <v>0</v>
          </cell>
        </row>
        <row r="4619">
          <cell r="M4619">
            <v>0</v>
          </cell>
        </row>
        <row r="4620">
          <cell r="M4620">
            <v>0</v>
          </cell>
        </row>
        <row r="4623">
          <cell r="M4623">
            <v>0</v>
          </cell>
        </row>
        <row r="4626">
          <cell r="M4626">
            <v>0</v>
          </cell>
        </row>
        <row r="4627">
          <cell r="M4627">
            <v>0</v>
          </cell>
        </row>
        <row r="4628">
          <cell r="M4628">
            <v>0</v>
          </cell>
        </row>
        <row r="4629">
          <cell r="M4629">
            <v>0</v>
          </cell>
        </row>
        <row r="4630">
          <cell r="M4630">
            <v>0</v>
          </cell>
        </row>
        <row r="4631">
          <cell r="M4631">
            <v>0</v>
          </cell>
        </row>
        <row r="4632">
          <cell r="M4632">
            <v>0</v>
          </cell>
        </row>
        <row r="4633">
          <cell r="M4633">
            <v>0</v>
          </cell>
        </row>
        <row r="4634">
          <cell r="M4634">
            <v>0</v>
          </cell>
        </row>
        <row r="4635">
          <cell r="M4635">
            <v>0</v>
          </cell>
        </row>
        <row r="4636">
          <cell r="M4636">
            <v>0</v>
          </cell>
        </row>
        <row r="4637">
          <cell r="M4637">
            <v>0</v>
          </cell>
        </row>
        <row r="4638">
          <cell r="M4638">
            <v>0</v>
          </cell>
        </row>
        <row r="4639">
          <cell r="M4639">
            <v>0</v>
          </cell>
        </row>
        <row r="4640">
          <cell r="M4640">
            <v>0</v>
          </cell>
        </row>
        <row r="4641">
          <cell r="M4641">
            <v>0</v>
          </cell>
        </row>
        <row r="4642">
          <cell r="M4642">
            <v>0</v>
          </cell>
        </row>
        <row r="4645">
          <cell r="M4645">
            <v>0</v>
          </cell>
        </row>
        <row r="4648">
          <cell r="M4648">
            <v>0</v>
          </cell>
        </row>
        <row r="4649">
          <cell r="M4649">
            <v>0</v>
          </cell>
        </row>
        <row r="4650">
          <cell r="M4650">
            <v>0</v>
          </cell>
        </row>
        <row r="4651">
          <cell r="M4651">
            <v>0</v>
          </cell>
        </row>
        <row r="4652">
          <cell r="M4652">
            <v>0</v>
          </cell>
        </row>
        <row r="4653">
          <cell r="M4653">
            <v>0</v>
          </cell>
        </row>
        <row r="4654">
          <cell r="M4654">
            <v>0</v>
          </cell>
        </row>
        <row r="4655">
          <cell r="M4655">
            <v>0</v>
          </cell>
        </row>
        <row r="4656">
          <cell r="M4656">
            <v>0</v>
          </cell>
        </row>
        <row r="4657">
          <cell r="M4657">
            <v>0</v>
          </cell>
        </row>
        <row r="4658">
          <cell r="M4658">
            <v>0</v>
          </cell>
        </row>
        <row r="4659">
          <cell r="M4659">
            <v>0</v>
          </cell>
        </row>
        <row r="4660">
          <cell r="M4660">
            <v>0</v>
          </cell>
        </row>
        <row r="4661">
          <cell r="M4661">
            <v>0</v>
          </cell>
        </row>
        <row r="4662">
          <cell r="M4662">
            <v>0</v>
          </cell>
        </row>
        <row r="4663">
          <cell r="M4663">
            <v>0</v>
          </cell>
        </row>
        <row r="4664">
          <cell r="M4664">
            <v>0</v>
          </cell>
        </row>
        <row r="4667">
          <cell r="M4667">
            <v>0</v>
          </cell>
        </row>
        <row r="4670">
          <cell r="M4670">
            <v>0</v>
          </cell>
        </row>
        <row r="4671">
          <cell r="M4671">
            <v>0</v>
          </cell>
        </row>
        <row r="4672">
          <cell r="M4672">
            <v>0</v>
          </cell>
        </row>
        <row r="4673">
          <cell r="M4673">
            <v>0</v>
          </cell>
        </row>
        <row r="4674">
          <cell r="M4674">
            <v>0</v>
          </cell>
        </row>
        <row r="4675">
          <cell r="M4675">
            <v>0</v>
          </cell>
        </row>
        <row r="4676">
          <cell r="M4676">
            <v>0</v>
          </cell>
        </row>
        <row r="4677">
          <cell r="M4677">
            <v>0</v>
          </cell>
        </row>
        <row r="4678">
          <cell r="M4678">
            <v>0</v>
          </cell>
        </row>
        <row r="4679">
          <cell r="M4679">
            <v>0</v>
          </cell>
        </row>
        <row r="4680">
          <cell r="M4680">
            <v>0</v>
          </cell>
        </row>
        <row r="4681">
          <cell r="M4681">
            <v>0</v>
          </cell>
        </row>
        <row r="4682">
          <cell r="M4682">
            <v>0</v>
          </cell>
        </row>
        <row r="4683">
          <cell r="M4683">
            <v>0</v>
          </cell>
        </row>
        <row r="4684">
          <cell r="M4684">
            <v>0</v>
          </cell>
        </row>
        <row r="4685">
          <cell r="M4685">
            <v>0</v>
          </cell>
        </row>
        <row r="4686">
          <cell r="M4686">
            <v>0</v>
          </cell>
        </row>
        <row r="4689">
          <cell r="M4689">
            <v>0</v>
          </cell>
        </row>
        <row r="4692">
          <cell r="M4692">
            <v>0</v>
          </cell>
        </row>
        <row r="4693">
          <cell r="M4693">
            <v>0</v>
          </cell>
        </row>
        <row r="4694">
          <cell r="M4694">
            <v>0</v>
          </cell>
        </row>
        <row r="4695">
          <cell r="M4695">
            <v>0</v>
          </cell>
        </row>
        <row r="4696">
          <cell r="M4696">
            <v>0</v>
          </cell>
        </row>
        <row r="4697">
          <cell r="M4697">
            <v>0</v>
          </cell>
        </row>
        <row r="4698">
          <cell r="M4698">
            <v>0</v>
          </cell>
        </row>
        <row r="4699">
          <cell r="M4699">
            <v>0</v>
          </cell>
        </row>
        <row r="4700">
          <cell r="M4700">
            <v>0</v>
          </cell>
        </row>
        <row r="4701">
          <cell r="M4701">
            <v>0</v>
          </cell>
        </row>
        <row r="4702">
          <cell r="M4702">
            <v>0</v>
          </cell>
        </row>
        <row r="4703">
          <cell r="M4703">
            <v>0</v>
          </cell>
        </row>
        <row r="4704">
          <cell r="M4704">
            <v>0</v>
          </cell>
        </row>
        <row r="4705">
          <cell r="M4705">
            <v>0</v>
          </cell>
        </row>
        <row r="4706">
          <cell r="M4706">
            <v>0</v>
          </cell>
        </row>
        <row r="4707">
          <cell r="M4707">
            <v>0</v>
          </cell>
        </row>
        <row r="4708">
          <cell r="M4708">
            <v>0</v>
          </cell>
        </row>
        <row r="4711">
          <cell r="M4711">
            <v>0</v>
          </cell>
        </row>
        <row r="4714">
          <cell r="M4714">
            <v>0</v>
          </cell>
        </row>
        <row r="4715">
          <cell r="M4715">
            <v>0</v>
          </cell>
        </row>
        <row r="4716">
          <cell r="M4716">
            <v>0</v>
          </cell>
        </row>
        <row r="4717">
          <cell r="M4717">
            <v>0</v>
          </cell>
        </row>
        <row r="4718">
          <cell r="M4718">
            <v>0</v>
          </cell>
        </row>
        <row r="4719">
          <cell r="M4719">
            <v>0</v>
          </cell>
        </row>
        <row r="4720">
          <cell r="M4720">
            <v>0</v>
          </cell>
        </row>
        <row r="4721">
          <cell r="M4721">
            <v>0</v>
          </cell>
        </row>
        <row r="4722">
          <cell r="M4722">
            <v>0</v>
          </cell>
        </row>
        <row r="4723">
          <cell r="M4723">
            <v>0</v>
          </cell>
        </row>
        <row r="4724">
          <cell r="M4724">
            <v>0</v>
          </cell>
        </row>
        <row r="4725">
          <cell r="M4725">
            <v>0</v>
          </cell>
        </row>
        <row r="4726">
          <cell r="M4726">
            <v>0</v>
          </cell>
        </row>
        <row r="4727">
          <cell r="M4727">
            <v>0</v>
          </cell>
        </row>
        <row r="4728">
          <cell r="M4728">
            <v>0</v>
          </cell>
        </row>
        <row r="4729">
          <cell r="M4729">
            <v>0</v>
          </cell>
        </row>
        <row r="4730">
          <cell r="M4730">
            <v>0</v>
          </cell>
        </row>
        <row r="4733">
          <cell r="M4733">
            <v>0</v>
          </cell>
        </row>
        <row r="4736">
          <cell r="M4736">
            <v>0</v>
          </cell>
        </row>
        <row r="4737">
          <cell r="M4737">
            <v>0</v>
          </cell>
        </row>
        <row r="4738">
          <cell r="M4738">
            <v>0</v>
          </cell>
        </row>
        <row r="4739">
          <cell r="M4739">
            <v>0</v>
          </cell>
        </row>
        <row r="4740">
          <cell r="M4740">
            <v>0</v>
          </cell>
        </row>
        <row r="4741">
          <cell r="M4741">
            <v>0</v>
          </cell>
        </row>
        <row r="4742">
          <cell r="M4742">
            <v>0</v>
          </cell>
        </row>
        <row r="4743">
          <cell r="M4743">
            <v>0</v>
          </cell>
        </row>
        <row r="4744">
          <cell r="M4744">
            <v>0</v>
          </cell>
        </row>
        <row r="4745">
          <cell r="M4745">
            <v>0</v>
          </cell>
        </row>
        <row r="4746">
          <cell r="M4746">
            <v>0</v>
          </cell>
        </row>
        <row r="4747">
          <cell r="M4747">
            <v>0</v>
          </cell>
        </row>
        <row r="4748">
          <cell r="M4748">
            <v>0</v>
          </cell>
        </row>
        <row r="4749">
          <cell r="M4749">
            <v>0</v>
          </cell>
        </row>
        <row r="4750">
          <cell r="M4750">
            <v>0</v>
          </cell>
        </row>
        <row r="4751">
          <cell r="M4751">
            <v>0</v>
          </cell>
        </row>
        <row r="4752">
          <cell r="M4752">
            <v>0</v>
          </cell>
        </row>
        <row r="4755">
          <cell r="M4755">
            <v>0</v>
          </cell>
        </row>
        <row r="4758">
          <cell r="M4758">
            <v>0</v>
          </cell>
        </row>
        <row r="4759">
          <cell r="M4759">
            <v>0</v>
          </cell>
        </row>
        <row r="4760">
          <cell r="M4760">
            <v>0</v>
          </cell>
        </row>
        <row r="4761">
          <cell r="M4761">
            <v>0</v>
          </cell>
        </row>
        <row r="4762">
          <cell r="M4762">
            <v>0</v>
          </cell>
        </row>
        <row r="4763">
          <cell r="M4763">
            <v>0</v>
          </cell>
        </row>
        <row r="4764">
          <cell r="M4764">
            <v>0</v>
          </cell>
        </row>
        <row r="4765">
          <cell r="M4765">
            <v>0</v>
          </cell>
        </row>
        <row r="4766">
          <cell r="M4766">
            <v>0</v>
          </cell>
        </row>
        <row r="4767">
          <cell r="M4767">
            <v>0</v>
          </cell>
        </row>
        <row r="4768">
          <cell r="M4768">
            <v>0</v>
          </cell>
        </row>
        <row r="4769">
          <cell r="M4769">
            <v>0</v>
          </cell>
        </row>
        <row r="4770">
          <cell r="M4770">
            <v>0</v>
          </cell>
        </row>
        <row r="4771">
          <cell r="M4771">
            <v>0</v>
          </cell>
        </row>
        <row r="4772">
          <cell r="M4772">
            <v>0</v>
          </cell>
        </row>
        <row r="4773">
          <cell r="M4773">
            <v>0</v>
          </cell>
        </row>
        <row r="4774">
          <cell r="M4774">
            <v>0</v>
          </cell>
        </row>
        <row r="4777">
          <cell r="M4777">
            <v>0</v>
          </cell>
        </row>
        <row r="4780">
          <cell r="M4780">
            <v>0</v>
          </cell>
        </row>
        <row r="4781">
          <cell r="M4781">
            <v>0</v>
          </cell>
        </row>
        <row r="4782">
          <cell r="M4782">
            <v>0</v>
          </cell>
        </row>
        <row r="4783">
          <cell r="M4783">
            <v>0</v>
          </cell>
        </row>
        <row r="4784">
          <cell r="M4784">
            <v>0</v>
          </cell>
        </row>
        <row r="4785">
          <cell r="M4785">
            <v>0</v>
          </cell>
        </row>
        <row r="4786">
          <cell r="M4786">
            <v>0</v>
          </cell>
        </row>
        <row r="4787">
          <cell r="M4787">
            <v>0</v>
          </cell>
        </row>
        <row r="4788">
          <cell r="M4788">
            <v>0</v>
          </cell>
        </row>
        <row r="4789">
          <cell r="M4789">
            <v>0</v>
          </cell>
        </row>
        <row r="4790">
          <cell r="M4790">
            <v>0</v>
          </cell>
        </row>
        <row r="4791">
          <cell r="M4791">
            <v>0</v>
          </cell>
        </row>
        <row r="4792">
          <cell r="M4792">
            <v>0</v>
          </cell>
        </row>
        <row r="4793">
          <cell r="M4793">
            <v>0</v>
          </cell>
        </row>
        <row r="4794">
          <cell r="M4794">
            <v>0</v>
          </cell>
        </row>
        <row r="4795">
          <cell r="M4795">
            <v>0</v>
          </cell>
        </row>
        <row r="4796">
          <cell r="M4796">
            <v>0</v>
          </cell>
        </row>
        <row r="4799">
          <cell r="M4799">
            <v>0</v>
          </cell>
        </row>
        <row r="4802">
          <cell r="M4802">
            <v>0</v>
          </cell>
        </row>
        <row r="4803">
          <cell r="M4803">
            <v>0</v>
          </cell>
        </row>
        <row r="4804">
          <cell r="M4804">
            <v>0</v>
          </cell>
        </row>
        <row r="4805">
          <cell r="M4805">
            <v>0</v>
          </cell>
        </row>
        <row r="4806">
          <cell r="M4806">
            <v>0</v>
          </cell>
        </row>
        <row r="4807">
          <cell r="M4807">
            <v>0</v>
          </cell>
        </row>
        <row r="4808">
          <cell r="M4808">
            <v>0</v>
          </cell>
        </row>
        <row r="4809">
          <cell r="M4809">
            <v>0</v>
          </cell>
        </row>
        <row r="4810">
          <cell r="M4810">
            <v>0</v>
          </cell>
        </row>
        <row r="4811">
          <cell r="M4811">
            <v>0</v>
          </cell>
        </row>
        <row r="4812">
          <cell r="M4812">
            <v>0</v>
          </cell>
        </row>
        <row r="4813">
          <cell r="M4813">
            <v>0</v>
          </cell>
        </row>
        <row r="4814">
          <cell r="M4814">
            <v>0</v>
          </cell>
        </row>
        <row r="4815">
          <cell r="M4815">
            <v>0</v>
          </cell>
        </row>
        <row r="4816">
          <cell r="M4816">
            <v>0</v>
          </cell>
        </row>
        <row r="4817">
          <cell r="M4817">
            <v>0</v>
          </cell>
        </row>
        <row r="4818">
          <cell r="M4818">
            <v>0</v>
          </cell>
        </row>
        <row r="4821">
          <cell r="M4821">
            <v>0</v>
          </cell>
        </row>
        <row r="4824">
          <cell r="M4824">
            <v>0</v>
          </cell>
        </row>
        <row r="4825">
          <cell r="M4825">
            <v>0</v>
          </cell>
        </row>
        <row r="4826">
          <cell r="M4826">
            <v>0</v>
          </cell>
        </row>
        <row r="4827">
          <cell r="M4827">
            <v>0</v>
          </cell>
        </row>
        <row r="4828">
          <cell r="M4828">
            <v>0</v>
          </cell>
        </row>
        <row r="4829">
          <cell r="M4829">
            <v>0</v>
          </cell>
        </row>
        <row r="4830">
          <cell r="M4830">
            <v>0</v>
          </cell>
        </row>
        <row r="4831">
          <cell r="M4831">
            <v>0</v>
          </cell>
        </row>
        <row r="4832">
          <cell r="M4832">
            <v>0</v>
          </cell>
        </row>
        <row r="4833">
          <cell r="M4833">
            <v>0</v>
          </cell>
        </row>
        <row r="4834">
          <cell r="M4834">
            <v>0</v>
          </cell>
        </row>
        <row r="4835">
          <cell r="M4835">
            <v>0</v>
          </cell>
        </row>
        <row r="4836">
          <cell r="M4836">
            <v>0</v>
          </cell>
        </row>
        <row r="4837">
          <cell r="M4837">
            <v>0</v>
          </cell>
        </row>
        <row r="4838">
          <cell r="M4838">
            <v>0</v>
          </cell>
        </row>
        <row r="4839">
          <cell r="M4839">
            <v>0</v>
          </cell>
        </row>
        <row r="4840">
          <cell r="M4840">
            <v>0</v>
          </cell>
        </row>
        <row r="4843">
          <cell r="M4843">
            <v>0</v>
          </cell>
        </row>
        <row r="4846">
          <cell r="M4846">
            <v>0</v>
          </cell>
        </row>
        <row r="4847">
          <cell r="M4847">
            <v>0</v>
          </cell>
        </row>
        <row r="4848">
          <cell r="M4848">
            <v>0</v>
          </cell>
        </row>
        <row r="4849">
          <cell r="M4849">
            <v>0</v>
          </cell>
        </row>
        <row r="4850">
          <cell r="M4850">
            <v>0</v>
          </cell>
        </row>
        <row r="4851">
          <cell r="M4851">
            <v>0</v>
          </cell>
        </row>
        <row r="4852">
          <cell r="M4852">
            <v>0</v>
          </cell>
        </row>
        <row r="4853">
          <cell r="M4853">
            <v>0</v>
          </cell>
        </row>
        <row r="4854">
          <cell r="M4854">
            <v>0</v>
          </cell>
        </row>
        <row r="4855">
          <cell r="M4855">
            <v>0</v>
          </cell>
        </row>
        <row r="4856">
          <cell r="M4856">
            <v>0</v>
          </cell>
        </row>
        <row r="4857">
          <cell r="M4857">
            <v>0</v>
          </cell>
        </row>
        <row r="4858">
          <cell r="M4858">
            <v>0</v>
          </cell>
        </row>
        <row r="4859">
          <cell r="M4859">
            <v>0</v>
          </cell>
        </row>
        <row r="4860">
          <cell r="M4860">
            <v>0</v>
          </cell>
        </row>
        <row r="4861">
          <cell r="M4861">
            <v>0</v>
          </cell>
        </row>
        <row r="4862">
          <cell r="M4862">
            <v>0</v>
          </cell>
        </row>
        <row r="4865">
          <cell r="M4865">
            <v>0</v>
          </cell>
        </row>
        <row r="4868">
          <cell r="M4868">
            <v>0</v>
          </cell>
        </row>
        <row r="4869">
          <cell r="M4869">
            <v>0</v>
          </cell>
        </row>
        <row r="4870">
          <cell r="M4870">
            <v>0</v>
          </cell>
        </row>
        <row r="4871">
          <cell r="M4871">
            <v>0</v>
          </cell>
        </row>
        <row r="4872">
          <cell r="M4872">
            <v>0</v>
          </cell>
        </row>
        <row r="4873">
          <cell r="M4873">
            <v>0</v>
          </cell>
        </row>
        <row r="4874">
          <cell r="M4874">
            <v>0</v>
          </cell>
        </row>
        <row r="4875">
          <cell r="M4875">
            <v>0</v>
          </cell>
        </row>
        <row r="4876">
          <cell r="M4876">
            <v>0</v>
          </cell>
        </row>
        <row r="4877">
          <cell r="M4877">
            <v>0</v>
          </cell>
        </row>
        <row r="4878">
          <cell r="M4878">
            <v>0</v>
          </cell>
        </row>
        <row r="4879">
          <cell r="M4879">
            <v>0</v>
          </cell>
        </row>
        <row r="4880">
          <cell r="M4880">
            <v>0</v>
          </cell>
        </row>
        <row r="4881">
          <cell r="M4881">
            <v>0</v>
          </cell>
        </row>
        <row r="4882">
          <cell r="M4882">
            <v>0</v>
          </cell>
        </row>
        <row r="4883">
          <cell r="M4883">
            <v>0</v>
          </cell>
        </row>
        <row r="4884">
          <cell r="M4884">
            <v>0</v>
          </cell>
        </row>
        <row r="4887">
          <cell r="M4887">
            <v>0</v>
          </cell>
        </row>
        <row r="4890">
          <cell r="M4890">
            <v>0</v>
          </cell>
        </row>
        <row r="4891">
          <cell r="M4891">
            <v>0</v>
          </cell>
        </row>
        <row r="4892">
          <cell r="M4892">
            <v>0</v>
          </cell>
        </row>
        <row r="4893">
          <cell r="M4893">
            <v>0</v>
          </cell>
        </row>
        <row r="4894">
          <cell r="M4894">
            <v>0</v>
          </cell>
        </row>
        <row r="4895">
          <cell r="M4895">
            <v>0</v>
          </cell>
        </row>
        <row r="4896">
          <cell r="M4896">
            <v>0</v>
          </cell>
        </row>
        <row r="4897">
          <cell r="M4897">
            <v>0</v>
          </cell>
        </row>
        <row r="4898">
          <cell r="M4898">
            <v>0</v>
          </cell>
        </row>
        <row r="4899">
          <cell r="M4899">
            <v>0</v>
          </cell>
        </row>
        <row r="4900">
          <cell r="M4900">
            <v>0</v>
          </cell>
        </row>
        <row r="4901">
          <cell r="M4901">
            <v>0</v>
          </cell>
        </row>
        <row r="4902">
          <cell r="M4902">
            <v>0</v>
          </cell>
        </row>
        <row r="4903">
          <cell r="M4903">
            <v>0</v>
          </cell>
        </row>
        <row r="4904">
          <cell r="M4904">
            <v>0</v>
          </cell>
        </row>
        <row r="4905">
          <cell r="M4905">
            <v>0</v>
          </cell>
        </row>
        <row r="4906">
          <cell r="M4906">
            <v>0</v>
          </cell>
        </row>
        <row r="4909">
          <cell r="M4909">
            <v>0</v>
          </cell>
        </row>
        <row r="4912">
          <cell r="M4912">
            <v>0</v>
          </cell>
        </row>
        <row r="4913">
          <cell r="M4913">
            <v>0</v>
          </cell>
        </row>
        <row r="4914">
          <cell r="M4914">
            <v>0</v>
          </cell>
        </row>
        <row r="4915">
          <cell r="M4915">
            <v>0</v>
          </cell>
        </row>
        <row r="4916">
          <cell r="M4916">
            <v>0</v>
          </cell>
        </row>
        <row r="4917">
          <cell r="M4917">
            <v>0</v>
          </cell>
        </row>
        <row r="4918">
          <cell r="M4918">
            <v>0</v>
          </cell>
        </row>
        <row r="4919">
          <cell r="M4919">
            <v>0</v>
          </cell>
        </row>
        <row r="4920">
          <cell r="M4920">
            <v>0</v>
          </cell>
        </row>
        <row r="4921">
          <cell r="M4921">
            <v>0</v>
          </cell>
        </row>
        <row r="4922">
          <cell r="M4922">
            <v>0</v>
          </cell>
        </row>
        <row r="4923">
          <cell r="M4923">
            <v>0</v>
          </cell>
        </row>
        <row r="4924">
          <cell r="M4924">
            <v>0</v>
          </cell>
        </row>
        <row r="4925">
          <cell r="M4925">
            <v>0</v>
          </cell>
        </row>
        <row r="4926">
          <cell r="M4926">
            <v>0</v>
          </cell>
        </row>
        <row r="4927">
          <cell r="M4927">
            <v>0</v>
          </cell>
        </row>
        <row r="4928">
          <cell r="M4928">
            <v>0</v>
          </cell>
        </row>
        <row r="4931">
          <cell r="M4931">
            <v>0</v>
          </cell>
        </row>
        <row r="4934">
          <cell r="M4934">
            <v>0</v>
          </cell>
        </row>
        <row r="4935">
          <cell r="M4935">
            <v>0</v>
          </cell>
        </row>
        <row r="4936">
          <cell r="M4936">
            <v>0</v>
          </cell>
        </row>
        <row r="4937">
          <cell r="M4937">
            <v>0</v>
          </cell>
        </row>
        <row r="4938">
          <cell r="M4938">
            <v>0</v>
          </cell>
        </row>
        <row r="4939">
          <cell r="M4939">
            <v>0</v>
          </cell>
        </row>
        <row r="4940">
          <cell r="M4940">
            <v>0</v>
          </cell>
        </row>
        <row r="4941">
          <cell r="M4941">
            <v>0</v>
          </cell>
        </row>
        <row r="4942">
          <cell r="M4942">
            <v>0</v>
          </cell>
        </row>
        <row r="4943">
          <cell r="M4943">
            <v>0</v>
          </cell>
        </row>
        <row r="4944">
          <cell r="M4944">
            <v>0</v>
          </cell>
        </row>
        <row r="4945">
          <cell r="M4945">
            <v>0</v>
          </cell>
        </row>
        <row r="4946">
          <cell r="M4946">
            <v>0</v>
          </cell>
        </row>
        <row r="4947">
          <cell r="M4947">
            <v>0</v>
          </cell>
        </row>
        <row r="4948">
          <cell r="M4948">
            <v>0</v>
          </cell>
        </row>
        <row r="4949">
          <cell r="M4949">
            <v>0</v>
          </cell>
        </row>
        <row r="4950">
          <cell r="M4950">
            <v>0</v>
          </cell>
        </row>
        <row r="4953">
          <cell r="M4953">
            <v>0</v>
          </cell>
        </row>
        <row r="4956">
          <cell r="M4956">
            <v>0</v>
          </cell>
        </row>
        <row r="4957">
          <cell r="M4957">
            <v>0</v>
          </cell>
        </row>
        <row r="4958">
          <cell r="M4958">
            <v>0</v>
          </cell>
        </row>
        <row r="4959">
          <cell r="M4959">
            <v>0</v>
          </cell>
        </row>
        <row r="4960">
          <cell r="M4960">
            <v>0</v>
          </cell>
        </row>
        <row r="4961">
          <cell r="M4961">
            <v>0</v>
          </cell>
        </row>
        <row r="4962">
          <cell r="M4962">
            <v>0</v>
          </cell>
        </row>
        <row r="4963">
          <cell r="M4963">
            <v>0</v>
          </cell>
        </row>
        <row r="4964">
          <cell r="M4964">
            <v>0</v>
          </cell>
        </row>
        <row r="4965">
          <cell r="M4965">
            <v>0</v>
          </cell>
        </row>
        <row r="4966">
          <cell r="M4966">
            <v>0</v>
          </cell>
        </row>
        <row r="4967">
          <cell r="M4967">
            <v>0</v>
          </cell>
        </row>
        <row r="4968">
          <cell r="M4968">
            <v>0</v>
          </cell>
        </row>
        <row r="4969">
          <cell r="M4969">
            <v>0</v>
          </cell>
        </row>
        <row r="4970">
          <cell r="M4970">
            <v>0</v>
          </cell>
        </row>
        <row r="4971">
          <cell r="M4971">
            <v>0</v>
          </cell>
        </row>
        <row r="4972">
          <cell r="M4972">
            <v>0</v>
          </cell>
        </row>
        <row r="4975">
          <cell r="M4975">
            <v>0</v>
          </cell>
        </row>
        <row r="4978">
          <cell r="M4978">
            <v>0</v>
          </cell>
        </row>
        <row r="4979">
          <cell r="M4979">
            <v>0</v>
          </cell>
        </row>
        <row r="4980">
          <cell r="M4980">
            <v>0</v>
          </cell>
        </row>
        <row r="4981">
          <cell r="M4981">
            <v>0</v>
          </cell>
        </row>
        <row r="4982">
          <cell r="M4982">
            <v>0</v>
          </cell>
        </row>
        <row r="4983">
          <cell r="M4983">
            <v>0</v>
          </cell>
        </row>
        <row r="4984">
          <cell r="M4984">
            <v>0</v>
          </cell>
        </row>
        <row r="4985">
          <cell r="M4985">
            <v>0</v>
          </cell>
        </row>
        <row r="4986">
          <cell r="M4986">
            <v>0</v>
          </cell>
        </row>
        <row r="4987">
          <cell r="M4987">
            <v>0</v>
          </cell>
        </row>
        <row r="4988">
          <cell r="M4988">
            <v>0</v>
          </cell>
        </row>
        <row r="4989">
          <cell r="M4989">
            <v>0</v>
          </cell>
        </row>
        <row r="4990">
          <cell r="M4990">
            <v>0</v>
          </cell>
        </row>
        <row r="4991">
          <cell r="M4991">
            <v>0</v>
          </cell>
        </row>
        <row r="4992">
          <cell r="M4992">
            <v>0</v>
          </cell>
        </row>
        <row r="4993">
          <cell r="M4993">
            <v>0</v>
          </cell>
        </row>
        <row r="4994">
          <cell r="M4994">
            <v>0</v>
          </cell>
        </row>
        <row r="4997">
          <cell r="M4997">
            <v>0</v>
          </cell>
        </row>
        <row r="5000">
          <cell r="M5000">
            <v>0</v>
          </cell>
        </row>
        <row r="5001">
          <cell r="M5001">
            <v>0</v>
          </cell>
        </row>
        <row r="5002">
          <cell r="M5002">
            <v>0</v>
          </cell>
        </row>
        <row r="5003">
          <cell r="M5003">
            <v>0</v>
          </cell>
        </row>
        <row r="5004">
          <cell r="M5004">
            <v>0</v>
          </cell>
        </row>
        <row r="5005">
          <cell r="M5005">
            <v>0</v>
          </cell>
        </row>
        <row r="5006">
          <cell r="M5006">
            <v>0</v>
          </cell>
        </row>
        <row r="5007">
          <cell r="M5007">
            <v>0</v>
          </cell>
        </row>
        <row r="5008">
          <cell r="M5008">
            <v>0</v>
          </cell>
        </row>
        <row r="5009">
          <cell r="M5009">
            <v>0</v>
          </cell>
        </row>
        <row r="5010">
          <cell r="M5010">
            <v>0</v>
          </cell>
        </row>
        <row r="5011">
          <cell r="M5011">
            <v>0</v>
          </cell>
        </row>
        <row r="5012">
          <cell r="M5012">
            <v>0</v>
          </cell>
        </row>
        <row r="5013">
          <cell r="M5013">
            <v>0</v>
          </cell>
        </row>
        <row r="5014">
          <cell r="M5014">
            <v>0</v>
          </cell>
        </row>
        <row r="5015">
          <cell r="M5015">
            <v>0</v>
          </cell>
        </row>
        <row r="5016">
          <cell r="M5016">
            <v>0</v>
          </cell>
        </row>
        <row r="5019">
          <cell r="M5019">
            <v>0</v>
          </cell>
        </row>
        <row r="5022">
          <cell r="M5022">
            <v>0</v>
          </cell>
        </row>
        <row r="5023">
          <cell r="M5023">
            <v>0</v>
          </cell>
        </row>
        <row r="5024">
          <cell r="M5024">
            <v>0</v>
          </cell>
        </row>
        <row r="5025">
          <cell r="M5025">
            <v>0</v>
          </cell>
        </row>
        <row r="5026">
          <cell r="M5026">
            <v>0</v>
          </cell>
        </row>
        <row r="5027">
          <cell r="M5027">
            <v>0</v>
          </cell>
        </row>
        <row r="5028">
          <cell r="M5028">
            <v>0</v>
          </cell>
        </row>
        <row r="5029">
          <cell r="M5029">
            <v>0</v>
          </cell>
        </row>
        <row r="5030">
          <cell r="M5030">
            <v>0</v>
          </cell>
        </row>
        <row r="5031">
          <cell r="M5031">
            <v>0</v>
          </cell>
        </row>
        <row r="5032">
          <cell r="M5032">
            <v>0</v>
          </cell>
        </row>
        <row r="5033">
          <cell r="M5033">
            <v>0</v>
          </cell>
        </row>
        <row r="5034">
          <cell r="M5034">
            <v>0</v>
          </cell>
        </row>
        <row r="5035">
          <cell r="M5035">
            <v>0</v>
          </cell>
        </row>
        <row r="5036">
          <cell r="M5036">
            <v>0</v>
          </cell>
        </row>
        <row r="5037">
          <cell r="M5037">
            <v>0</v>
          </cell>
        </row>
        <row r="5038">
          <cell r="M5038">
            <v>0</v>
          </cell>
        </row>
        <row r="5041">
          <cell r="M5041">
            <v>0</v>
          </cell>
        </row>
        <row r="5044">
          <cell r="M5044">
            <v>0</v>
          </cell>
        </row>
        <row r="5045">
          <cell r="M5045">
            <v>0</v>
          </cell>
        </row>
        <row r="5046">
          <cell r="M5046">
            <v>0</v>
          </cell>
        </row>
        <row r="5047">
          <cell r="M5047">
            <v>0</v>
          </cell>
        </row>
        <row r="5048">
          <cell r="M5048">
            <v>0</v>
          </cell>
        </row>
        <row r="5049">
          <cell r="M5049">
            <v>0</v>
          </cell>
        </row>
        <row r="5050">
          <cell r="M5050">
            <v>0</v>
          </cell>
        </row>
        <row r="5051">
          <cell r="M5051">
            <v>0</v>
          </cell>
        </row>
        <row r="5052">
          <cell r="M5052">
            <v>0</v>
          </cell>
        </row>
        <row r="5053">
          <cell r="M5053">
            <v>0</v>
          </cell>
        </row>
        <row r="5054">
          <cell r="M5054">
            <v>0</v>
          </cell>
        </row>
        <row r="5055">
          <cell r="M5055">
            <v>0</v>
          </cell>
        </row>
        <row r="5056">
          <cell r="M5056">
            <v>0</v>
          </cell>
        </row>
        <row r="5057">
          <cell r="M5057">
            <v>0</v>
          </cell>
        </row>
        <row r="5058">
          <cell r="M5058">
            <v>0</v>
          </cell>
        </row>
        <row r="5059">
          <cell r="M5059">
            <v>0</v>
          </cell>
        </row>
        <row r="5060">
          <cell r="M5060">
            <v>0</v>
          </cell>
        </row>
        <row r="5063">
          <cell r="M5063">
            <v>0</v>
          </cell>
        </row>
        <row r="5066">
          <cell r="M5066">
            <v>0</v>
          </cell>
        </row>
        <row r="5067">
          <cell r="M5067">
            <v>0</v>
          </cell>
        </row>
        <row r="5068">
          <cell r="M5068">
            <v>0</v>
          </cell>
        </row>
        <row r="5069">
          <cell r="M5069">
            <v>0</v>
          </cell>
        </row>
        <row r="5070">
          <cell r="M5070">
            <v>0</v>
          </cell>
        </row>
        <row r="5071">
          <cell r="M5071">
            <v>0</v>
          </cell>
        </row>
        <row r="5072">
          <cell r="M5072">
            <v>0</v>
          </cell>
        </row>
        <row r="5073">
          <cell r="M5073">
            <v>0</v>
          </cell>
        </row>
        <row r="5074">
          <cell r="M5074">
            <v>0</v>
          </cell>
        </row>
        <row r="5075">
          <cell r="M5075">
            <v>0</v>
          </cell>
        </row>
        <row r="5076">
          <cell r="M5076">
            <v>0</v>
          </cell>
        </row>
        <row r="5077">
          <cell r="M5077">
            <v>0</v>
          </cell>
        </row>
        <row r="5078">
          <cell r="M5078">
            <v>0</v>
          </cell>
        </row>
        <row r="5079">
          <cell r="M5079">
            <v>0</v>
          </cell>
        </row>
        <row r="5080">
          <cell r="M5080">
            <v>0</v>
          </cell>
        </row>
        <row r="5081">
          <cell r="M5081">
            <v>0</v>
          </cell>
        </row>
        <row r="5082">
          <cell r="M5082">
            <v>0</v>
          </cell>
        </row>
        <row r="5085">
          <cell r="M5085">
            <v>0</v>
          </cell>
        </row>
        <row r="5088">
          <cell r="M5088">
            <v>0</v>
          </cell>
        </row>
        <row r="5089">
          <cell r="M5089">
            <v>0</v>
          </cell>
        </row>
        <row r="5090">
          <cell r="M5090">
            <v>0</v>
          </cell>
        </row>
        <row r="5091">
          <cell r="M5091">
            <v>0</v>
          </cell>
        </row>
        <row r="5092">
          <cell r="M5092">
            <v>0</v>
          </cell>
        </row>
        <row r="5093">
          <cell r="M5093">
            <v>0</v>
          </cell>
        </row>
        <row r="5094">
          <cell r="M5094">
            <v>0</v>
          </cell>
        </row>
        <row r="5095">
          <cell r="M5095">
            <v>0</v>
          </cell>
        </row>
        <row r="5096">
          <cell r="M5096">
            <v>0</v>
          </cell>
        </row>
        <row r="5097">
          <cell r="M5097">
            <v>0</v>
          </cell>
        </row>
        <row r="5098">
          <cell r="M5098">
            <v>0</v>
          </cell>
        </row>
        <row r="5099">
          <cell r="M5099">
            <v>0</v>
          </cell>
        </row>
        <row r="5100">
          <cell r="M5100">
            <v>0</v>
          </cell>
        </row>
        <row r="5101">
          <cell r="M5101">
            <v>0</v>
          </cell>
        </row>
        <row r="5102">
          <cell r="M5102">
            <v>0</v>
          </cell>
        </row>
        <row r="5103">
          <cell r="M5103">
            <v>0</v>
          </cell>
        </row>
        <row r="5104">
          <cell r="M5104">
            <v>0</v>
          </cell>
        </row>
        <row r="5107">
          <cell r="M5107">
            <v>0</v>
          </cell>
        </row>
        <row r="5110">
          <cell r="M5110">
            <v>0</v>
          </cell>
        </row>
        <row r="5111">
          <cell r="M5111">
            <v>0</v>
          </cell>
        </row>
        <row r="5112">
          <cell r="M5112">
            <v>0</v>
          </cell>
        </row>
        <row r="5113">
          <cell r="M5113">
            <v>0</v>
          </cell>
        </row>
        <row r="5114">
          <cell r="M5114">
            <v>0</v>
          </cell>
        </row>
        <row r="5115">
          <cell r="M5115">
            <v>0</v>
          </cell>
        </row>
        <row r="5116">
          <cell r="M5116">
            <v>0</v>
          </cell>
        </row>
        <row r="5117">
          <cell r="M5117">
            <v>0</v>
          </cell>
        </row>
        <row r="5118">
          <cell r="M5118">
            <v>0</v>
          </cell>
        </row>
        <row r="5119">
          <cell r="M5119">
            <v>0</v>
          </cell>
        </row>
        <row r="5120">
          <cell r="M5120">
            <v>0</v>
          </cell>
        </row>
        <row r="5121">
          <cell r="M5121">
            <v>0</v>
          </cell>
        </row>
        <row r="5122">
          <cell r="M5122">
            <v>0</v>
          </cell>
        </row>
        <row r="5123">
          <cell r="M5123">
            <v>0</v>
          </cell>
        </row>
        <row r="5124">
          <cell r="M5124">
            <v>0</v>
          </cell>
        </row>
        <row r="5125">
          <cell r="M5125">
            <v>0</v>
          </cell>
        </row>
        <row r="5126">
          <cell r="M5126">
            <v>0</v>
          </cell>
        </row>
        <row r="5129">
          <cell r="M5129">
            <v>0</v>
          </cell>
        </row>
        <row r="5132">
          <cell r="M5132">
            <v>0</v>
          </cell>
        </row>
        <row r="5133">
          <cell r="M5133">
            <v>0</v>
          </cell>
        </row>
        <row r="5134">
          <cell r="M5134">
            <v>0</v>
          </cell>
        </row>
        <row r="5135">
          <cell r="M5135">
            <v>0</v>
          </cell>
        </row>
        <row r="5136">
          <cell r="M5136">
            <v>0</v>
          </cell>
        </row>
        <row r="5137">
          <cell r="M5137">
            <v>0</v>
          </cell>
        </row>
        <row r="5138">
          <cell r="M5138">
            <v>0</v>
          </cell>
        </row>
        <row r="5139">
          <cell r="M5139">
            <v>0</v>
          </cell>
        </row>
        <row r="5140">
          <cell r="M5140">
            <v>0</v>
          </cell>
        </row>
        <row r="5141">
          <cell r="M5141">
            <v>0</v>
          </cell>
        </row>
        <row r="5142">
          <cell r="M5142">
            <v>0</v>
          </cell>
        </row>
        <row r="5143">
          <cell r="M5143">
            <v>0</v>
          </cell>
        </row>
        <row r="5144">
          <cell r="M5144">
            <v>0</v>
          </cell>
        </row>
        <row r="5145">
          <cell r="M5145">
            <v>0</v>
          </cell>
        </row>
        <row r="5146">
          <cell r="M5146">
            <v>0</v>
          </cell>
        </row>
        <row r="5147">
          <cell r="M5147">
            <v>0</v>
          </cell>
        </row>
        <row r="5148">
          <cell r="M5148">
            <v>0</v>
          </cell>
        </row>
        <row r="5151">
          <cell r="M5151">
            <v>0</v>
          </cell>
        </row>
        <row r="5154">
          <cell r="M5154">
            <v>0</v>
          </cell>
        </row>
        <row r="5155">
          <cell r="M5155">
            <v>0</v>
          </cell>
        </row>
        <row r="5156">
          <cell r="M5156">
            <v>0</v>
          </cell>
        </row>
        <row r="5157">
          <cell r="M5157">
            <v>0</v>
          </cell>
        </row>
        <row r="5158">
          <cell r="M5158">
            <v>0</v>
          </cell>
        </row>
        <row r="5159">
          <cell r="M5159">
            <v>0</v>
          </cell>
        </row>
        <row r="5160">
          <cell r="M5160">
            <v>0</v>
          </cell>
        </row>
        <row r="5161">
          <cell r="M5161">
            <v>0</v>
          </cell>
        </row>
        <row r="5162">
          <cell r="M5162">
            <v>0</v>
          </cell>
        </row>
        <row r="5163">
          <cell r="M5163">
            <v>0</v>
          </cell>
        </row>
        <row r="5164">
          <cell r="M5164">
            <v>0</v>
          </cell>
        </row>
        <row r="5165">
          <cell r="M5165">
            <v>0</v>
          </cell>
        </row>
        <row r="5166">
          <cell r="M5166">
            <v>0</v>
          </cell>
        </row>
        <row r="5167">
          <cell r="M5167">
            <v>0</v>
          </cell>
        </row>
        <row r="5168">
          <cell r="M5168">
            <v>0</v>
          </cell>
        </row>
        <row r="5169">
          <cell r="M5169">
            <v>0</v>
          </cell>
        </row>
        <row r="5170">
          <cell r="M5170">
            <v>0</v>
          </cell>
        </row>
        <row r="5173">
          <cell r="M5173">
            <v>0</v>
          </cell>
        </row>
        <row r="5176">
          <cell r="M5176">
            <v>0</v>
          </cell>
        </row>
        <row r="5177">
          <cell r="M5177">
            <v>0</v>
          </cell>
        </row>
        <row r="5178">
          <cell r="M5178">
            <v>0</v>
          </cell>
        </row>
        <row r="5179">
          <cell r="M5179">
            <v>0</v>
          </cell>
        </row>
        <row r="5180">
          <cell r="M5180">
            <v>0</v>
          </cell>
        </row>
        <row r="5181">
          <cell r="M5181">
            <v>0</v>
          </cell>
        </row>
        <row r="5182">
          <cell r="M5182">
            <v>0</v>
          </cell>
        </row>
        <row r="5183">
          <cell r="M5183">
            <v>0</v>
          </cell>
        </row>
        <row r="5184">
          <cell r="M5184">
            <v>0</v>
          </cell>
        </row>
        <row r="5185">
          <cell r="M5185">
            <v>0</v>
          </cell>
        </row>
        <row r="5186">
          <cell r="M5186">
            <v>0</v>
          </cell>
        </row>
        <row r="5187">
          <cell r="M5187">
            <v>0</v>
          </cell>
        </row>
        <row r="5188">
          <cell r="M5188">
            <v>0</v>
          </cell>
        </row>
        <row r="5189">
          <cell r="M5189">
            <v>0</v>
          </cell>
        </row>
        <row r="5190">
          <cell r="M5190">
            <v>0</v>
          </cell>
        </row>
        <row r="5191">
          <cell r="M5191">
            <v>0</v>
          </cell>
        </row>
        <row r="5192">
          <cell r="M5192">
            <v>0</v>
          </cell>
        </row>
        <row r="5195">
          <cell r="M5195">
            <v>0</v>
          </cell>
        </row>
        <row r="5198">
          <cell r="M5198">
            <v>0</v>
          </cell>
        </row>
        <row r="5199">
          <cell r="M5199">
            <v>0</v>
          </cell>
        </row>
        <row r="5200">
          <cell r="M5200">
            <v>0</v>
          </cell>
        </row>
        <row r="5201">
          <cell r="M5201">
            <v>0</v>
          </cell>
        </row>
        <row r="5202">
          <cell r="M5202">
            <v>0</v>
          </cell>
        </row>
        <row r="5203">
          <cell r="M5203">
            <v>0</v>
          </cell>
        </row>
        <row r="5204">
          <cell r="M5204">
            <v>0</v>
          </cell>
        </row>
        <row r="5205">
          <cell r="M5205">
            <v>0</v>
          </cell>
        </row>
        <row r="5206">
          <cell r="M5206">
            <v>0</v>
          </cell>
        </row>
        <row r="5207">
          <cell r="M5207">
            <v>0</v>
          </cell>
        </row>
        <row r="5208">
          <cell r="M5208">
            <v>0</v>
          </cell>
        </row>
        <row r="5209">
          <cell r="M5209">
            <v>0</v>
          </cell>
        </row>
        <row r="5210">
          <cell r="M5210">
            <v>0</v>
          </cell>
        </row>
        <row r="5211">
          <cell r="M5211">
            <v>0</v>
          </cell>
        </row>
        <row r="5212">
          <cell r="M5212">
            <v>0</v>
          </cell>
        </row>
        <row r="5213">
          <cell r="M5213">
            <v>0</v>
          </cell>
        </row>
        <row r="5214">
          <cell r="M5214">
            <v>0</v>
          </cell>
        </row>
        <row r="5217">
          <cell r="M5217">
            <v>0</v>
          </cell>
        </row>
        <row r="5220">
          <cell r="M5220">
            <v>0</v>
          </cell>
        </row>
        <row r="5221">
          <cell r="M5221">
            <v>0</v>
          </cell>
        </row>
        <row r="5222">
          <cell r="M5222">
            <v>0</v>
          </cell>
        </row>
        <row r="5223">
          <cell r="M5223">
            <v>0</v>
          </cell>
        </row>
        <row r="5224">
          <cell r="M5224">
            <v>0</v>
          </cell>
        </row>
        <row r="5225">
          <cell r="M5225">
            <v>0</v>
          </cell>
        </row>
        <row r="5226">
          <cell r="M5226">
            <v>0</v>
          </cell>
        </row>
        <row r="5227">
          <cell r="M5227">
            <v>0</v>
          </cell>
        </row>
        <row r="5228">
          <cell r="M5228">
            <v>0</v>
          </cell>
        </row>
        <row r="5229">
          <cell r="M5229">
            <v>0</v>
          </cell>
        </row>
        <row r="5230">
          <cell r="M5230">
            <v>0</v>
          </cell>
        </row>
        <row r="5231">
          <cell r="M5231">
            <v>0</v>
          </cell>
        </row>
        <row r="5232">
          <cell r="M5232">
            <v>0</v>
          </cell>
        </row>
        <row r="5233">
          <cell r="M5233">
            <v>0</v>
          </cell>
        </row>
        <row r="5234">
          <cell r="M5234">
            <v>0</v>
          </cell>
        </row>
        <row r="5235">
          <cell r="M5235">
            <v>0</v>
          </cell>
        </row>
        <row r="5236">
          <cell r="M5236">
            <v>0</v>
          </cell>
        </row>
        <row r="5239">
          <cell r="M5239">
            <v>0</v>
          </cell>
        </row>
        <row r="5242">
          <cell r="M5242">
            <v>0</v>
          </cell>
        </row>
        <row r="5243">
          <cell r="M5243">
            <v>0</v>
          </cell>
        </row>
        <row r="5244">
          <cell r="M5244">
            <v>0</v>
          </cell>
        </row>
        <row r="5245">
          <cell r="M5245">
            <v>0</v>
          </cell>
        </row>
        <row r="5246">
          <cell r="M5246">
            <v>0</v>
          </cell>
        </row>
        <row r="5247">
          <cell r="M5247">
            <v>0</v>
          </cell>
        </row>
        <row r="5248">
          <cell r="M5248">
            <v>0</v>
          </cell>
        </row>
        <row r="5249">
          <cell r="M5249">
            <v>0</v>
          </cell>
        </row>
        <row r="5250">
          <cell r="M5250">
            <v>0</v>
          </cell>
        </row>
        <row r="5251">
          <cell r="M5251">
            <v>0</v>
          </cell>
        </row>
        <row r="5252">
          <cell r="M5252">
            <v>0</v>
          </cell>
        </row>
        <row r="5253">
          <cell r="M5253">
            <v>0</v>
          </cell>
        </row>
        <row r="5254">
          <cell r="M5254">
            <v>0</v>
          </cell>
        </row>
        <row r="5255">
          <cell r="M5255">
            <v>0</v>
          </cell>
        </row>
        <row r="5256">
          <cell r="M5256">
            <v>0</v>
          </cell>
        </row>
        <row r="5257">
          <cell r="M5257">
            <v>0</v>
          </cell>
        </row>
        <row r="5258">
          <cell r="M5258">
            <v>0</v>
          </cell>
        </row>
        <row r="5261">
          <cell r="M5261">
            <v>0</v>
          </cell>
        </row>
        <row r="5264">
          <cell r="M5264">
            <v>0</v>
          </cell>
        </row>
        <row r="5265">
          <cell r="M5265">
            <v>0</v>
          </cell>
        </row>
        <row r="5266">
          <cell r="M5266">
            <v>0</v>
          </cell>
        </row>
        <row r="5267">
          <cell r="M5267">
            <v>0</v>
          </cell>
        </row>
        <row r="5268">
          <cell r="M5268">
            <v>0</v>
          </cell>
        </row>
        <row r="5269">
          <cell r="M5269">
            <v>0</v>
          </cell>
        </row>
        <row r="5270">
          <cell r="M5270">
            <v>0</v>
          </cell>
        </row>
        <row r="5271">
          <cell r="M5271">
            <v>0</v>
          </cell>
        </row>
        <row r="5272">
          <cell r="M5272">
            <v>0</v>
          </cell>
        </row>
        <row r="5273">
          <cell r="M5273">
            <v>0</v>
          </cell>
        </row>
        <row r="5274">
          <cell r="M5274">
            <v>0</v>
          </cell>
        </row>
        <row r="5275">
          <cell r="M5275">
            <v>0</v>
          </cell>
        </row>
        <row r="5276">
          <cell r="M5276">
            <v>0</v>
          </cell>
        </row>
        <row r="5277">
          <cell r="M5277">
            <v>0</v>
          </cell>
        </row>
        <row r="5278">
          <cell r="M5278">
            <v>0</v>
          </cell>
        </row>
        <row r="5279">
          <cell r="M5279">
            <v>0</v>
          </cell>
        </row>
        <row r="5280">
          <cell r="M5280">
            <v>0</v>
          </cell>
        </row>
        <row r="5283">
          <cell r="M5283">
            <v>0</v>
          </cell>
        </row>
        <row r="5286">
          <cell r="M5286">
            <v>0</v>
          </cell>
        </row>
        <row r="5287">
          <cell r="M5287">
            <v>0</v>
          </cell>
        </row>
        <row r="5288">
          <cell r="M5288">
            <v>0</v>
          </cell>
        </row>
        <row r="5289">
          <cell r="M5289">
            <v>0</v>
          </cell>
        </row>
        <row r="5290">
          <cell r="M5290">
            <v>0</v>
          </cell>
        </row>
        <row r="5291">
          <cell r="M5291">
            <v>0</v>
          </cell>
        </row>
        <row r="5292">
          <cell r="M5292">
            <v>0</v>
          </cell>
        </row>
        <row r="5293">
          <cell r="M5293">
            <v>0</v>
          </cell>
        </row>
        <row r="5294">
          <cell r="M5294">
            <v>0</v>
          </cell>
        </row>
        <row r="5295">
          <cell r="M5295">
            <v>0</v>
          </cell>
        </row>
        <row r="5296">
          <cell r="M5296">
            <v>0</v>
          </cell>
        </row>
        <row r="5297">
          <cell r="M5297">
            <v>0</v>
          </cell>
        </row>
        <row r="5298">
          <cell r="M5298">
            <v>0</v>
          </cell>
        </row>
        <row r="5299">
          <cell r="M5299">
            <v>0</v>
          </cell>
        </row>
        <row r="5300">
          <cell r="M5300">
            <v>0</v>
          </cell>
        </row>
        <row r="5301">
          <cell r="M5301">
            <v>0</v>
          </cell>
        </row>
        <row r="5302">
          <cell r="M5302">
            <v>0</v>
          </cell>
        </row>
        <row r="5305">
          <cell r="M5305">
            <v>0</v>
          </cell>
        </row>
        <row r="5308">
          <cell r="M5308">
            <v>0</v>
          </cell>
        </row>
        <row r="5309">
          <cell r="M5309">
            <v>0</v>
          </cell>
        </row>
        <row r="5310">
          <cell r="M5310">
            <v>0</v>
          </cell>
        </row>
        <row r="5311">
          <cell r="M5311">
            <v>0</v>
          </cell>
        </row>
        <row r="5312">
          <cell r="M5312">
            <v>0</v>
          </cell>
        </row>
        <row r="5313">
          <cell r="M5313">
            <v>0</v>
          </cell>
        </row>
        <row r="5314">
          <cell r="M5314">
            <v>0</v>
          </cell>
        </row>
        <row r="5315">
          <cell r="M5315">
            <v>0</v>
          </cell>
        </row>
        <row r="5316">
          <cell r="M5316">
            <v>0</v>
          </cell>
        </row>
        <row r="5317">
          <cell r="M5317">
            <v>0</v>
          </cell>
        </row>
        <row r="5318">
          <cell r="M5318">
            <v>0</v>
          </cell>
        </row>
        <row r="5319">
          <cell r="M5319">
            <v>0</v>
          </cell>
        </row>
        <row r="5320">
          <cell r="M5320">
            <v>0</v>
          </cell>
        </row>
        <row r="5321">
          <cell r="M5321">
            <v>0</v>
          </cell>
        </row>
        <row r="5322">
          <cell r="M5322">
            <v>0</v>
          </cell>
        </row>
        <row r="5323">
          <cell r="M5323">
            <v>0</v>
          </cell>
        </row>
        <row r="5324">
          <cell r="M5324">
            <v>0</v>
          </cell>
        </row>
        <row r="5327">
          <cell r="M5327">
            <v>0</v>
          </cell>
        </row>
        <row r="5330">
          <cell r="M5330">
            <v>0</v>
          </cell>
        </row>
        <row r="5331">
          <cell r="M5331">
            <v>0</v>
          </cell>
        </row>
        <row r="5332">
          <cell r="M5332">
            <v>0</v>
          </cell>
        </row>
        <row r="5333">
          <cell r="M5333">
            <v>0</v>
          </cell>
        </row>
        <row r="5334">
          <cell r="M5334">
            <v>0</v>
          </cell>
        </row>
        <row r="5335">
          <cell r="M5335">
            <v>0</v>
          </cell>
        </row>
        <row r="5336">
          <cell r="M5336">
            <v>0</v>
          </cell>
        </row>
        <row r="5337">
          <cell r="M5337">
            <v>0</v>
          </cell>
        </row>
        <row r="5338">
          <cell r="M5338">
            <v>0</v>
          </cell>
        </row>
        <row r="5339">
          <cell r="M5339">
            <v>0</v>
          </cell>
        </row>
        <row r="5340">
          <cell r="M5340">
            <v>0</v>
          </cell>
        </row>
        <row r="5341">
          <cell r="M5341">
            <v>0</v>
          </cell>
        </row>
        <row r="5342">
          <cell r="M5342">
            <v>0</v>
          </cell>
        </row>
        <row r="5343">
          <cell r="M5343">
            <v>0</v>
          </cell>
        </row>
        <row r="5344">
          <cell r="M5344">
            <v>0</v>
          </cell>
        </row>
        <row r="5345">
          <cell r="M5345">
            <v>0</v>
          </cell>
        </row>
        <row r="5346">
          <cell r="M5346">
            <v>0</v>
          </cell>
        </row>
        <row r="5349">
          <cell r="M5349">
            <v>0</v>
          </cell>
        </row>
        <row r="5352">
          <cell r="M5352">
            <v>0</v>
          </cell>
        </row>
        <row r="5353">
          <cell r="M5353">
            <v>0</v>
          </cell>
        </row>
        <row r="5354">
          <cell r="M5354">
            <v>0</v>
          </cell>
        </row>
        <row r="5355">
          <cell r="M5355">
            <v>0</v>
          </cell>
        </row>
        <row r="5356">
          <cell r="M5356">
            <v>0</v>
          </cell>
        </row>
        <row r="5357">
          <cell r="M5357">
            <v>0</v>
          </cell>
        </row>
        <row r="5358">
          <cell r="M5358">
            <v>0</v>
          </cell>
        </row>
        <row r="5359">
          <cell r="M5359">
            <v>0</v>
          </cell>
        </row>
        <row r="5360">
          <cell r="M5360">
            <v>0</v>
          </cell>
        </row>
        <row r="5361">
          <cell r="M5361">
            <v>0</v>
          </cell>
        </row>
        <row r="5362">
          <cell r="M5362">
            <v>0</v>
          </cell>
        </row>
        <row r="5363">
          <cell r="M5363">
            <v>0</v>
          </cell>
        </row>
        <row r="5364">
          <cell r="M5364">
            <v>0</v>
          </cell>
        </row>
        <row r="5365">
          <cell r="M5365">
            <v>0</v>
          </cell>
        </row>
        <row r="5366">
          <cell r="M5366">
            <v>0</v>
          </cell>
        </row>
        <row r="5367">
          <cell r="M5367">
            <v>0</v>
          </cell>
        </row>
        <row r="5368">
          <cell r="M5368">
            <v>0</v>
          </cell>
        </row>
        <row r="5371">
          <cell r="M5371">
            <v>0</v>
          </cell>
        </row>
        <row r="5374">
          <cell r="M5374">
            <v>0</v>
          </cell>
        </row>
        <row r="5375">
          <cell r="M5375">
            <v>0</v>
          </cell>
        </row>
        <row r="5376">
          <cell r="M5376">
            <v>0</v>
          </cell>
        </row>
        <row r="5377">
          <cell r="M5377">
            <v>0</v>
          </cell>
        </row>
        <row r="5378">
          <cell r="M5378">
            <v>0</v>
          </cell>
        </row>
        <row r="5379">
          <cell r="M5379">
            <v>0</v>
          </cell>
        </row>
        <row r="5380">
          <cell r="M5380">
            <v>0</v>
          </cell>
        </row>
        <row r="5381">
          <cell r="M5381">
            <v>0</v>
          </cell>
        </row>
        <row r="5382">
          <cell r="M5382">
            <v>0</v>
          </cell>
        </row>
        <row r="5383">
          <cell r="M5383">
            <v>0</v>
          </cell>
        </row>
        <row r="5384">
          <cell r="M5384">
            <v>0</v>
          </cell>
        </row>
        <row r="5385">
          <cell r="M5385">
            <v>0</v>
          </cell>
        </row>
        <row r="5386">
          <cell r="M5386">
            <v>0</v>
          </cell>
        </row>
        <row r="5387">
          <cell r="M5387">
            <v>0</v>
          </cell>
        </row>
        <row r="5388">
          <cell r="M5388">
            <v>0</v>
          </cell>
        </row>
        <row r="5389">
          <cell r="M5389">
            <v>0</v>
          </cell>
        </row>
        <row r="5390">
          <cell r="M5390">
            <v>0</v>
          </cell>
        </row>
        <row r="5393">
          <cell r="M5393">
            <v>0</v>
          </cell>
        </row>
        <row r="5396">
          <cell r="M5396">
            <v>0</v>
          </cell>
        </row>
        <row r="5397">
          <cell r="M5397">
            <v>0</v>
          </cell>
        </row>
        <row r="5398">
          <cell r="M5398">
            <v>0</v>
          </cell>
        </row>
        <row r="5399">
          <cell r="M5399">
            <v>0</v>
          </cell>
        </row>
        <row r="5400">
          <cell r="M5400">
            <v>0</v>
          </cell>
        </row>
        <row r="5401">
          <cell r="M5401">
            <v>0</v>
          </cell>
        </row>
        <row r="5402">
          <cell r="M5402">
            <v>0</v>
          </cell>
        </row>
        <row r="5403">
          <cell r="M5403">
            <v>0</v>
          </cell>
        </row>
        <row r="5404">
          <cell r="M5404">
            <v>0</v>
          </cell>
        </row>
        <row r="5405">
          <cell r="M5405">
            <v>0</v>
          </cell>
        </row>
        <row r="5406">
          <cell r="M5406">
            <v>0</v>
          </cell>
        </row>
        <row r="5407">
          <cell r="M5407">
            <v>0</v>
          </cell>
        </row>
        <row r="5408">
          <cell r="M5408">
            <v>0</v>
          </cell>
        </row>
        <row r="5409">
          <cell r="M5409">
            <v>0</v>
          </cell>
        </row>
        <row r="5410">
          <cell r="M5410">
            <v>0</v>
          </cell>
        </row>
        <row r="5411">
          <cell r="M5411">
            <v>0</v>
          </cell>
        </row>
        <row r="5412">
          <cell r="M5412">
            <v>0</v>
          </cell>
        </row>
        <row r="5415">
          <cell r="M5415">
            <v>0</v>
          </cell>
        </row>
        <row r="5418">
          <cell r="M5418">
            <v>0</v>
          </cell>
        </row>
        <row r="5419">
          <cell r="M5419">
            <v>0</v>
          </cell>
        </row>
        <row r="5420">
          <cell r="M5420">
            <v>0</v>
          </cell>
        </row>
        <row r="5421">
          <cell r="M5421">
            <v>0</v>
          </cell>
        </row>
        <row r="5422">
          <cell r="M5422">
            <v>0</v>
          </cell>
        </row>
        <row r="5423">
          <cell r="M5423">
            <v>0</v>
          </cell>
        </row>
        <row r="5424">
          <cell r="M5424">
            <v>0</v>
          </cell>
        </row>
        <row r="5425">
          <cell r="M5425">
            <v>0</v>
          </cell>
        </row>
        <row r="5426">
          <cell r="M5426">
            <v>0</v>
          </cell>
        </row>
        <row r="5427">
          <cell r="M5427">
            <v>0</v>
          </cell>
        </row>
        <row r="5428">
          <cell r="M5428">
            <v>0</v>
          </cell>
        </row>
        <row r="5429">
          <cell r="M5429">
            <v>0</v>
          </cell>
        </row>
        <row r="5430">
          <cell r="M5430">
            <v>0</v>
          </cell>
        </row>
        <row r="5431">
          <cell r="M5431">
            <v>0</v>
          </cell>
        </row>
        <row r="5432">
          <cell r="M5432">
            <v>0</v>
          </cell>
        </row>
        <row r="5433">
          <cell r="M5433">
            <v>0</v>
          </cell>
        </row>
        <row r="5434">
          <cell r="M5434">
            <v>0</v>
          </cell>
        </row>
        <row r="5437">
          <cell r="M5437">
            <v>0</v>
          </cell>
        </row>
        <row r="5440">
          <cell r="M5440">
            <v>0</v>
          </cell>
        </row>
        <row r="5441">
          <cell r="M5441">
            <v>0</v>
          </cell>
        </row>
        <row r="5442">
          <cell r="M5442">
            <v>0</v>
          </cell>
        </row>
        <row r="5443">
          <cell r="M5443">
            <v>0</v>
          </cell>
        </row>
        <row r="5444">
          <cell r="M5444">
            <v>0</v>
          </cell>
        </row>
        <row r="5445">
          <cell r="M5445">
            <v>0</v>
          </cell>
        </row>
        <row r="5446">
          <cell r="M5446">
            <v>0</v>
          </cell>
        </row>
        <row r="5447">
          <cell r="M5447">
            <v>0</v>
          </cell>
        </row>
        <row r="5448">
          <cell r="M5448">
            <v>0</v>
          </cell>
        </row>
        <row r="5449">
          <cell r="M5449">
            <v>0</v>
          </cell>
        </row>
        <row r="5450">
          <cell r="M5450">
            <v>0</v>
          </cell>
        </row>
        <row r="5451">
          <cell r="M5451">
            <v>0</v>
          </cell>
        </row>
        <row r="5452">
          <cell r="M5452">
            <v>0</v>
          </cell>
        </row>
        <row r="5453">
          <cell r="M5453">
            <v>0</v>
          </cell>
        </row>
        <row r="5454">
          <cell r="M5454">
            <v>0</v>
          </cell>
        </row>
        <row r="5455">
          <cell r="M5455">
            <v>0</v>
          </cell>
        </row>
        <row r="5456">
          <cell r="M5456">
            <v>0</v>
          </cell>
        </row>
        <row r="5459">
          <cell r="M5459">
            <v>0</v>
          </cell>
        </row>
        <row r="5462">
          <cell r="M5462">
            <v>0</v>
          </cell>
        </row>
        <row r="5463">
          <cell r="M5463">
            <v>0</v>
          </cell>
        </row>
        <row r="5464">
          <cell r="M5464">
            <v>0</v>
          </cell>
        </row>
        <row r="5465">
          <cell r="M5465">
            <v>0</v>
          </cell>
        </row>
        <row r="5466">
          <cell r="M5466">
            <v>0</v>
          </cell>
        </row>
        <row r="5467">
          <cell r="M5467">
            <v>0</v>
          </cell>
        </row>
        <row r="5468">
          <cell r="M5468">
            <v>0</v>
          </cell>
        </row>
        <row r="5469">
          <cell r="M5469">
            <v>0</v>
          </cell>
        </row>
        <row r="5470">
          <cell r="M5470">
            <v>0</v>
          </cell>
        </row>
        <row r="5471">
          <cell r="M5471">
            <v>0</v>
          </cell>
        </row>
        <row r="5472">
          <cell r="M5472">
            <v>0</v>
          </cell>
        </row>
        <row r="5473">
          <cell r="M5473">
            <v>0</v>
          </cell>
        </row>
        <row r="5474">
          <cell r="M5474">
            <v>0</v>
          </cell>
        </row>
        <row r="5475">
          <cell r="M5475">
            <v>0</v>
          </cell>
        </row>
        <row r="5476">
          <cell r="M5476">
            <v>0</v>
          </cell>
        </row>
        <row r="5477">
          <cell r="M5477">
            <v>0</v>
          </cell>
        </row>
        <row r="5478">
          <cell r="M5478">
            <v>0</v>
          </cell>
        </row>
        <row r="5481">
          <cell r="M5481">
            <v>0</v>
          </cell>
        </row>
        <row r="5484">
          <cell r="M5484">
            <v>0</v>
          </cell>
        </row>
        <row r="5485">
          <cell r="M5485">
            <v>0</v>
          </cell>
        </row>
        <row r="5486">
          <cell r="M5486">
            <v>0</v>
          </cell>
        </row>
        <row r="5487">
          <cell r="M5487">
            <v>0</v>
          </cell>
        </row>
        <row r="5488">
          <cell r="M5488">
            <v>0</v>
          </cell>
        </row>
        <row r="5489">
          <cell r="M5489">
            <v>0</v>
          </cell>
        </row>
        <row r="5490">
          <cell r="M5490">
            <v>0</v>
          </cell>
        </row>
        <row r="5491">
          <cell r="M5491">
            <v>0</v>
          </cell>
        </row>
        <row r="5492">
          <cell r="M5492">
            <v>0</v>
          </cell>
        </row>
        <row r="5493">
          <cell r="M5493">
            <v>0</v>
          </cell>
        </row>
        <row r="5494">
          <cell r="M5494">
            <v>0</v>
          </cell>
        </row>
        <row r="5495">
          <cell r="M5495">
            <v>0</v>
          </cell>
        </row>
        <row r="5496">
          <cell r="M5496">
            <v>0</v>
          </cell>
        </row>
        <row r="5497">
          <cell r="M5497">
            <v>0</v>
          </cell>
        </row>
        <row r="5498">
          <cell r="M5498">
            <v>0</v>
          </cell>
        </row>
        <row r="5499">
          <cell r="M5499">
            <v>0</v>
          </cell>
        </row>
        <row r="5500">
          <cell r="M5500">
            <v>0</v>
          </cell>
        </row>
        <row r="5503">
          <cell r="M5503">
            <v>0</v>
          </cell>
        </row>
        <row r="5506">
          <cell r="M5506">
            <v>0</v>
          </cell>
        </row>
        <row r="5507">
          <cell r="M5507">
            <v>0</v>
          </cell>
        </row>
        <row r="5508">
          <cell r="M5508">
            <v>0</v>
          </cell>
        </row>
        <row r="5509">
          <cell r="M5509">
            <v>0</v>
          </cell>
        </row>
        <row r="5510">
          <cell r="M5510">
            <v>0</v>
          </cell>
        </row>
        <row r="5511">
          <cell r="M5511">
            <v>0</v>
          </cell>
        </row>
        <row r="5512">
          <cell r="M5512">
            <v>0</v>
          </cell>
        </row>
        <row r="5513">
          <cell r="M5513">
            <v>0</v>
          </cell>
        </row>
        <row r="5514">
          <cell r="M5514">
            <v>0</v>
          </cell>
        </row>
        <row r="5515">
          <cell r="M5515">
            <v>0</v>
          </cell>
        </row>
        <row r="5516">
          <cell r="M5516">
            <v>0</v>
          </cell>
        </row>
        <row r="5517">
          <cell r="M5517">
            <v>0</v>
          </cell>
        </row>
        <row r="5518">
          <cell r="M5518">
            <v>0</v>
          </cell>
        </row>
        <row r="5519">
          <cell r="M5519">
            <v>0</v>
          </cell>
        </row>
        <row r="5520">
          <cell r="M5520">
            <v>0</v>
          </cell>
        </row>
        <row r="5521">
          <cell r="M5521">
            <v>0</v>
          </cell>
        </row>
        <row r="5522">
          <cell r="M5522">
            <v>0</v>
          </cell>
        </row>
        <row r="5525">
          <cell r="M5525">
            <v>0</v>
          </cell>
        </row>
        <row r="5528">
          <cell r="M5528">
            <v>0</v>
          </cell>
        </row>
        <row r="5529">
          <cell r="M5529">
            <v>0</v>
          </cell>
        </row>
        <row r="5530">
          <cell r="M5530">
            <v>0</v>
          </cell>
        </row>
        <row r="5531">
          <cell r="M5531">
            <v>0</v>
          </cell>
        </row>
        <row r="5532">
          <cell r="M5532">
            <v>0</v>
          </cell>
        </row>
        <row r="5533">
          <cell r="M5533">
            <v>0</v>
          </cell>
        </row>
        <row r="5534">
          <cell r="M5534">
            <v>0</v>
          </cell>
        </row>
        <row r="5535">
          <cell r="M5535">
            <v>0</v>
          </cell>
        </row>
        <row r="5536">
          <cell r="M5536">
            <v>0</v>
          </cell>
        </row>
        <row r="5537">
          <cell r="M5537">
            <v>0</v>
          </cell>
        </row>
        <row r="5538">
          <cell r="M5538">
            <v>0</v>
          </cell>
        </row>
        <row r="5539">
          <cell r="M5539">
            <v>0</v>
          </cell>
        </row>
        <row r="5540">
          <cell r="M5540">
            <v>0</v>
          </cell>
        </row>
        <row r="5541">
          <cell r="M5541">
            <v>0</v>
          </cell>
        </row>
        <row r="5542">
          <cell r="M5542">
            <v>0</v>
          </cell>
        </row>
        <row r="5543">
          <cell r="M5543">
            <v>0</v>
          </cell>
        </row>
        <row r="5544">
          <cell r="M5544">
            <v>0</v>
          </cell>
        </row>
        <row r="5547">
          <cell r="M5547">
            <v>0</v>
          </cell>
        </row>
        <row r="5550">
          <cell r="M5550">
            <v>0</v>
          </cell>
        </row>
        <row r="5551">
          <cell r="M5551">
            <v>0</v>
          </cell>
        </row>
        <row r="5552">
          <cell r="M5552">
            <v>0</v>
          </cell>
        </row>
        <row r="5553">
          <cell r="M5553">
            <v>0</v>
          </cell>
        </row>
        <row r="5554">
          <cell r="M5554">
            <v>0</v>
          </cell>
        </row>
        <row r="5555">
          <cell r="M5555">
            <v>0</v>
          </cell>
        </row>
        <row r="5556">
          <cell r="M5556">
            <v>0</v>
          </cell>
        </row>
        <row r="5557">
          <cell r="M5557">
            <v>0</v>
          </cell>
        </row>
        <row r="5558">
          <cell r="M5558">
            <v>0</v>
          </cell>
        </row>
        <row r="5559">
          <cell r="M5559">
            <v>0</v>
          </cell>
        </row>
        <row r="5560">
          <cell r="M5560">
            <v>0</v>
          </cell>
        </row>
        <row r="5561">
          <cell r="M5561">
            <v>0</v>
          </cell>
        </row>
        <row r="5562">
          <cell r="M5562">
            <v>0</v>
          </cell>
        </row>
        <row r="5563">
          <cell r="M5563">
            <v>0</v>
          </cell>
        </row>
        <row r="5564">
          <cell r="M5564">
            <v>0</v>
          </cell>
        </row>
        <row r="5565">
          <cell r="M5565">
            <v>0</v>
          </cell>
        </row>
        <row r="5566">
          <cell r="M5566">
            <v>0</v>
          </cell>
        </row>
        <row r="5569">
          <cell r="M5569">
            <v>0</v>
          </cell>
        </row>
        <row r="5572">
          <cell r="M5572">
            <v>0</v>
          </cell>
        </row>
        <row r="5573">
          <cell r="M5573">
            <v>0</v>
          </cell>
        </row>
        <row r="5574">
          <cell r="M5574">
            <v>0</v>
          </cell>
        </row>
        <row r="5575">
          <cell r="M5575">
            <v>0</v>
          </cell>
        </row>
        <row r="5576">
          <cell r="M5576">
            <v>0</v>
          </cell>
        </row>
        <row r="5577">
          <cell r="M5577">
            <v>0</v>
          </cell>
        </row>
        <row r="5578">
          <cell r="M5578">
            <v>0</v>
          </cell>
        </row>
        <row r="5579">
          <cell r="M5579">
            <v>0</v>
          </cell>
        </row>
        <row r="5580">
          <cell r="M5580">
            <v>0</v>
          </cell>
        </row>
        <row r="5581">
          <cell r="M5581">
            <v>0</v>
          </cell>
        </row>
        <row r="5582">
          <cell r="M5582">
            <v>0</v>
          </cell>
        </row>
        <row r="5583">
          <cell r="M5583">
            <v>0</v>
          </cell>
        </row>
        <row r="5584">
          <cell r="M5584">
            <v>0</v>
          </cell>
        </row>
        <row r="5585">
          <cell r="M5585">
            <v>0</v>
          </cell>
        </row>
        <row r="5586">
          <cell r="M5586">
            <v>0</v>
          </cell>
        </row>
        <row r="5587">
          <cell r="M5587">
            <v>0</v>
          </cell>
        </row>
        <row r="5588">
          <cell r="M5588">
            <v>0</v>
          </cell>
        </row>
        <row r="5591">
          <cell r="M5591">
            <v>0</v>
          </cell>
        </row>
        <row r="5594">
          <cell r="M5594">
            <v>0</v>
          </cell>
        </row>
        <row r="5595">
          <cell r="M5595">
            <v>0</v>
          </cell>
        </row>
        <row r="5596">
          <cell r="M5596">
            <v>0</v>
          </cell>
        </row>
        <row r="5597">
          <cell r="M5597">
            <v>0</v>
          </cell>
        </row>
        <row r="5598">
          <cell r="M5598">
            <v>0</v>
          </cell>
        </row>
        <row r="5599">
          <cell r="M5599">
            <v>0</v>
          </cell>
        </row>
        <row r="5600">
          <cell r="M5600">
            <v>0</v>
          </cell>
        </row>
        <row r="5601">
          <cell r="M5601">
            <v>0</v>
          </cell>
        </row>
        <row r="5602">
          <cell r="M5602">
            <v>0</v>
          </cell>
        </row>
        <row r="5603">
          <cell r="M5603">
            <v>0</v>
          </cell>
        </row>
        <row r="5604">
          <cell r="M5604">
            <v>0</v>
          </cell>
        </row>
        <row r="5605">
          <cell r="M5605">
            <v>0</v>
          </cell>
        </row>
        <row r="5606">
          <cell r="M5606">
            <v>0</v>
          </cell>
        </row>
        <row r="5607">
          <cell r="M5607">
            <v>0</v>
          </cell>
        </row>
        <row r="5608">
          <cell r="M5608">
            <v>0</v>
          </cell>
        </row>
        <row r="5609">
          <cell r="M5609">
            <v>0</v>
          </cell>
        </row>
        <row r="5610">
          <cell r="M5610">
            <v>0</v>
          </cell>
        </row>
        <row r="5613">
          <cell r="M5613">
            <v>0</v>
          </cell>
        </row>
        <row r="5616">
          <cell r="M5616">
            <v>0</v>
          </cell>
        </row>
        <row r="5617">
          <cell r="M5617">
            <v>0</v>
          </cell>
        </row>
        <row r="5618">
          <cell r="M5618">
            <v>0</v>
          </cell>
        </row>
        <row r="5619">
          <cell r="M5619">
            <v>0</v>
          </cell>
        </row>
        <row r="5620">
          <cell r="M5620">
            <v>0</v>
          </cell>
        </row>
        <row r="5621">
          <cell r="M5621">
            <v>0</v>
          </cell>
        </row>
        <row r="5622">
          <cell r="M5622">
            <v>0</v>
          </cell>
        </row>
        <row r="5623">
          <cell r="M5623">
            <v>0</v>
          </cell>
        </row>
        <row r="5624">
          <cell r="M5624">
            <v>0</v>
          </cell>
        </row>
        <row r="5625">
          <cell r="M5625">
            <v>0</v>
          </cell>
        </row>
        <row r="5626">
          <cell r="M5626">
            <v>0</v>
          </cell>
        </row>
        <row r="5627">
          <cell r="M5627">
            <v>0</v>
          </cell>
        </row>
        <row r="5628">
          <cell r="M5628">
            <v>0</v>
          </cell>
        </row>
        <row r="5629">
          <cell r="M5629">
            <v>0</v>
          </cell>
        </row>
        <row r="5630">
          <cell r="M5630">
            <v>0</v>
          </cell>
        </row>
        <row r="5631">
          <cell r="M5631">
            <v>0</v>
          </cell>
        </row>
        <row r="5632">
          <cell r="M5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#2_일위대가목록"/>
      <sheetName val="일위대가"/>
      <sheetName val="N賃率-職"/>
      <sheetName val="1,2공구원가계산서"/>
      <sheetName val="2공구산출내역"/>
      <sheetName val="1공구산출내역서"/>
      <sheetName val="백암비스타내역"/>
      <sheetName val="간선계산"/>
      <sheetName val="철거산출근거"/>
      <sheetName val="자재단가비교표"/>
      <sheetName val="여과지동"/>
      <sheetName val="기초자료"/>
      <sheetName val=" HIT-&gt;HMC 견적(3900)"/>
      <sheetName val="일대"/>
      <sheetName val="노무비 근거"/>
      <sheetName val="일위산출근거"/>
      <sheetName val="9GNG운반"/>
      <sheetName val="단가표"/>
      <sheetName val="조건표 (2)"/>
      <sheetName val="J直材4"/>
      <sheetName val="일위(지장이설)"/>
      <sheetName val="일위"/>
    </sheetNames>
    <sheetDataSet>
      <sheetData sheetId="0" refreshError="1">
        <row r="2">
          <cell r="B2">
            <v>0.15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7">
          <cell r="A7" t="str">
            <v>일1</v>
          </cell>
          <cell r="B7" t="str">
            <v>제1호표</v>
          </cell>
          <cell r="C7" t="str">
            <v>터파기</v>
          </cell>
          <cell r="D7" t="str">
            <v>(B/H 0.7)</v>
          </cell>
          <cell r="E7" t="str">
            <v>㎥</v>
          </cell>
          <cell r="F7">
            <v>358</v>
          </cell>
          <cell r="G7">
            <v>129</v>
          </cell>
          <cell r="H7">
            <v>804</v>
          </cell>
          <cell r="I7">
            <v>1291</v>
          </cell>
          <cell r="J7" t="str">
            <v>공통대가</v>
          </cell>
        </row>
        <row r="8">
          <cell r="A8" t="str">
            <v>일2</v>
          </cell>
          <cell r="B8" t="str">
            <v>제2호표</v>
          </cell>
          <cell r="C8" t="str">
            <v>콘크리트타설</v>
          </cell>
          <cell r="D8" t="str">
            <v>40-180-8</v>
          </cell>
          <cell r="E8" t="str">
            <v>㎥</v>
          </cell>
          <cell r="F8">
            <v>18202</v>
          </cell>
          <cell r="G8">
            <v>40810</v>
          </cell>
          <cell r="H8">
            <v>0</v>
          </cell>
          <cell r="I8">
            <v>59012</v>
          </cell>
          <cell r="J8" t="str">
            <v>공통대가</v>
          </cell>
        </row>
        <row r="9">
          <cell r="A9" t="str">
            <v>일3</v>
          </cell>
          <cell r="B9" t="str">
            <v>제3호표</v>
          </cell>
          <cell r="C9" t="str">
            <v>콘크리트타설</v>
          </cell>
          <cell r="D9" t="str">
            <v>25-210-8</v>
          </cell>
          <cell r="E9" t="str">
            <v>㎥</v>
          </cell>
          <cell r="F9">
            <v>20551</v>
          </cell>
          <cell r="G9">
            <v>202</v>
          </cell>
          <cell r="H9">
            <v>34</v>
          </cell>
          <cell r="I9">
            <v>20787</v>
          </cell>
          <cell r="J9" t="str">
            <v>공통대가</v>
          </cell>
        </row>
        <row r="10">
          <cell r="A10" t="str">
            <v>일6</v>
          </cell>
          <cell r="B10" t="str">
            <v>제4호표</v>
          </cell>
          <cell r="C10" t="str">
            <v>잔토처리</v>
          </cell>
          <cell r="D10" t="str">
            <v xml:space="preserve"> </v>
          </cell>
          <cell r="E10" t="str">
            <v>㎥</v>
          </cell>
          <cell r="F10">
            <v>2142</v>
          </cell>
          <cell r="G10">
            <v>2653</v>
          </cell>
          <cell r="H10">
            <v>2438</v>
          </cell>
          <cell r="I10">
            <v>7233</v>
          </cell>
          <cell r="J10" t="str">
            <v>공통대가</v>
          </cell>
        </row>
        <row r="11">
          <cell r="A11" t="str">
            <v>일4</v>
          </cell>
          <cell r="B11" t="str">
            <v>제5호표</v>
          </cell>
          <cell r="C11" t="str">
            <v>잡석부설</v>
          </cell>
          <cell r="D11" t="str">
            <v xml:space="preserve"> </v>
          </cell>
          <cell r="E11" t="str">
            <v>㎥</v>
          </cell>
          <cell r="F11">
            <v>20616</v>
          </cell>
          <cell r="G11">
            <v>0</v>
          </cell>
          <cell r="H11">
            <v>0</v>
          </cell>
          <cell r="I11">
            <v>20616</v>
          </cell>
          <cell r="J11" t="str">
            <v>공통대가</v>
          </cell>
        </row>
        <row r="12">
          <cell r="A12" t="str">
            <v>일7</v>
          </cell>
          <cell r="B12" t="str">
            <v>제6호표</v>
          </cell>
          <cell r="C12" t="str">
            <v>되메우기및다짐</v>
          </cell>
          <cell r="D12" t="str">
            <v xml:space="preserve"> </v>
          </cell>
          <cell r="E12" t="str">
            <v>㎥</v>
          </cell>
          <cell r="F12">
            <v>1325</v>
          </cell>
          <cell r="G12">
            <v>224</v>
          </cell>
          <cell r="H12">
            <v>246</v>
          </cell>
          <cell r="I12">
            <v>1795</v>
          </cell>
          <cell r="J12" t="str">
            <v>공통대가</v>
          </cell>
        </row>
        <row r="13">
          <cell r="A13" t="str">
            <v>일5</v>
          </cell>
          <cell r="B13" t="str">
            <v>제7호표</v>
          </cell>
          <cell r="C13" t="str">
            <v>합판거푸집</v>
          </cell>
          <cell r="D13" t="str">
            <v>4회</v>
          </cell>
          <cell r="E13" t="str">
            <v>㎡</v>
          </cell>
          <cell r="F13">
            <v>10046</v>
          </cell>
          <cell r="G13">
            <v>3941</v>
          </cell>
          <cell r="H13">
            <v>0</v>
          </cell>
          <cell r="I13">
            <v>13987</v>
          </cell>
          <cell r="J13" t="str">
            <v>공통대가</v>
          </cell>
        </row>
        <row r="14">
          <cell r="A14" t="str">
            <v>일8</v>
          </cell>
          <cell r="B14" t="str">
            <v>제8호표</v>
          </cell>
          <cell r="C14" t="str">
            <v>모체침투성방수</v>
          </cell>
          <cell r="D14" t="str">
            <v xml:space="preserve"> </v>
          </cell>
          <cell r="E14" t="str">
            <v>㎡</v>
          </cell>
          <cell r="F14">
            <v>13995</v>
          </cell>
          <cell r="G14">
            <v>4999</v>
          </cell>
          <cell r="H14">
            <v>0</v>
          </cell>
          <cell r="I14">
            <v>18994</v>
          </cell>
          <cell r="J14" t="str">
            <v>공통대가</v>
          </cell>
        </row>
        <row r="15">
          <cell r="A15" t="str">
            <v>일19</v>
          </cell>
          <cell r="B15" t="str">
            <v>제9호표</v>
          </cell>
          <cell r="C15" t="str">
            <v>철근가공조립</v>
          </cell>
          <cell r="D15" t="str">
            <v>간단</v>
          </cell>
          <cell r="E15" t="str">
            <v>TON</v>
          </cell>
          <cell r="F15">
            <v>239436</v>
          </cell>
          <cell r="G15">
            <v>2935</v>
          </cell>
          <cell r="H15">
            <v>0</v>
          </cell>
          <cell r="I15">
            <v>242371</v>
          </cell>
          <cell r="J15" t="str">
            <v>공통대가</v>
          </cell>
        </row>
        <row r="16">
          <cell r="A16" t="str">
            <v>일50</v>
          </cell>
          <cell r="B16" t="str">
            <v>제10호표</v>
          </cell>
          <cell r="C16" t="str">
            <v>전선관부설</v>
          </cell>
          <cell r="D16" t="str">
            <v>하중받는곳</v>
          </cell>
          <cell r="E16" t="str">
            <v>M</v>
          </cell>
          <cell r="F16">
            <v>1799</v>
          </cell>
          <cell r="G16">
            <v>452</v>
          </cell>
          <cell r="H16">
            <v>1079</v>
          </cell>
          <cell r="I16">
            <v>3330</v>
          </cell>
        </row>
        <row r="17">
          <cell r="A17" t="str">
            <v>일20</v>
          </cell>
          <cell r="B17" t="str">
            <v>제11호표</v>
          </cell>
          <cell r="C17" t="str">
            <v>통신핸드홀</v>
          </cell>
          <cell r="D17" t="str">
            <v>900×900×900</v>
          </cell>
          <cell r="E17" t="str">
            <v>개소</v>
          </cell>
          <cell r="F17">
            <v>856681</v>
          </cell>
          <cell r="G17">
            <v>422162</v>
          </cell>
          <cell r="H17">
            <v>9164</v>
          </cell>
          <cell r="I17">
            <v>1288007</v>
          </cell>
        </row>
        <row r="18">
          <cell r="A18" t="str">
            <v>일22</v>
          </cell>
          <cell r="B18" t="str">
            <v>제12호표</v>
          </cell>
          <cell r="C18" t="str">
            <v>맨홀</v>
          </cell>
          <cell r="D18" t="str">
            <v>2000×2000×2000</v>
          </cell>
          <cell r="E18" t="str">
            <v>개소</v>
          </cell>
          <cell r="F18">
            <v>1077111</v>
          </cell>
          <cell r="G18">
            <v>1052814</v>
          </cell>
          <cell r="H18">
            <v>68521</v>
          </cell>
          <cell r="I18">
            <v>2198446</v>
          </cell>
        </row>
        <row r="19">
          <cell r="A19" t="str">
            <v>일35</v>
          </cell>
          <cell r="B19" t="str">
            <v>제13호표</v>
          </cell>
          <cell r="C19" t="str">
            <v>피뢰침기초</v>
          </cell>
          <cell r="D19" t="str">
            <v xml:space="preserve"> </v>
          </cell>
          <cell r="E19" t="str">
            <v>개소</v>
          </cell>
          <cell r="F19">
            <v>12776</v>
          </cell>
          <cell r="G19">
            <v>10062</v>
          </cell>
          <cell r="H19">
            <v>0</v>
          </cell>
          <cell r="I19">
            <v>22838</v>
          </cell>
        </row>
        <row r="20">
          <cell r="A20" t="str">
            <v>일21</v>
          </cell>
          <cell r="B20" t="str">
            <v>제14호표</v>
          </cell>
          <cell r="C20" t="str">
            <v>안테나기초</v>
          </cell>
          <cell r="D20" t="str">
            <v xml:space="preserve"> </v>
          </cell>
          <cell r="E20" t="str">
            <v>개소</v>
          </cell>
          <cell r="F20">
            <v>4928</v>
          </cell>
          <cell r="G20">
            <v>3616</v>
          </cell>
          <cell r="H20">
            <v>0</v>
          </cell>
          <cell r="I20">
            <v>8544</v>
          </cell>
        </row>
        <row r="21">
          <cell r="A21" t="str">
            <v>일55</v>
          </cell>
          <cell r="B21" t="str">
            <v>제15호표</v>
          </cell>
          <cell r="C21" t="str">
            <v>TV 안테나</v>
          </cell>
          <cell r="D21" t="str">
            <v>(TV기기 수용함 포함)</v>
          </cell>
          <cell r="E21" t="str">
            <v>개소</v>
          </cell>
          <cell r="F21">
            <v>94495</v>
          </cell>
          <cell r="G21">
            <v>2882261</v>
          </cell>
          <cell r="H21">
            <v>2834</v>
          </cell>
          <cell r="I21">
            <v>2979590</v>
          </cell>
        </row>
        <row r="22">
          <cell r="A22" t="str">
            <v>일62</v>
          </cell>
          <cell r="B22" t="str">
            <v>제16호표</v>
          </cell>
          <cell r="C22" t="str">
            <v>잡철물</v>
          </cell>
          <cell r="D22" t="str">
            <v>잡철물(제작설치)</v>
          </cell>
          <cell r="E22" t="str">
            <v>TON</v>
          </cell>
          <cell r="F22">
            <v>403110</v>
          </cell>
          <cell r="G22">
            <v>7955</v>
          </cell>
          <cell r="H22">
            <v>13279</v>
          </cell>
          <cell r="I22">
            <v>424344</v>
          </cell>
          <cell r="J22" t="str">
            <v>공통대가</v>
          </cell>
        </row>
      </sheetData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경비"/>
      <sheetName val="일위대가"/>
      <sheetName val="노단"/>
      <sheetName val="단가"/>
      <sheetName val="수량인공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3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품의"/>
      <sheetName val="준공내역서(갑)"/>
      <sheetName val="교통대책내역"/>
    </sheetNames>
    <sheetDataSet>
      <sheetData sheetId="0" refreshError="1"/>
      <sheetData sheetId="1" refreshError="1"/>
      <sheetData sheetId="2"/>
    </sheetDataSet>
  </externalBook>
</externalLink>
</file>

<file path=xl/externalLinks/externalLink3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내역"/>
      <sheetName val="일위대가"/>
    </sheetNames>
    <sheetDataSet>
      <sheetData sheetId="0"/>
      <sheetData sheetId="1" refreshError="1"/>
    </sheetDataSet>
  </externalBook>
</externalLink>
</file>

<file path=xl/externalLinks/externalLink3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코드일람표2001년10월"/>
      <sheetName val="RE9604"/>
      <sheetName val="#REF"/>
      <sheetName val="약품공급2"/>
      <sheetName val="전기2005"/>
      <sheetName val="요율"/>
      <sheetName val="인건-측정"/>
      <sheetName val="품셈"/>
      <sheetName val="공사원가계산서"/>
      <sheetName val="건축내역"/>
      <sheetName val="EJ"/>
      <sheetName val="2000노임기준"/>
      <sheetName val="시중노임단가"/>
      <sheetName val="일위목록"/>
      <sheetName val="예산조서(전송)"/>
      <sheetName val="노임단가표"/>
      <sheetName val="자재단가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일위산출"/>
      <sheetName val="노임"/>
      <sheetName val="단가비교"/>
      <sheetName val="을02"/>
      <sheetName val="401"/>
      <sheetName val="잡철물"/>
      <sheetName val="집계표2"/>
      <sheetName val="원가계산서"/>
      <sheetName val="직노"/>
      <sheetName val="전기내역서(총계)"/>
      <sheetName val="원가총괄"/>
      <sheetName val="내역서1"/>
      <sheetName val="총괄표"/>
      <sheetName val="중강당 내역"/>
      <sheetName val="수량산출서"/>
      <sheetName val="운반비산정"/>
      <sheetName val="옥외1"/>
      <sheetName val="Macro(전선)"/>
      <sheetName val="sw1"/>
      <sheetName val="NOMUBI"/>
      <sheetName val="노임단가"/>
      <sheetName val=" HIT-&gt;HMC 견적(3900)"/>
      <sheetName val="갑지"/>
      <sheetName val="기초자료입력"/>
      <sheetName val="토목주소"/>
      <sheetName val="전동기"/>
      <sheetName val="실행내역"/>
      <sheetName val="98수문일위"/>
      <sheetName val="자재테이블"/>
      <sheetName val="Sheet1"/>
      <sheetName val="자재단가표"/>
      <sheetName val="8설7발"/>
      <sheetName val="도담구내 개소별 명세"/>
      <sheetName val="NEAYUK"/>
      <sheetName val="실행(1)"/>
      <sheetName val="일위대가"/>
      <sheetName val="교통대책내역"/>
      <sheetName val="4.전기"/>
      <sheetName val="집계표"/>
      <sheetName val="암거 제원표"/>
      <sheetName val="일위대가 집계표"/>
      <sheetName val="참조-(1)"/>
      <sheetName val="하조서"/>
      <sheetName val="터널대가"/>
      <sheetName val="A LINE"/>
      <sheetName val="내역서 (을)"/>
      <sheetName val="점검총괄"/>
      <sheetName val="손익분석"/>
      <sheetName val="정렬"/>
      <sheetName val="재료값"/>
      <sheetName val="일위대가목차"/>
      <sheetName val="자재목록표"/>
      <sheetName val="견적대비"/>
      <sheetName val="을부담운반비"/>
      <sheetName val="일위"/>
      <sheetName val="통신2005"/>
      <sheetName val="통신대가"/>
      <sheetName val="을지"/>
      <sheetName val="I一般比"/>
      <sheetName val="Sheet6"/>
      <sheetName val="98지급계획"/>
      <sheetName val="편입토지조서"/>
      <sheetName val="data"/>
      <sheetName val="COST"/>
      <sheetName val="총(철거)"/>
      <sheetName val="A 견적"/>
      <sheetName val="문학간접"/>
      <sheetName val="BID"/>
      <sheetName val="산출내역서(전체)"/>
      <sheetName val="교각계산"/>
      <sheetName val="Y-WORK"/>
      <sheetName val="관급자재"/>
      <sheetName val="표지1"/>
      <sheetName val="방식총괄"/>
      <sheetName val="재학생"/>
      <sheetName val="자재단가표(5)"/>
      <sheetName val="자재단가비교표"/>
      <sheetName val="퍼스트"/>
      <sheetName val="대림경상68억"/>
      <sheetName val="당진1,2호기전선관설치및접지4차공사내역서-을지"/>
      <sheetName val="부하계산서"/>
      <sheetName val="빌딩 안내"/>
      <sheetName val="여과지동"/>
      <sheetName val="기초자료"/>
      <sheetName val="b_balju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3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직재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3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N賃率-職"/>
      <sheetName val="공사기간"/>
    </sheetNames>
    <definedNames>
      <definedName name="조건_입력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3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13LPMCC"/>
      <sheetName val="데이타"/>
      <sheetName val="내역"/>
      <sheetName val="BID"/>
      <sheetName val="2000년1차"/>
      <sheetName val="2000전체분"/>
      <sheetName val="공사비증감"/>
      <sheetName val="간접1"/>
      <sheetName val="sheet1"/>
      <sheetName val="약품공급2"/>
      <sheetName val="99총공사내역서"/>
      <sheetName val="표  지"/>
      <sheetName val="1,2공구원가계산서"/>
      <sheetName val="1공구산출내역서"/>
      <sheetName val="설계서"/>
      <sheetName val="N賃率-職"/>
      <sheetName val="#REF"/>
      <sheetName val="조경일람"/>
      <sheetName val="내역서(전기)"/>
      <sheetName val="접지수량"/>
      <sheetName val="조명일위"/>
      <sheetName val="계산서4"/>
      <sheetName val="산근"/>
      <sheetName val="산출근거"/>
      <sheetName val="단가일람"/>
      <sheetName val="DATE"/>
      <sheetName val="기성내역"/>
      <sheetName val="원가계산서"/>
      <sheetName val="DB"/>
      <sheetName val="현장설명"/>
      <sheetName val="교각계산"/>
      <sheetName val="내역서"/>
      <sheetName val="분전반"/>
      <sheetName val="문학간접"/>
      <sheetName val="앉음벽 (2)"/>
      <sheetName val="실행철강하도"/>
      <sheetName val="Data &amp; Result"/>
      <sheetName val="주안3차A-A"/>
      <sheetName val="전체"/>
      <sheetName val="상-교대(A1-A2)"/>
      <sheetName val="갑지"/>
      <sheetName val="도담구내 개소별 명세"/>
      <sheetName val="견적조건"/>
      <sheetName val="조경"/>
      <sheetName val="일위대가"/>
      <sheetName val="b_balju"/>
      <sheetName val="건축2"/>
      <sheetName val="자재일람"/>
      <sheetName val="전체제잡비"/>
      <sheetName val="건축내역"/>
      <sheetName val="2.1  노무비 평균단가산출"/>
      <sheetName val="노임"/>
      <sheetName val="Macro(차단기)"/>
      <sheetName val="준공정산"/>
      <sheetName val="교통대책내역"/>
      <sheetName val="봉양~조차장간고하개명(신설)"/>
      <sheetName val="전기일위대가"/>
      <sheetName val="C1ㅇ"/>
      <sheetName val="실행내역"/>
      <sheetName val="집계표"/>
      <sheetName val="신호등일위대가"/>
      <sheetName val="G.R300경비"/>
      <sheetName val="수목표준대가"/>
      <sheetName val="준검 내역서"/>
      <sheetName val="기준정보"/>
      <sheetName val="제조노임"/>
      <sheetName val="당진1,2호기전선관설치및접지4차공사내역서-을지"/>
      <sheetName val="교각1"/>
      <sheetName val="단위단가"/>
      <sheetName val="공사비총괄"/>
      <sheetName val="점검총괄"/>
      <sheetName val="2공구산출내역"/>
      <sheetName val="EBSDATA"/>
      <sheetName val="Total"/>
      <sheetName val="옥내소화전계산서"/>
      <sheetName val="단가조사-2"/>
      <sheetName val="96노임기준"/>
      <sheetName val="냉천부속동"/>
      <sheetName val="RE9604"/>
      <sheetName val="결재갑지"/>
      <sheetName val="노임단가"/>
      <sheetName val="단가조사"/>
      <sheetName val="7단가"/>
      <sheetName val="기본단가표"/>
      <sheetName val="적용토목"/>
      <sheetName val="인부노임"/>
      <sheetName val="4.전기"/>
      <sheetName val="실행기초"/>
      <sheetName val="자산TOTAL"/>
      <sheetName val="수량(금호)"/>
      <sheetName val="LD"/>
      <sheetName val="설계예산서"/>
      <sheetName val="예산내역서"/>
      <sheetName val="49단가"/>
      <sheetName val="401"/>
      <sheetName val="요율"/>
      <sheetName val="노무비"/>
      <sheetName val="ELEC"/>
      <sheetName val="예산명세서"/>
      <sheetName val="설계명세서"/>
      <sheetName val="자료입력"/>
      <sheetName val="9GNG운반"/>
      <sheetName val="실행대비"/>
      <sheetName val="토목주소"/>
      <sheetName val="전기"/>
      <sheetName val="코드표"/>
      <sheetName val="과업별 상세(계산 1)"/>
      <sheetName val="식재가격"/>
      <sheetName val="식재총괄"/>
      <sheetName val="일위목록"/>
      <sheetName val="자재단가비교표"/>
      <sheetName val="총괄표"/>
      <sheetName val="정리부09"/>
      <sheetName val="시중노임(공사)"/>
      <sheetName val="전체항목"/>
      <sheetName val="내   역"/>
      <sheetName val="품셈TABLE"/>
      <sheetName val="자재단가표"/>
      <sheetName val="총괄내역서"/>
      <sheetName val="4)유동표"/>
      <sheetName val="시중노임단가"/>
      <sheetName val="제작기술지원센터"/>
      <sheetName val="N賃率_職"/>
      <sheetName val="자재단가"/>
      <sheetName val="수량산출서"/>
      <sheetName val="8.2TON"/>
      <sheetName val="원가총괄"/>
      <sheetName val="__MAIN"/>
      <sheetName val="비탈면보호공수량산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전기일위목록"/>
      <sheetName val="직공비"/>
      <sheetName val="전기2005"/>
      <sheetName val="검암내역"/>
      <sheetName val="조도계산"/>
      <sheetName val="전체_1설계"/>
      <sheetName val="도급"/>
      <sheetName val="원가계산서구조조정"/>
      <sheetName val="구조물수량집계표"/>
      <sheetName val="단가비교표"/>
      <sheetName val="1안"/>
      <sheetName val="일위대가목록"/>
      <sheetName val="PAY2002"/>
      <sheetName val="전사 (2)"/>
      <sheetName val="BA (2)"/>
      <sheetName val="CP (2)"/>
      <sheetName val="산출기준"/>
      <sheetName val="관로내역원"/>
      <sheetName val="산수배수"/>
      <sheetName val="101동"/>
      <sheetName val="시운전연료"/>
      <sheetName val="제경비"/>
      <sheetName val="동해title"/>
      <sheetName val="인원계획"/>
      <sheetName val="Sheet1 (2)"/>
      <sheetName val="현장관리비참조"/>
      <sheetName val="JUCKEYK"/>
      <sheetName val="천방교접속"/>
      <sheetName val="대포2교접속"/>
      <sheetName val="손익분석"/>
      <sheetName val="A갑지"/>
      <sheetName val="경산"/>
      <sheetName val="물량산출근거-지상층"/>
      <sheetName val="잔수량(작성)"/>
      <sheetName val="터파기및재료"/>
      <sheetName val="COST"/>
      <sheetName val="플랜트 설치"/>
      <sheetName val="자동제어"/>
      <sheetName val="프랜트면허"/>
      <sheetName val="조명시설"/>
      <sheetName val="토목"/>
      <sheetName val="자재테이블"/>
      <sheetName val="중기"/>
      <sheetName val="22전열"/>
      <sheetName val="설계조건"/>
      <sheetName val="을"/>
      <sheetName val="진주방향"/>
      <sheetName val="마산방향"/>
      <sheetName val="마산방향철근집계"/>
      <sheetName val="제품목록"/>
      <sheetName val="하남내역"/>
      <sheetName val="우수관매설및 우수받이"/>
      <sheetName val="1차 내역서"/>
      <sheetName val="노임단가 (2)"/>
      <sheetName val="노임단가 _2_"/>
      <sheetName val="가시설단위수량"/>
      <sheetName val="SORCE1"/>
      <sheetName val="제잡비"/>
      <sheetName val="Macro(전선)"/>
      <sheetName val="단가산출"/>
      <sheetName val="대비"/>
      <sheetName val="1단계"/>
      <sheetName val="기흥하도용"/>
      <sheetName val="관리,공감"/>
      <sheetName val="내역기준"/>
      <sheetName val="환율change"/>
      <sheetName val="회로내역(승인)"/>
      <sheetName val="Baby일위대가"/>
      <sheetName val="개소별수량산출"/>
      <sheetName val="재료"/>
      <sheetName val="1.설계조건"/>
      <sheetName val="제안서"/>
      <sheetName val="행정표준(1)"/>
      <sheetName val="행정표준(2)"/>
      <sheetName val="여과지동"/>
      <sheetName val="기초자료"/>
      <sheetName val="SHL"/>
      <sheetName val="남양주부대"/>
      <sheetName val="단가비교"/>
      <sheetName val="점유현황"/>
      <sheetName val="산출내역서"/>
      <sheetName val="입찰안"/>
      <sheetName val="2000노임기준"/>
      <sheetName val="6호기"/>
      <sheetName val="일위대가목차"/>
      <sheetName val="BQ(실행)"/>
      <sheetName val="MOTOR"/>
      <sheetName val="9811"/>
      <sheetName val="1.취수장"/>
      <sheetName val="수량산출"/>
      <sheetName val="직접경비호표"/>
      <sheetName val="AS접수관리"/>
      <sheetName val="Sheet15"/>
      <sheetName val="코드"/>
      <sheetName val="TEL"/>
      <sheetName val="재료비노무비"/>
      <sheetName val="분전반계산서(석관)"/>
      <sheetName val="NEYOK"/>
      <sheetName val="재료값"/>
      <sheetName val="DATA1"/>
      <sheetName val="퍼스트"/>
      <sheetName val="48전력선로일위"/>
      <sheetName val="접속도로1"/>
      <sheetName val="Sheet16"/>
      <sheetName val="입력"/>
      <sheetName val="&lt;--"/>
      <sheetName val="sub"/>
      <sheetName val="수량산출서 (2)"/>
      <sheetName val="ABUT수량-A1"/>
      <sheetName val="집1"/>
      <sheetName val="식재인부"/>
      <sheetName val="실행내역 "/>
      <sheetName val="적점"/>
      <sheetName val="b_balju_cho"/>
      <sheetName val="계수시트"/>
      <sheetName val="인사자료총집계"/>
      <sheetName val="금융비용"/>
      <sheetName val="현장경비"/>
      <sheetName val="토목내역서"/>
      <sheetName val="암거단위-1련"/>
      <sheetName val="현장조사"/>
      <sheetName val="CALCULATION"/>
      <sheetName val="Macro2"/>
      <sheetName val="Macro1"/>
      <sheetName val="토공3"/>
      <sheetName val="검토"/>
      <sheetName val="단가조사서"/>
      <sheetName val="원가"/>
      <sheetName val="기계실냉난방"/>
      <sheetName val="수량명세서"/>
      <sheetName val="설계서(본관)"/>
      <sheetName val="공사개요"/>
      <sheetName val="조인트"/>
      <sheetName val="직노"/>
      <sheetName val="전기설계변경"/>
      <sheetName val="단가대비표"/>
      <sheetName val="관리비비계상"/>
      <sheetName val="A 견적"/>
      <sheetName val="전철"/>
      <sheetName val="노무비 근거"/>
      <sheetName val="일위CODE"/>
      <sheetName val="설계"/>
      <sheetName val="관급자재"/>
      <sheetName val="효성CB 1P기초"/>
      <sheetName val="EQT-ESTN"/>
      <sheetName val="1공구(입찰내역)"/>
      <sheetName val="자금입금"/>
      <sheetName val="양식_자재단가조사표"/>
      <sheetName val="자재co"/>
      <sheetName val="전선(총)"/>
      <sheetName val="교량"/>
      <sheetName val="예산M12A"/>
      <sheetName val="98지급계획"/>
      <sheetName val="금액내역서"/>
      <sheetName val="단가"/>
      <sheetName val="물가대비표"/>
      <sheetName val="단가대비"/>
      <sheetName val="제수변 수량집계표(보통)"/>
      <sheetName val="제조 경영"/>
      <sheetName val="기계경비(시간당)"/>
      <sheetName val="내역(가지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식3"/>
      <sheetName val="98비정기소모"/>
      <sheetName val="암거 제원표"/>
      <sheetName val="시중노임"/>
      <sheetName val="기타#9"/>
      <sheetName val="노무비 "/>
      <sheetName val="단조-노임"/>
      <sheetName val="전기산출"/>
      <sheetName val="설비2차"/>
      <sheetName val="S0"/>
      <sheetName val="평면선형"/>
      <sheetName val="주택(백만원)"/>
      <sheetName val="주택"/>
      <sheetName val="#2_일위대가목록"/>
      <sheetName val="wall"/>
      <sheetName val="장비 (2)"/>
      <sheetName val="갑지(추정)"/>
      <sheetName val="건축공사"/>
      <sheetName val="13.노임단가"/>
      <sheetName val="실행(표지,갑,을)"/>
      <sheetName val="F-Assump"/>
      <sheetName val="6PILE  (돌출)"/>
      <sheetName val="공사비예산서"/>
      <sheetName val="통신대가"/>
      <sheetName val="설계예시"/>
      <sheetName val="단가 "/>
      <sheetName val="단가조사_2"/>
      <sheetName val="전신"/>
      <sheetName val="일위대가표"/>
      <sheetName val="간이설계(4-15)"/>
      <sheetName val="명일작업계획 (3)"/>
      <sheetName val="SILICATE"/>
      <sheetName val="설계서(7)"/>
      <sheetName val="예산서(6)"/>
      <sheetName val="터널조도"/>
      <sheetName val="우각부보강"/>
      <sheetName val="현장관리비"/>
      <sheetName val="재무조건"/>
      <sheetName val="실행(1)"/>
      <sheetName val="단가조사-1"/>
      <sheetName val="내역(원안-대안)"/>
      <sheetName val="공통가설"/>
      <sheetName val="내역서을"/>
      <sheetName val="실행내역서 "/>
      <sheetName val="공사비총괄표"/>
      <sheetName val="단중표"/>
      <sheetName val="BH-1 (2)"/>
      <sheetName val="토목내역"/>
      <sheetName val="도근좌표"/>
      <sheetName val="5.동별횡주관경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단위중량"/>
      <sheetName val="입력창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분뇨"/>
      <sheetName val="조건표 (2)"/>
      <sheetName val="공사비산출내역"/>
      <sheetName val="유림총괄"/>
      <sheetName val="한강운반비"/>
      <sheetName val="철거산출근거"/>
      <sheetName val="SUB일위대가(이음)"/>
      <sheetName val="급,배기팬"/>
      <sheetName val="청주(철골발주의뢰서)"/>
      <sheetName val="확약서"/>
      <sheetName val="계산표지"/>
      <sheetName val="예산조서(전송)"/>
      <sheetName val="단가표"/>
      <sheetName val="잡철물"/>
      <sheetName val="품셈"/>
      <sheetName val="기초입력 DATA"/>
      <sheetName val="일위산출근거"/>
      <sheetName val="지중자재단가"/>
      <sheetName val="MANUFACTORY"/>
      <sheetName val="기초자료입력"/>
      <sheetName val="코드일람표2001년10월"/>
      <sheetName val="예산서"/>
      <sheetName val="Customer Databas"/>
      <sheetName val="위치조서"/>
      <sheetName val="공사착공계"/>
      <sheetName val="편입토지조서"/>
      <sheetName val="Resource2"/>
      <sheetName val="견"/>
      <sheetName val="공정증감대ㅈ표"/>
      <sheetName val="일반수량총괄"/>
      <sheetName val="체감식_"/>
      <sheetName val="건설성적"/>
      <sheetName val="여수토토적"/>
      <sheetName val="내역서1"/>
      <sheetName val="조경수량"/>
      <sheetName val="설계내역서"/>
      <sheetName val="호표"/>
      <sheetName val="11"/>
      <sheetName val="갈현동"/>
      <sheetName val="소비자가"/>
      <sheetName val="EQ-R1"/>
      <sheetName val="가설개략"/>
      <sheetName val="을지"/>
      <sheetName val="제잡비산출"/>
      <sheetName val="P1(좌,우)"/>
      <sheetName val="3.판관비명세서"/>
      <sheetName val="D"/>
      <sheetName val="자금수지"/>
      <sheetName val="사업성"/>
      <sheetName val="6월실적"/>
      <sheetName val="차액보증"/>
      <sheetName val="파일구성"/>
      <sheetName val="SHEET PILE단가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전동기"/>
      <sheetName val="재집"/>
      <sheetName val="직재"/>
      <sheetName val="공량산출근거서"/>
      <sheetName val="기존단가 (2)"/>
      <sheetName val="내역산출자료"/>
      <sheetName val="Sheet13"/>
      <sheetName val="견적"/>
      <sheetName val="SHEET"/>
      <sheetName val="국내조달(통합-1)"/>
      <sheetName val="EACT10"/>
      <sheetName val="개요"/>
      <sheetName val="체감식_1"/>
      <sheetName val="일위대가(가설)"/>
      <sheetName val="말뚝지지력산정"/>
      <sheetName val="수우미양가(Vlookup)"/>
      <sheetName val="분전함신설"/>
      <sheetName val="접지1종"/>
      <sheetName val="소업1교"/>
      <sheetName val="성단물량"/>
      <sheetName val="인건-측정"/>
      <sheetName val="간접비계산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재료비"/>
      <sheetName val="95WBS"/>
      <sheetName val="공정코드"/>
      <sheetName val="제노임"/>
      <sheetName val="재정비내역"/>
      <sheetName val="지적고시내역"/>
      <sheetName val="대비2"/>
      <sheetName val="2"/>
      <sheetName val="오동"/>
      <sheetName val="대조"/>
      <sheetName val="나한"/>
      <sheetName val="과천MAIN"/>
      <sheetName val="일반공사"/>
      <sheetName val="노임단가(08.01)"/>
      <sheetName val="지수"/>
      <sheetName val="통신물량"/>
      <sheetName val="등가관장표"/>
      <sheetName val="unit 4"/>
      <sheetName val="개산공사비"/>
      <sheetName val="IT-BAT"/>
      <sheetName val="시화점실행"/>
      <sheetName val="CTEMCOST"/>
      <sheetName val="Y-WORK"/>
      <sheetName val="ITEM"/>
      <sheetName val="물량산출 (전력간선,전열)"/>
      <sheetName val="건설실행"/>
      <sheetName val="돈암사업"/>
      <sheetName val="CONCRETE"/>
      <sheetName val="CAPVC"/>
      <sheetName val="음료실행"/>
      <sheetName val="갑지1"/>
      <sheetName val="SLAB&quot;1&quot;"/>
      <sheetName val="비교표"/>
      <sheetName val="1.설계기준"/>
      <sheetName val="지급자재"/>
      <sheetName val="투찰내역"/>
      <sheetName val=" HIT-&gt;HMC 견적(3900)"/>
      <sheetName val="MILL"/>
      <sheetName val="미드수량"/>
      <sheetName val="재학생"/>
      <sheetName val="매입"/>
      <sheetName val="부대내역"/>
      <sheetName val="6. 안전관리비"/>
      <sheetName val="LF자재단가"/>
      <sheetName val="토내역"/>
      <sheetName val="PIPE"/>
      <sheetName val="개구부풍량"/>
      <sheetName val="INPUTDATA"/>
      <sheetName val="전력"/>
      <sheetName val="CATV"/>
      <sheetName val="VXXXXXXX"/>
      <sheetName val="2.냉난방설비공사"/>
      <sheetName val="수목데이타 "/>
      <sheetName val="환경기계공정표 (3)"/>
      <sheetName val="설비내역서"/>
      <sheetName val="건축내역서"/>
      <sheetName val="전기내역서"/>
      <sheetName val="XXXXXX"/>
      <sheetName val="CAT_5"/>
      <sheetName val="10공구일위"/>
      <sheetName val="자재"/>
      <sheetName val="참조"/>
      <sheetName val="건축"/>
      <sheetName val="일대목차"/>
      <sheetName val="8설7발"/>
      <sheetName val="안정계산"/>
      <sheetName val="단면검토"/>
      <sheetName val="토공계산서(부체도로)"/>
      <sheetName val="1련박스"/>
      <sheetName val="원가서"/>
      <sheetName val="A LINE"/>
      <sheetName val="아파트건축"/>
      <sheetName val="sil"/>
      <sheetName val="시도호"/>
      <sheetName val="Cable임피던스"/>
      <sheetName val="표__지"/>
      <sheetName val="2_1__노무비_평균단가산출"/>
      <sheetName val="준검_내역서"/>
      <sheetName val="G_R300경비"/>
      <sheetName val="판"/>
      <sheetName val="2001년 건설노임"/>
      <sheetName val="배선DATA"/>
      <sheetName val="가격조사서"/>
      <sheetName val="eq_data"/>
      <sheetName val="일위-1"/>
      <sheetName val="일위산출"/>
      <sheetName val=" 소방공사 산출근거"/>
      <sheetName val="단가 및 재료비"/>
      <sheetName val="7.자동제어공사"/>
      <sheetName val="VXXXXX"/>
      <sheetName val="일위"/>
      <sheetName val="철근량"/>
      <sheetName val="단가(1)"/>
      <sheetName val="재료집계표"/>
      <sheetName val="I一般比"/>
      <sheetName val="점수계산1-2"/>
      <sheetName val="관로공사"/>
      <sheetName val="전체수량집계"/>
      <sheetName val="환경평가"/>
      <sheetName val="견적내용입력"/>
      <sheetName val="발신정보"/>
      <sheetName val="일위수량"/>
      <sheetName val="자재목록표"/>
      <sheetName val="하중계산"/>
      <sheetName val="일위집계"/>
      <sheetName val="신림자금"/>
      <sheetName val="원형1호맨홀토공수량"/>
      <sheetName val="신리"/>
      <sheetName val="적용단위길이"/>
      <sheetName val="바닥판"/>
      <sheetName val="FILE1"/>
      <sheetName val="입력DATA"/>
      <sheetName val="대치판정"/>
      <sheetName val="단가산출서"/>
      <sheetName val="앉음벽_(2)"/>
      <sheetName val="Data_&amp;_Result"/>
      <sheetName val="1_취수장"/>
      <sheetName val="장비단가"/>
      <sheetName val="건축원가계산서"/>
      <sheetName val="제품"/>
      <sheetName val="0303"/>
      <sheetName val="수토공단위당"/>
      <sheetName val="조경내역서"/>
      <sheetName val="98수문일위"/>
      <sheetName val="Main"/>
      <sheetName val="BLOCK(1)"/>
      <sheetName val="일위대가(1)"/>
      <sheetName val="수량3"/>
      <sheetName val="포장물량집계"/>
      <sheetName val="장비가동"/>
      <sheetName val="도"/>
      <sheetName val="Calcs"/>
      <sheetName val="DATA(광속)"/>
      <sheetName val="제수문집계"/>
      <sheetName val="감액총괄표"/>
      <sheetName val="세부내역서"/>
      <sheetName val="도급b_balju"/>
      <sheetName val="집계표(공종별)"/>
      <sheetName val="투자효율분석"/>
      <sheetName val="PIPING"/>
      <sheetName val="자재단가리스트"/>
      <sheetName val="전기내역서(총계)"/>
      <sheetName val="정산을지"/>
      <sheetName val="2-1.토목"/>
      <sheetName val="제출내역"/>
      <sheetName val="연습"/>
      <sheetName val="기계경비목록"/>
      <sheetName val="예산M2"/>
      <sheetName val="본사인상전"/>
      <sheetName val="비용"/>
      <sheetName val="COVER"/>
      <sheetName val="출금실적"/>
      <sheetName val="기둥"/>
      <sheetName val="저판(버림100)"/>
      <sheetName val="맨홀수량산출"/>
      <sheetName val="가감수량"/>
      <sheetName val="설계명세"/>
      <sheetName val="기준"/>
      <sheetName val="직원동원계획"/>
      <sheetName val="참고사항"/>
      <sheetName val="일위대가-내역 "/>
      <sheetName val="예가표"/>
      <sheetName val="정산서"/>
      <sheetName val="노무비명세서"/>
      <sheetName val="소요자재명세서"/>
      <sheetName val="운반비"/>
      <sheetName val="예산변경사항"/>
      <sheetName val="1-3.조건,바닥판 "/>
      <sheetName val="직접인건비"/>
      <sheetName val="직접경비"/>
      <sheetName val="I.설계조건"/>
      <sheetName val="일위(토목)"/>
      <sheetName val="교육종류"/>
      <sheetName val="내역서 (2)"/>
      <sheetName val="구의33고"/>
      <sheetName val="종합 (완)"/>
      <sheetName val="점포구조"/>
      <sheetName val="점포형태"/>
      <sheetName val="공조기"/>
      <sheetName val="Proposal"/>
      <sheetName val="견적정보"/>
      <sheetName val="금호"/>
      <sheetName val="설계서(건축분)"/>
      <sheetName val="우수"/>
      <sheetName val="유치원내역"/>
      <sheetName val="현장별계약현황('98.10.31)"/>
      <sheetName val="Sheet5"/>
      <sheetName val="토목을"/>
      <sheetName val="04.01"/>
      <sheetName val="콘크리트타설집계표"/>
      <sheetName val="개요2"/>
      <sheetName val="물집"/>
      <sheetName val="증감대비"/>
      <sheetName val="본장"/>
      <sheetName val="기초공"/>
      <sheetName val="기둥(원형)"/>
      <sheetName val="충주"/>
      <sheetName val="전전년실적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Front"/>
      <sheetName val="세원견적서"/>
      <sheetName val="6공구(당초)"/>
      <sheetName val="집계"/>
      <sheetName val="개거총"/>
      <sheetName val="COPING"/>
      <sheetName val="횡배수관"/>
      <sheetName val="4_전기"/>
      <sheetName val="내___역"/>
      <sheetName val="Sheet1_(2)"/>
      <sheetName val="도담구내_개소별_명세"/>
      <sheetName val="신축(단위)"/>
      <sheetName val="날개수량1.5"/>
      <sheetName val="부대공"/>
      <sheetName val="정화조내역"/>
      <sheetName val="101125"/>
      <sheetName val="22내역"/>
      <sheetName val="MAIN_TABLE"/>
      <sheetName val="3"/>
      <sheetName val="단1"/>
      <sheetName val=" 내역"/>
      <sheetName val="3련 BOX"/>
      <sheetName val="총공사내역서"/>
      <sheetName val="화재 탐지 설비"/>
      <sheetName val="재료집계표3"/>
      <sheetName val="간 지1"/>
      <sheetName val="공사내역"/>
      <sheetName val="공정집계_국별"/>
      <sheetName val="제잡비1"/>
      <sheetName val="기준자료"/>
      <sheetName val="22일위"/>
      <sheetName val="경비2내역"/>
      <sheetName val="일위집계(기존)"/>
      <sheetName val="원본"/>
      <sheetName val="전기내역"/>
      <sheetName val="공조기휀"/>
      <sheetName val="AHU집계"/>
      <sheetName val="입력데이타"/>
      <sheetName val="DANGA"/>
      <sheetName val="수지표"/>
      <sheetName val="노무단가"/>
      <sheetName val="석축설면"/>
      <sheetName val="옹벽"/>
      <sheetName val="당초"/>
      <sheetName val="5-1.월현황(내자)"/>
      <sheetName val="일일총괄"/>
      <sheetName val="ORIGIN"/>
      <sheetName val="File_관급"/>
      <sheetName val="중사"/>
      <sheetName val="고창터널(고창방향)"/>
      <sheetName val="세부내역"/>
      <sheetName val="근생APT-신마감"/>
      <sheetName val="복지관_FIART"/>
      <sheetName val="근생APT-FIART"/>
      <sheetName val="근생-FIART"/>
      <sheetName val="첨부파일"/>
      <sheetName val="표지1"/>
      <sheetName val="작성방법"/>
      <sheetName val="전라자금"/>
      <sheetName val="이음개소"/>
      <sheetName val="제품정보"/>
      <sheetName val="기초일위"/>
      <sheetName val="시설일위"/>
      <sheetName val="내역표지"/>
      <sheetName val="수량산출서-2"/>
      <sheetName val="종합"/>
      <sheetName val="보활"/>
      <sheetName val="적용표"/>
      <sheetName val="맨홀토공"/>
      <sheetName val="공사비집계"/>
      <sheetName val="하조서"/>
      <sheetName val="laroux"/>
      <sheetName val="산출근거 (1)"/>
      <sheetName val="산출근거 (2)"/>
      <sheetName val="전차선로 물량표"/>
      <sheetName val="산출근거 (3)"/>
      <sheetName val="설 계"/>
      <sheetName val="asd"/>
      <sheetName val="평3"/>
      <sheetName val="일위(시설)"/>
      <sheetName val="골프장예산"/>
      <sheetName val="전압강하자료"/>
      <sheetName val="BSD (2)"/>
      <sheetName val="총괄"/>
      <sheetName val="현우실적"/>
      <sheetName val="lee"/>
      <sheetName val="목록"/>
      <sheetName val="운반"/>
      <sheetName val="설계(안)"/>
      <sheetName val="단양 00 아파트-세부내역"/>
      <sheetName val="1.2 시민의탑 투광조명-집계"/>
      <sheetName val="4.4 해변조명 3 산출"/>
      <sheetName val="3.2 갓바위1 산출서"/>
      <sheetName val="3.4 갓바위2 산출서"/>
      <sheetName val="가공비"/>
      <sheetName val="터널대가"/>
      <sheetName val="품목별가격"/>
      <sheetName val="이토변실(A3-LINE)"/>
      <sheetName val="CODE"/>
      <sheetName val="봉양_조차장간고하개명_신설_"/>
      <sheetName val="기계경비일람"/>
      <sheetName val="테두리보산출근거"/>
      <sheetName val="교수설계"/>
      <sheetName val="범례표"/>
      <sheetName val="loading"/>
      <sheetName val="가설공사내역"/>
      <sheetName val="XL4Poppy"/>
      <sheetName val="단가비교표_공통1"/>
      <sheetName val="비표준공량"/>
      <sheetName val="갑지_설계 내역서"/>
      <sheetName val="밸브설치"/>
      <sheetName val="사양서DATA"/>
      <sheetName val="VXXXXXX"/>
      <sheetName val="PumpSpec"/>
      <sheetName val="문서원본대장"/>
      <sheetName val="TOTAL_BOQ"/>
      <sheetName val="간접비 총괄표"/>
      <sheetName val="표지"/>
      <sheetName val="안전장치"/>
      <sheetName val="심사의견"/>
      <sheetName val="ⴭⴭⴭⴭⴭ"/>
      <sheetName val="총계"/>
      <sheetName val="고등학교"/>
      <sheetName val="BOQ"/>
      <sheetName val="출력!내역서"/>
      <sheetName val="배수장토목공사비"/>
      <sheetName val="유림골조"/>
      <sheetName val="비교1"/>
      <sheetName val="종단계산"/>
      <sheetName val="정리계획CF평가"/>
      <sheetName val="소화실적"/>
      <sheetName val="시운전연료비"/>
      <sheetName val="재개발"/>
      <sheetName val="상반기손익차2총괄"/>
      <sheetName val="골재산출"/>
      <sheetName val="입찰내역"/>
      <sheetName val="내역전기"/>
      <sheetName val="인건비"/>
      <sheetName val="2-2.매출분석"/>
      <sheetName val="단가산출2"/>
      <sheetName val="데이터유효성검사자료"/>
      <sheetName val="4.5 휨응력"/>
      <sheetName val="200"/>
      <sheetName val="#3_일위대가목록"/>
      <sheetName val="제1호단위수량"/>
      <sheetName val="선금급신청서"/>
    </sheetNames>
    <sheetDataSet>
      <sheetData sheetId="0" refreshError="1"/>
      <sheetData sheetId="1" refreshError="1"/>
      <sheetData sheetId="2">
        <row r="4">
          <cell r="D4" t="str">
            <v>HOUSE SIDE</v>
          </cell>
        </row>
      </sheetData>
      <sheetData sheetId="3">
        <row r="4">
          <cell r="D4" t="str">
            <v>HOUSE SIDE</v>
          </cell>
        </row>
      </sheetData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</sheetDataSet>
  </externalBook>
</externalLink>
</file>

<file path=xl/externalLinks/externalLink3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실행철강하도"/>
      <sheetName val="1.수인터널"/>
      <sheetName val="wall"/>
      <sheetName val="Front"/>
      <sheetName val="내역서"/>
      <sheetName val="자재단가표"/>
      <sheetName val="조명율표"/>
      <sheetName val="1안"/>
      <sheetName val="인건비"/>
      <sheetName val="내역"/>
      <sheetName val="Macro1"/>
      <sheetName val="1차작업-재수정"/>
      <sheetName val="원가총괄"/>
      <sheetName val="망미"/>
      <sheetName val="EQ"/>
      <sheetName val="포장공자재집계표"/>
      <sheetName val="sheet1"/>
      <sheetName val="교각계산"/>
      <sheetName val="수량산출서"/>
      <sheetName val="단가비교"/>
      <sheetName val="하조서"/>
      <sheetName val="N賃率-職"/>
      <sheetName val="노임단가"/>
      <sheetName val="내역을"/>
      <sheetName val="산출내역서집계표"/>
      <sheetName val="요율"/>
      <sheetName val="자재단가"/>
      <sheetName val="#REF"/>
      <sheetName val="견적조건"/>
      <sheetName val="표지"/>
      <sheetName val="공사원가계산서"/>
      <sheetName val="코드표"/>
      <sheetName val="설계서을"/>
      <sheetName val="견적내역서"/>
      <sheetName val="1"/>
      <sheetName val="인상효1"/>
      <sheetName val="내역서2안"/>
      <sheetName val="LOPCALC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  지"/>
      <sheetName val="집계표"/>
      <sheetName val="을  지"/>
    </sheetNames>
    <sheetDataSet>
      <sheetData sheetId="0"/>
      <sheetData sheetId="1"/>
      <sheetData sheetId="2"/>
    </sheetDataSet>
  </externalBook>
</externalLink>
</file>

<file path=xl/externalLinks/externalLink3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조명율표"/>
      <sheetName val="1안"/>
      <sheetName val="총괄집계표"/>
      <sheetName val="내역서"/>
      <sheetName val="LD"/>
      <sheetName val="101동"/>
      <sheetName val="원가계산서"/>
      <sheetName val="약품공급2"/>
      <sheetName val="서부산문화회관"/>
      <sheetName val="갑  지"/>
      <sheetName val="어룡"/>
      <sheetName val="대포2교접속"/>
      <sheetName val="천방교접속"/>
      <sheetName val="sheet1"/>
      <sheetName val="노임단가"/>
      <sheetName val="조명일위"/>
      <sheetName val="공사착공계"/>
      <sheetName val="Customer Databas"/>
      <sheetName val="견적서"/>
      <sheetName val="N賃率-職"/>
      <sheetName val="일위단가"/>
      <sheetName val="포장공"/>
      <sheetName val="1.동력공사"/>
      <sheetName val="2000년1차"/>
      <sheetName val="2000전체분"/>
      <sheetName val="Project Brief"/>
      <sheetName val="총괄메뉴"/>
      <sheetName val="환율"/>
      <sheetName val="전기일위목록"/>
      <sheetName val="206 무장,정비 장비용량 산출"/>
      <sheetName val="입찰안"/>
      <sheetName val="DATA"/>
      <sheetName val="원가총괄"/>
      <sheetName val="참조"/>
      <sheetName val="수량산출서 (2)"/>
      <sheetName val="자료"/>
      <sheetName val="인수공규격"/>
      <sheetName val="A 견적"/>
      <sheetName val="집계표"/>
      <sheetName val="도담구내 개소별 명세"/>
      <sheetName val="을부담운반비"/>
      <sheetName val="중강당 내역"/>
      <sheetName val="인건비"/>
      <sheetName val="하조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N賃率-職"/>
      <sheetName val="동원(3)"/>
      <sheetName val="예정(3)"/>
      <sheetName val="일위대가"/>
      <sheetName val="내역서1"/>
      <sheetName val="기계경비(시간당)"/>
      <sheetName val="램머"/>
      <sheetName val="조명율표"/>
      <sheetName val="내역"/>
      <sheetName val="입찰안"/>
      <sheetName val="영창26"/>
      <sheetName val="보증수수료산출"/>
      <sheetName val="입상내역"/>
      <sheetName val="2000년1차"/>
      <sheetName val="2000전체분"/>
      <sheetName val="산출내역서"/>
      <sheetName val="간접비"/>
      <sheetName val="철근량"/>
      <sheetName val="데리네이타현황"/>
      <sheetName val="4.예산내역서총괄(고용보험료산출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변수값"/>
      <sheetName val="중기상차"/>
      <sheetName val="AS복구"/>
      <sheetName val="중기터파기"/>
      <sheetName val="예정(3)"/>
      <sheetName val="세골재  T2 변경 현황"/>
      <sheetName val="영창26"/>
      <sheetName val="대전-1"/>
      <sheetName val="입찰안"/>
      <sheetName val="간선계산"/>
      <sheetName val="N賃率-職"/>
      <sheetName val="포장공"/>
      <sheetName val="철근량"/>
      <sheetName val="총공사내역서"/>
      <sheetName val="포장복구집계"/>
      <sheetName val="내역"/>
      <sheetName val="발주내역"/>
      <sheetName val="동원(3)"/>
      <sheetName val="설명서 "/>
      <sheetName val="토목"/>
      <sheetName val="바닥판"/>
      <sheetName val="입력DATA"/>
      <sheetName val="BID"/>
      <sheetName val="조명율표"/>
      <sheetName val="단가"/>
      <sheetName val="오동"/>
      <sheetName val="대조"/>
      <sheetName val="나한"/>
      <sheetName val="#REF"/>
      <sheetName val="산출내역서"/>
      <sheetName val="4. 주형설계"/>
      <sheetName val="보증수수료산출"/>
      <sheetName val="기계경비(시간당)"/>
      <sheetName val="램머"/>
      <sheetName val="내역서 제출"/>
      <sheetName val="용역비내역-진짜"/>
      <sheetName val="지하시설물작성"/>
      <sheetName val="지급자재"/>
      <sheetName val="내역_ver1.0"/>
      <sheetName val="일위대가"/>
      <sheetName val="중기"/>
      <sheetName val="건축"/>
      <sheetName val="일위대가표"/>
      <sheetName val="장비집계"/>
      <sheetName val="공사개요"/>
      <sheetName val="철거산출근거"/>
      <sheetName val="실행대비"/>
      <sheetName val="AS포장복구 "/>
      <sheetName val="내역서"/>
      <sheetName val="설계명세"/>
      <sheetName val="101동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관접합및부설"/>
      <sheetName val="현장경상비"/>
      <sheetName val="집계표"/>
      <sheetName val="한강운반비"/>
      <sheetName val="1단계"/>
      <sheetName val="진주방향"/>
      <sheetName val="자료"/>
      <sheetName val="2000년1차"/>
      <sheetName val="2000전체분"/>
      <sheetName val="재냌"/>
      <sheetName val="Customer Databas"/>
      <sheetName val="Total"/>
      <sheetName val="총괄내역서"/>
      <sheetName val="소비자가"/>
      <sheetName val="입상내역"/>
      <sheetName val="지질조사"/>
      <sheetName val="참고사항"/>
      <sheetName val="근로자자료입력"/>
      <sheetName val="#3_일위대가목록"/>
      <sheetName val="교각1"/>
      <sheetName val="9GNG운반"/>
      <sheetName val="차수공개요"/>
      <sheetName val="일위목록"/>
      <sheetName val="요율"/>
      <sheetName val="발주설계서(당초)"/>
      <sheetName val="세부내역"/>
      <sheetName val="데리네이타현황"/>
      <sheetName val="플랜트 설치"/>
      <sheetName val="공기압축기실"/>
      <sheetName val="금액"/>
      <sheetName val="설계명세서"/>
      <sheetName val="자료입력"/>
      <sheetName val="노임,재료비"/>
      <sheetName val="주beam"/>
      <sheetName val="건축내역"/>
      <sheetName val="ES조서출력하기"/>
      <sheetName val="데이타"/>
      <sheetName val="물가시세"/>
      <sheetName val="언양휴게소배수관 흄관설치"/>
      <sheetName val="코핑검토"/>
      <sheetName val="설계예산서"/>
      <sheetName val="세골재__T2_변경_현황"/>
      <sheetName val="설명서_"/>
      <sheetName val="4__주형설계"/>
      <sheetName val="내역서_제출"/>
      <sheetName val="내역전기"/>
      <sheetName val="총공비"/>
      <sheetName val="내역서1"/>
      <sheetName val="자금운용표"/>
      <sheetName val="단가산출서"/>
      <sheetName val="공사착공계"/>
      <sheetName val="전차선로 물량표"/>
      <sheetName val="자재"/>
      <sheetName val="공통(20-91)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3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3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영창26"/>
      <sheetName val="갑  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내역서"/>
      <sheetName val="골재산출"/>
      <sheetName val="조명율표"/>
      <sheetName val="영창26"/>
      <sheetName val="요율"/>
      <sheetName val="LD"/>
      <sheetName val="일위대가목차"/>
      <sheetName val="당초"/>
      <sheetName val="내역서1"/>
      <sheetName val="전기일위목록"/>
      <sheetName val="견적서"/>
      <sheetName val="주beam"/>
      <sheetName val="날개벽수량표"/>
      <sheetName val="내역"/>
      <sheetName val="운반공사"/>
      <sheetName val="1노안내역new"/>
      <sheetName val="노무단가산정"/>
      <sheetName val="교수설계"/>
      <sheetName val="지하"/>
      <sheetName val="적용토목"/>
      <sheetName val="위치조서"/>
      <sheetName val="코드일람표2001년10월"/>
      <sheetName val="교각계산"/>
      <sheetName val="일위대가"/>
      <sheetName val="재료"/>
      <sheetName val="단가일람"/>
      <sheetName val="조경일람"/>
      <sheetName val="일위대가표"/>
      <sheetName val="#REF"/>
      <sheetName val="원가계산서"/>
      <sheetName val="수량산출"/>
      <sheetName val="sheet1"/>
      <sheetName val="Sheet2"/>
      <sheetName val="재료값"/>
      <sheetName val="N賃率-職"/>
      <sheetName val="갑  지"/>
      <sheetName val="실행"/>
      <sheetName val="약품공급2"/>
      <sheetName val="수량산출서"/>
      <sheetName val="물가대비표"/>
      <sheetName val="인수공규격"/>
      <sheetName val="AIR SHOWER(3인용)"/>
      <sheetName val="내역서(토목)"/>
      <sheetName val="ES조서출력하기"/>
      <sheetName val="암거단위"/>
      <sheetName val="입상내역"/>
      <sheetName val="데리네이타현황"/>
      <sheetName val="지급자재"/>
      <sheetName val="세부내역"/>
      <sheetName val="13LPMCC"/>
      <sheetName val="도급기성"/>
      <sheetName val="원가"/>
      <sheetName val="경비계산서"/>
      <sheetName val="적용단위길이"/>
      <sheetName val="총괄내역서"/>
      <sheetName val="공사비총괄표"/>
      <sheetName val="102역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3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자재단가"/>
      <sheetName val="22터널수량"/>
      <sheetName val="22터널인공"/>
      <sheetName val="22터널일위"/>
      <sheetName val="총괄표"/>
      <sheetName val="22터널설계서"/>
      <sheetName val="22황룡설계서"/>
      <sheetName val="22황룡일위"/>
      <sheetName val="22황룡인공"/>
      <sheetName val="22황룡수량"/>
      <sheetName val="개소별수량산출"/>
      <sheetName val="48전력선로일위"/>
      <sheetName val="지급자재"/>
      <sheetName val="운반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자재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예산M11A"/>
      <sheetName val="건축내역"/>
      <sheetName val="101동"/>
      <sheetName val="2000년1차"/>
      <sheetName val="2000전체분"/>
      <sheetName val="MAIN_TABLE"/>
      <sheetName val="백암비스타내역"/>
      <sheetName val="출자한도"/>
      <sheetName val="KKK"/>
      <sheetName val="교통대책내역"/>
      <sheetName val="3BL공동구 수량"/>
      <sheetName val="공사비총괄표"/>
      <sheetName val="경산"/>
      <sheetName val="일대-1"/>
      <sheetName val="공사개요(서광주)"/>
      <sheetName val="기초자료"/>
      <sheetName val="산근"/>
      <sheetName val="설직재-1"/>
      <sheetName val="N賃率-職"/>
      <sheetName val="기초내역서"/>
      <sheetName val="수량산출"/>
      <sheetName val="대가목록표"/>
      <sheetName val="Customer Databas"/>
      <sheetName val="스포회원매출"/>
      <sheetName val="실행"/>
      <sheetName val="금액내역서"/>
      <sheetName val="AIR SHOWER(3인용)"/>
      <sheetName val="자료"/>
      <sheetName val="대공종"/>
      <sheetName val="골재산출"/>
      <sheetName val="총괄표"/>
      <sheetName val="차수공개요"/>
      <sheetName val="조명율표"/>
      <sheetName val="본체"/>
      <sheetName val="5공철탑검토표"/>
      <sheetName val="4공철탑검토"/>
      <sheetName val="설계서"/>
      <sheetName val="지질조사"/>
      <sheetName val="CTEMCOST"/>
      <sheetName val="산출내역서"/>
      <sheetName val="영창26"/>
      <sheetName val="적용토목"/>
      <sheetName val="6PILE  (돌출)"/>
      <sheetName val="asd"/>
      <sheetName val="본공사"/>
      <sheetName val="요율"/>
      <sheetName val="갑지"/>
      <sheetName val="갑지(추정)"/>
      <sheetName val="물가자료"/>
      <sheetName val="단중표"/>
      <sheetName val="견적서"/>
      <sheetName val="Sheet6"/>
      <sheetName val="철탑공사"/>
      <sheetName val="LF자재단가"/>
      <sheetName val="산출근거"/>
      <sheetName val="노임"/>
      <sheetName val="교각별철근수량집계표"/>
      <sheetName val="당초"/>
      <sheetName val="위생설비"/>
      <sheetName val="토공(우물통,기타) 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코드표"/>
      <sheetName val="재료비노무비"/>
      <sheetName val="NYS"/>
      <sheetName val="데이타"/>
      <sheetName val="DATA"/>
      <sheetName val="단가산출"/>
      <sheetName val="Sheet5"/>
      <sheetName val="기술부대조건"/>
      <sheetName val="교수설계"/>
      <sheetName val="일위대가목차"/>
      <sheetName val="예산"/>
      <sheetName val="공사직종별노임"/>
      <sheetName val="RE9604"/>
      <sheetName val="특외대"/>
      <sheetName val="내역서2안"/>
      <sheetName val="지하"/>
      <sheetName val="전기일위목록"/>
      <sheetName val="001"/>
      <sheetName val="견적"/>
      <sheetName val="단위내역서"/>
      <sheetName val="식생블럭단위수량"/>
      <sheetName val="노임,재료비"/>
      <sheetName val="토공 total"/>
      <sheetName val="당진1,2호기전선관설치및접지4차공사내역서-을지"/>
      <sheetName val="도급기성"/>
      <sheetName val="설비단가표"/>
      <sheetName val="오수공수량집계표"/>
      <sheetName val="연부97-1"/>
      <sheetName val="조건표"/>
      <sheetName val="자갈,시멘트,모래산출"/>
      <sheetName val="LEGEND"/>
      <sheetName val="원가 (2)"/>
      <sheetName val="목록"/>
      <sheetName val="본체철근표"/>
      <sheetName val="기계경비(시간당)"/>
      <sheetName val="율촌법률사무소2내역"/>
      <sheetName val="중기"/>
      <sheetName val="원가계산서"/>
      <sheetName val="노 무 비"/>
      <sheetName val="노무비"/>
      <sheetName val="102역사"/>
      <sheetName val="48전력선로일위"/>
      <sheetName val="6호기"/>
      <sheetName val="입찰안"/>
      <sheetName val="주beam"/>
      <sheetName val="카메라"/>
      <sheetName val="공통가설공사"/>
      <sheetName val="산출-설비"/>
      <sheetName val="ABUT수량-A1"/>
      <sheetName val="ELEC"/>
      <sheetName val="9GNG운반"/>
      <sheetName val="단가표"/>
      <sheetName val="제작비추산총괄표"/>
      <sheetName val="갑"/>
      <sheetName val="철거산출근거"/>
      <sheetName val="적용건축"/>
      <sheetName val="3.2제조설비"/>
      <sheetName val=" HIT-&gt;HMC 견적(3900)"/>
      <sheetName val="노무,재료"/>
      <sheetName val="96정변2"/>
      <sheetName val="금액집계"/>
      <sheetName val="사다리"/>
      <sheetName val="CIVIL4"/>
      <sheetName val="내역(원안-대안)"/>
      <sheetName val="아파트건축"/>
      <sheetName val="조명시설"/>
      <sheetName val="설_(3)"/>
      <sheetName val="설_(2)"/>
      <sheetName val="3BL공동구_수량"/>
      <sheetName val="지점장"/>
      <sheetName val="시설물기초"/>
      <sheetName val=" 냉각수펌프"/>
      <sheetName val="AHU집계"/>
      <sheetName val="1.설계조건"/>
      <sheetName val="내역서(중수)"/>
      <sheetName val="총수량집계표"/>
      <sheetName val="공사개요"/>
      <sheetName val="CAT_5"/>
      <sheetName val="단가비교표_공통1"/>
      <sheetName val="공조기휀"/>
      <sheetName val="시멘트"/>
      <sheetName val="N賃率_職"/>
      <sheetName val="수주추정"/>
      <sheetName val="제-노임"/>
      <sheetName val="제직재"/>
      <sheetName val="내역서 "/>
      <sheetName val="표지"/>
      <sheetName val="부대공Ⅱ"/>
      <sheetName val="조경일람"/>
      <sheetName val="guard(mac)"/>
      <sheetName val="간접1"/>
      <sheetName val="장비가동"/>
      <sheetName val="저"/>
      <sheetName val="내역(설계)"/>
      <sheetName val="물량입력"/>
      <sheetName val="도급견적가"/>
      <sheetName val="일위(철거)"/>
      <sheetName val="E총15"/>
      <sheetName val="데리네이타현황"/>
      <sheetName val="약품공급2"/>
      <sheetName val="역공종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공통가설"/>
      <sheetName val="갑지1"/>
      <sheetName val="전선 및 전선관"/>
      <sheetName val="대치판정"/>
      <sheetName val="원가서"/>
      <sheetName val="계약서"/>
      <sheetName val="일위대가1"/>
      <sheetName val="하도급원가계산총괄표(식재)"/>
      <sheetName val="유기공정"/>
      <sheetName val="Baby일위대가"/>
      <sheetName val="물량표"/>
      <sheetName val="첨부1"/>
      <sheetName val="토공집계표"/>
      <sheetName val="을지"/>
      <sheetName val="단"/>
      <sheetName val="기계공사비집계(원안)"/>
      <sheetName val="DATE"/>
      <sheetName val="토공"/>
      <sheetName val="터파기및재료"/>
      <sheetName val="국내"/>
      <sheetName val="내역서 제출"/>
      <sheetName val="부하자료"/>
      <sheetName val="유림콘도"/>
      <sheetName val="상가분양"/>
      <sheetName val="배수내역"/>
      <sheetName val="기흥하도용"/>
      <sheetName val="반포2차"/>
      <sheetName val="200"/>
      <sheetName val="3본사"/>
      <sheetName val="봉방동근생"/>
      <sheetName val="sub"/>
      <sheetName val="기타 정보통신공사"/>
      <sheetName val="청주(철골발주의뢰서)"/>
      <sheetName val="공사착공계"/>
      <sheetName val="찍기"/>
      <sheetName val="특별땅고르기"/>
      <sheetName val="민감도"/>
      <sheetName val="설계조건"/>
      <sheetName val="2000년 공정표"/>
      <sheetName val="노무비 근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단위단가"/>
      <sheetName val="INPUT"/>
      <sheetName val="세부내역서(전기)"/>
      <sheetName val="통합집계표"/>
      <sheetName val="단가일람"/>
      <sheetName val="부대내역"/>
      <sheetName val="세골재  T2 변경 현황"/>
      <sheetName val="내역표지"/>
      <sheetName val="갑지.을지"/>
      <sheetName val="실행철강하도"/>
      <sheetName val="BID"/>
      <sheetName val="일위대가(1)"/>
      <sheetName val="Sheet7(ㅅ)"/>
      <sheetName val="직접공사비"/>
      <sheetName val="JUCKEYK"/>
      <sheetName val="별표"/>
      <sheetName val="일위"/>
      <sheetName val="손익분석"/>
      <sheetName val="자재표"/>
      <sheetName val="현장관리비참조"/>
      <sheetName val="부대"/>
      <sheetName val="일위CODE"/>
      <sheetName val="gyun"/>
      <sheetName val="암거단위"/>
      <sheetName val="적용단위길이"/>
      <sheetName val="피벗테이블데이터분석"/>
      <sheetName val="연습"/>
      <sheetName val="입상내역"/>
      <sheetName val="내역관리1"/>
      <sheetName val="백룡교차로"/>
      <sheetName val="산정교차로"/>
      <sheetName val="신영교차로"/>
      <sheetName val="내역서(기성청구)"/>
      <sheetName val="별표 "/>
      <sheetName val="Inst."/>
      <sheetName val="01상노임"/>
      <sheetName val="2공구산출내역"/>
      <sheetName val="입력변수"/>
      <sheetName val="건축원가"/>
      <sheetName val="#3_일위대가목록"/>
      <sheetName val="기초일위"/>
      <sheetName val="노무비단가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ITEM"/>
      <sheetName val="원본"/>
      <sheetName val="단가대비표 (3)"/>
      <sheetName val="하이테콤직원"/>
      <sheetName val="을"/>
      <sheetName val="접지수량"/>
      <sheetName val="수량총괄"/>
      <sheetName val="Sheet1 (2)"/>
      <sheetName val="견적내역서"/>
      <sheetName val="어룡"/>
      <sheetName val="COST"/>
      <sheetName val="원가총괄"/>
      <sheetName val="수량산출(생반)"/>
      <sheetName val="일반전기C"/>
      <sheetName val="청곡지선입력"/>
      <sheetName val="산출0"/>
      <sheetName val="내역전기"/>
      <sheetName val="직재"/>
      <sheetName val="재집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유림골조"/>
      <sheetName val="품셈"/>
      <sheetName val="변경내역(전체)"/>
      <sheetName val="참조자료"/>
      <sheetName val="날개벽수량표"/>
      <sheetName val="신우"/>
      <sheetName val="전기내역"/>
      <sheetName val="98지급계획"/>
      <sheetName val="20관리비율"/>
      <sheetName val="내역서중"/>
      <sheetName val="교각계산"/>
      <sheetName val="직접노무"/>
      <sheetName val="직접재료"/>
      <sheetName val="계측기"/>
      <sheetName val="예가표"/>
      <sheetName val="패널"/>
      <sheetName val="전기2005"/>
      <sheetName val="통신2005"/>
      <sheetName val="총괄집계표"/>
      <sheetName val="자료입력"/>
      <sheetName val="철콘"/>
      <sheetName val="표  지"/>
      <sheetName val="간접비계산"/>
      <sheetName val="PIPING"/>
      <sheetName val="그림"/>
      <sheetName val="그림2"/>
      <sheetName val="분전반"/>
      <sheetName val="내역서적용수량"/>
      <sheetName val="가도공"/>
      <sheetName val="유림총괄"/>
      <sheetName val="작성"/>
      <sheetName val="출력은 금물"/>
      <sheetName val="일위대가(건축)"/>
      <sheetName val="간접비"/>
      <sheetName val="청도공장"/>
      <sheetName val="간접(90)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지급자재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철근중량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대,유,램"/>
      <sheetName val="예비용"/>
      <sheetName val="담장산출"/>
      <sheetName val="처리단락"/>
      <sheetName val="건축부하"/>
      <sheetName val="약전닥트"/>
      <sheetName val="일지-H"/>
      <sheetName val="김포IO"/>
      <sheetName val="LD"/>
      <sheetName val="FA설치명세"/>
      <sheetName val="상행-교대(A1-A2)"/>
      <sheetName val="전기설계변경"/>
      <sheetName val="기초목록"/>
      <sheetName val="단가(자재)"/>
      <sheetName val="공사추진현황"/>
      <sheetName val="입력"/>
      <sheetName val="&lt;--"/>
      <sheetName val="단가 및 재료비"/>
      <sheetName val="1차 내역서"/>
      <sheetName val="준공내역"/>
      <sheetName val="평3"/>
      <sheetName val="직접경비호표"/>
      <sheetName val="바닥판"/>
      <sheetName val="입력DATA"/>
      <sheetName val="노임200103"/>
      <sheetName val="기성내역서표지"/>
      <sheetName val="포승중환경개선공사(변경)"/>
      <sheetName val="일위(시설)"/>
      <sheetName val="BSD (2)"/>
      <sheetName val="화의-현금흐름"/>
      <sheetName val="전체제잡비"/>
      <sheetName val="견적업체"/>
      <sheetName val="MOTOR"/>
      <sheetName val="교사기준면적(초등)"/>
      <sheetName val="Y-WORK"/>
      <sheetName val="일위대가 "/>
      <sheetName val="이형관중량"/>
      <sheetName val="단가산출(T)"/>
      <sheetName val="일위대가(목록)"/>
      <sheetName val="산근(목록)"/>
      <sheetName val="재료비"/>
      <sheetName val="철근량"/>
      <sheetName val="유입맨홀산출"/>
      <sheetName val="일 위 목 록 표"/>
      <sheetName val="조명일위"/>
      <sheetName val="중기사용료산출근거"/>
      <sheetName val="문학간접"/>
      <sheetName val="Sheet4"/>
      <sheetName val="물집"/>
      <sheetName val="사전공사"/>
      <sheetName val="AHU-01"/>
      <sheetName val="FAX"/>
      <sheetName val="흥양2교토공집계표"/>
      <sheetName val="토사(PE)"/>
      <sheetName val="실행기초"/>
      <sheetName val="관로내역원"/>
      <sheetName val="수토공단위당"/>
      <sheetName val="인건-측정"/>
      <sheetName val="COL"/>
      <sheetName val="단위중량"/>
      <sheetName val="내역서(삼호)"/>
      <sheetName val="도급내역서"/>
      <sheetName val="현장관리비 산출내역"/>
      <sheetName val="구천"/>
      <sheetName val="집수정토공"/>
      <sheetName val="설계명세서"/>
      <sheetName val="남양시작동자105노65기1.3화1.2"/>
      <sheetName val="실행(1)"/>
      <sheetName val="가락화장을지"/>
      <sheetName val="사업부배부A"/>
      <sheetName val="일위대가(출입)"/>
      <sheetName val="EJ"/>
      <sheetName val="식재일위대가"/>
      <sheetName val="일위대가(4층원격)"/>
      <sheetName val="기계내역"/>
      <sheetName val="국별인원"/>
      <sheetName val="도급내역"/>
      <sheetName val="정부노임단가"/>
      <sheetName val="일위목록-기"/>
      <sheetName val="토목내역서 (도급단가)"/>
      <sheetName val="출력은_금물"/>
      <sheetName val="단가_"/>
      <sheetName val="외주비"/>
      <sheetName val="직공비"/>
      <sheetName val="기안1"/>
      <sheetName val="CABLE SIZE-1"/>
      <sheetName val="산출내력"/>
      <sheetName val="퍼스트"/>
      <sheetName val="실행-집행"/>
      <sheetName val="국도접속 차도부수량"/>
      <sheetName val="기초자료입력"/>
      <sheetName val="견적(100%)"/>
      <sheetName val="가설공사"/>
      <sheetName val="1안"/>
      <sheetName val="참고"/>
      <sheetName val="본서하반기"/>
      <sheetName val="하반기(지구대)"/>
      <sheetName val="단가표 (2)"/>
      <sheetName val="WORK"/>
      <sheetName val="현장경비"/>
      <sheetName val="Data&amp;Result"/>
      <sheetName val="실행대비"/>
      <sheetName val="기초분물량표"/>
      <sheetName val="일위총괄표"/>
      <sheetName val="시운전연료비"/>
      <sheetName val="99총공사내역서"/>
      <sheetName val="SHEET PILE단가"/>
      <sheetName val="사유서제출현황-2"/>
      <sheetName val="수량산출서"/>
      <sheetName val="투찰내역"/>
      <sheetName val="Uint보온"/>
      <sheetName val="원가계산서(변경)"/>
      <sheetName val="1구간BOQ"/>
      <sheetName val="공량(1월22일)"/>
      <sheetName val="부분별수량산출(조합기초)"/>
      <sheetName val="기자재비"/>
      <sheetName val="일반공사"/>
      <sheetName val="sst,stl창호"/>
      <sheetName val="양식_자재단가조사표"/>
      <sheetName val="하중계산"/>
      <sheetName val="안정성검토"/>
      <sheetName val="설계기준"/>
      <sheetName val="하반기(지구대ო"/>
      <sheetName val="990430_당초"/>
      <sheetName val="세부내역서"/>
      <sheetName val="일위대가(계측기설치)"/>
      <sheetName val="f산출"/>
      <sheetName val="기성내역"/>
      <sheetName val="직접시공계획서"/>
      <sheetName val="세부내역"/>
      <sheetName val="BOX단위철근"/>
      <sheetName val="공내역"/>
      <sheetName val="7.환경"/>
      <sheetName val="자재테이블"/>
      <sheetName val="대"/>
      <sheetName val="엔지니어링"/>
      <sheetName val="상수도토공집계표"/>
      <sheetName val="특별교실"/>
      <sheetName val="직원자료입력"/>
      <sheetName val="골조"/>
      <sheetName val="단가비교"/>
      <sheetName val="건설성적"/>
      <sheetName val="주안3차A-A"/>
      <sheetName val="간접경상비"/>
      <sheetName val="Cost bd-&quot;A&quot;"/>
      <sheetName val="2.대외공문"/>
      <sheetName val="합의경상"/>
      <sheetName val="4.고용보험"/>
      <sheetName val="휴가비,급량비"/>
      <sheetName val="본사업"/>
      <sheetName val="동원(3)"/>
      <sheetName val="공정외주"/>
      <sheetName val="기초입력"/>
      <sheetName val="부자재 적용비율"/>
      <sheetName val="인부노임"/>
      <sheetName val="조정율"/>
      <sheetName val="포장복구집계"/>
      <sheetName val="공기압축기실"/>
      <sheetName val="집수A"/>
      <sheetName val="준공정산"/>
      <sheetName val="ATM기초철가"/>
      <sheetName val="지입자재집계표"/>
      <sheetName val="자재일람"/>
      <sheetName val="노임변동률"/>
      <sheetName val="잡철물"/>
      <sheetName val="앉음벽 (2)"/>
      <sheetName val="Macro(MCC)"/>
      <sheetName val="원가계산서구조조정"/>
      <sheetName val="B부대공"/>
      <sheetName val="매출채권"/>
      <sheetName val="1Month+Sheet2!"/>
      <sheetName val="시중노임"/>
      <sheetName val="CL분석결과"/>
      <sheetName val="4.2내역서"/>
      <sheetName val="기계공사"/>
      <sheetName val="대가호표"/>
      <sheetName val="철집"/>
      <sheetName val="전선(총)"/>
      <sheetName val="7-1노임"/>
      <sheetName val="7-2경비"/>
      <sheetName val="기계설비표선정수장"/>
      <sheetName val="기초일위대가"/>
      <sheetName val="산출기초"/>
      <sheetName val="소방"/>
      <sheetName val="2F 회의실견적(5_14 일대)"/>
      <sheetName val="Sheet38"/>
      <sheetName val="부속동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신규 수주분(사용자 정의)"/>
      <sheetName val="동해title"/>
      <sheetName val="17F MOCKUP B-1,B-2"/>
      <sheetName val="설계명세"/>
      <sheetName val="5.동별횡주관경"/>
      <sheetName val="참조 (2)"/>
      <sheetName val="제출내역 (3)"/>
      <sheetName val="하조서"/>
      <sheetName val="예산명세서"/>
      <sheetName val="형틀공사"/>
      <sheetName val="공통(20-91)"/>
      <sheetName val="설-원가"/>
      <sheetName val="설치자재"/>
      <sheetName val="단중"/>
      <sheetName val="#2_일위대가목록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설계예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일위(집)"/>
      <sheetName val="투찰(하수)"/>
      <sheetName val="통신원가"/>
      <sheetName val="영외수지"/>
      <sheetName val="일위단가"/>
      <sheetName val="기존단가 (2)"/>
      <sheetName val="환율change"/>
      <sheetName val="3.자재비(총괄)"/>
      <sheetName val="ES조서출력하기"/>
      <sheetName val="일위대가목록 "/>
      <sheetName val="base"/>
      <sheetName val="중질쓰레기"/>
      <sheetName val="압축공기소요량"/>
      <sheetName val="보일러물질수지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품목"/>
      <sheetName val="총공사내역서"/>
      <sheetName val="BF12-R0"/>
      <sheetName val="P-1"/>
      <sheetName val="1월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B2BERP"/>
      <sheetName val="대목"/>
      <sheetName val="진흥지역조서(구역밖)"/>
      <sheetName val="itm코드"/>
      <sheetName val="itm기준"/>
      <sheetName val="PROJECT BRIEF(EX.NEW)"/>
      <sheetName val="투자-국내2"/>
      <sheetName val="다이꾸"/>
      <sheetName val="강관주휀스"/>
      <sheetName val="설계예/"/>
      <sheetName val="공劰.勼"/>
      <sheetName val="공韛⾶_x0005_"/>
      <sheetName val="공_x0005__x0000_"/>
      <sheetName val="도로일위대가표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손익"/>
      <sheetName val="제조"/>
      <sheetName val="손익2"/>
      <sheetName val="제조2"/>
      <sheetName val="기업"/>
      <sheetName val="제조노임"/>
      <sheetName val="시약"/>
      <sheetName val=""/>
      <sheetName val="항목등록"/>
      <sheetName val="현금예금"/>
      <sheetName val="공헾⾵_x0005_"/>
      <sheetName val="간접"/>
      <sheetName val="양식(직판용)"/>
      <sheetName val="상세도(80)"/>
      <sheetName val="공급집계 (현대-우림)"/>
      <sheetName val="노임단가 (2)"/>
      <sheetName val="선체-H"/>
      <sheetName val="가감수량"/>
      <sheetName val="개거재료산출"/>
      <sheetName val=" 토목 처리장도급내역서 "/>
      <sheetName val="1 자원총괄"/>
      <sheetName val="차압계산"/>
      <sheetName val="공사잡비"/>
      <sheetName val="약품설비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노임(1차)"/>
      <sheetName val="백호우계수"/>
      <sheetName val="모래기초"/>
      <sheetName val="광장"/>
      <sheetName val="단조-노임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기계경비시간당손료목록"/>
      <sheetName val="2.노임및손료"/>
      <sheetName val="교대(A1-A2)"/>
      <sheetName val="일위-1"/>
      <sheetName val="1.토공집계표"/>
      <sheetName val="접속단위"/>
      <sheetName val="연결원본-절대지우지말것"/>
      <sheetName val="폐토수익화 "/>
      <sheetName val="원료"/>
      <sheetName val="값"/>
      <sheetName val="석축산출서"/>
      <sheetName val="unitpric"/>
      <sheetName val="흙쌓기도수로설치현황"/>
      <sheetName val="샌딩 에폭시 도장"/>
      <sheetName val="일반문틀 설치"/>
      <sheetName val="스텐문틀설치"/>
      <sheetName val="Summary Sheets"/>
      <sheetName val="관개"/>
      <sheetName val="1,2공구원가계산서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지하시설물작성"/>
      <sheetName val="XL4Poppy"/>
      <sheetName val="제잡비"/>
      <sheetName val="총괄표 "/>
      <sheetName val="주요항목별"/>
      <sheetName val="위치조서"/>
      <sheetName val="제노임"/>
      <sheetName val="연환"/>
      <sheetName val="B부대0"/>
      <sheetName val="공사미수"/>
      <sheetName val="인사자료총집계"/>
      <sheetName val="가로등내역서"/>
      <sheetName val="70%"/>
      <sheetName val="내역(100%)"/>
      <sheetName val="C3"/>
      <sheetName val="납부서"/>
      <sheetName val="전담운영PM"/>
      <sheetName val="일위대가내역"/>
      <sheetName val="공종별내역서"/>
      <sheetName val="일위_FILE"/>
      <sheetName val="원내역"/>
      <sheetName val="터널대가"/>
      <sheetName val="예정(3)"/>
      <sheetName val="소포내역 (2)"/>
      <sheetName val="단1"/>
      <sheetName val="TANK견적대지"/>
      <sheetName val="MECH"/>
      <sheetName val="설_(3)2"/>
      <sheetName val="설_(2)2"/>
      <sheetName val="철콘산출"/>
      <sheetName val="노임단가2004(상)"/>
      <sheetName val="버스운행안내"/>
      <sheetName val="예방접종계획"/>
      <sheetName val="근태계획서"/>
      <sheetName val="상반기손익차2총괄"/>
      <sheetName val="대포2교접속"/>
      <sheetName val="천방교접속"/>
      <sheetName val="B-data"/>
      <sheetName val="ETC"/>
      <sheetName val="1-1"/>
      <sheetName val="Sheet15"/>
      <sheetName val="전국현황"/>
      <sheetName val="차수"/>
      <sheetName val="1"/>
      <sheetName val="통합"/>
      <sheetName val="옹벽"/>
      <sheetName val="3BL공동구_수량2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냉각수펌프1"/>
      <sheetName val="1_설계조건1"/>
      <sheetName val="_HIT-&gt;HMC_견적(3900)2"/>
      <sheetName val="내역서_1"/>
      <sheetName val="노_무_비1"/>
      <sheetName val="전선_및_전선관1"/>
      <sheetName val="Inst_1"/>
      <sheetName val="내역서_제출1"/>
      <sheetName val="2000년_공정표1"/>
      <sheetName val="별표_1"/>
      <sheetName val="3_2제조설비1"/>
      <sheetName val="단가대비표_(3)1"/>
      <sheetName val="효성CB_1P기초1"/>
      <sheetName val="노무비_근거1"/>
      <sheetName val="세골재__T2_변경_현황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노임단가(08_01)"/>
      <sheetName val="갑지_을지"/>
      <sheetName val="C_전기공사"/>
      <sheetName val="Sheet1_(2)"/>
      <sheetName val="DATA테이블1_(2)"/>
      <sheetName val="1000_DB구축_부표"/>
      <sheetName val="CT_"/>
      <sheetName val="조도계산서_(도서)"/>
      <sheetName val="표__지"/>
      <sheetName val="빌딩_안내"/>
      <sheetName val="화재_탐지_설비"/>
      <sheetName val="A_견적"/>
      <sheetName val="s_v"/>
      <sheetName val="도담구내_개소별_명세"/>
      <sheetName val="정거장_설계조건"/>
      <sheetName val="2000_05"/>
      <sheetName val="단가_및_재료비"/>
      <sheetName val="1차_내역서"/>
      <sheetName val="청곡지거입력"/>
      <sheetName val="현장조사"/>
      <sheetName val="공_x0005__x0000__x0000_"/>
      <sheetName val="공铌ó_x0000_"/>
      <sheetName val="공_x0000_"/>
      <sheetName val="공䐠"/>
      <sheetName val="공㽐-ૐ"/>
      <sheetName val="[KKK.XLS]설계예/"/>
      <sheetName val="[KKK.XLS][KKK.XLS]설계예/"/>
      <sheetName val="[KKK.XLS][KKK.XLS][KKK.XLS]설계예/"/>
      <sheetName val="공사내역"/>
      <sheetName val="토목"/>
      <sheetName val="WING3"/>
      <sheetName val="계화배수(3대)"/>
      <sheetName val="수량간지"/>
      <sheetName val="수공기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청곡간선입력"/>
      <sheetName val="97년 추정"/>
      <sheetName val="측량요율"/>
      <sheetName val="원가계산 (2)"/>
      <sheetName val="전기일위대가"/>
      <sheetName val="배수공"/>
      <sheetName val="건축기성"/>
      <sheetName val="BOQ(전체)"/>
      <sheetName val="주소"/>
      <sheetName val="1유리"/>
      <sheetName val="공ମ⿩_x0005_"/>
      <sheetName val="2,EXIST 전기실산출"/>
      <sheetName val="포승중환경개선공사_변경_"/>
      <sheetName val="변경내역"/>
      <sheetName val="기준표"/>
      <sheetName val="시화점실행"/>
      <sheetName val="MEMORY"/>
      <sheetName val="관리보고"/>
      <sheetName val="신표지1"/>
      <sheetName val="GRACE"/>
      <sheetName val="식재일위대"/>
      <sheetName val="자재발주서"/>
      <sheetName val="wall"/>
      <sheetName val="Front"/>
      <sheetName val="선급비용"/>
      <sheetName val="본사"/>
      <sheetName val="공장"/>
      <sheetName val="ELECTR_x0000__x0000_"/>
      <sheetName val="MAT 철근"/>
      <sheetName val="FAB4생산"/>
      <sheetName val="간접비 총괄표"/>
      <sheetName val="남양구조시험동"/>
      <sheetName val="토공A1"/>
      <sheetName val="전기단가조사서"/>
      <sheetName val="P-산#1-1(WOWA1)"/>
      <sheetName val="단중표-ST"/>
      <sheetName val="95년12월말"/>
      <sheetName val="조건표 (2)"/>
      <sheetName val="tggwan(mac)"/>
      <sheetName val="예산총괄표"/>
      <sheetName val="인건비"/>
      <sheetName val="기둥(원형)"/>
      <sheetName val="기초공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건축공사"/>
      <sheetName val="시중노임(공사)"/>
      <sheetName val="기성금내역서"/>
      <sheetName val="일위대가(4층원격礊"/>
      <sheetName val="일위대가(4_x0005__x0000__x0000_"/>
      <sheetName val="일위대가(4獏め_x0005__x0000_"/>
      <sheetName val="일위대가(4층원격唨"/>
      <sheetName val="MAT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수원공사비"/>
      <sheetName val="투찰"/>
      <sheetName val="4.2유효폭의 계산"/>
      <sheetName val="NO.1-NO12(설계예산서)"/>
      <sheetName val="2.고용보험료산출근거"/>
      <sheetName val="ÀÏÀ§(PANEL)"/>
      <sheetName val="산출"/>
      <sheetName val="전통건설"/>
      <sheetName val="설계내역2"/>
      <sheetName val="유수전환공사"/>
      <sheetName val="공종목록표"/>
      <sheetName val="설계내역서"/>
      <sheetName val="기본자료"/>
      <sheetName val="노무비 "/>
      <sheetName val="평가데이터"/>
      <sheetName val="부안변전"/>
      <sheetName val="전기외주내역"/>
      <sheetName val="기초목"/>
      <sheetName val="현장관리비데이타"/>
      <sheetName val="기술조건"/>
      <sheetName val="호표"/>
      <sheetName val="청곡지선토공총"/>
      <sheetName val="토공총"/>
      <sheetName val="슬래브(유곡)"/>
      <sheetName val="말뚝지/_x0000__x0013_"/>
      <sheetName val="면적표"/>
      <sheetName val="적용률"/>
      <sheetName val="1구간FRP수량산출"/>
      <sheetName val="준검 내역서"/>
      <sheetName val="결재갑지"/>
      <sheetName val="건축2"/>
      <sheetName val="효동"/>
      <sheetName val="ND"/>
      <sheetName val="원본(갑지)"/>
      <sheetName val="자재운반단가일람표"/>
      <sheetName val="시중노임단가"/>
      <sheetName val="상시"/>
      <sheetName val="접속도로1"/>
      <sheetName val="가설공_x0000_"/>
      <sheetName val="말뚝지_x0000__x0000_ﯲ"/>
      <sheetName val="말뚝지怀4Ე"/>
      <sheetName val="각종양식"/>
      <sheetName val="5.지붕"/>
      <sheetName val="철근콘크리트"/>
      <sheetName val="개별직종노임단가(2002.5)"/>
      <sheetName val="설계예산서"/>
      <sheetName val="폐기물"/>
      <sheetName val="암거 제원표-1단계"/>
      <sheetName val="하수처리장"/>
      <sheetName val="날개벽"/>
      <sheetName val="산출기초(기계터파기)3열"/>
      <sheetName val="전송망집계"/>
      <sheetName val="철거수량(전송)"/>
      <sheetName val="일용노임단가"/>
      <sheetName val="산출근거1"/>
      <sheetName val="인수공규격"/>
      <sheetName val="실행간접비용"/>
      <sheetName val="업무분장"/>
      <sheetName val="단가산출2"/>
      <sheetName val="배수통관(좌)"/>
      <sheetName val="DATA 입력부"/>
      <sheetName val="이름"/>
      <sheetName val="예정공정표"/>
      <sheetName val="단가조사-1"/>
      <sheetName val="단가조사-2"/>
      <sheetName val="토피 5m"/>
      <sheetName val="집수정(600-700)"/>
      <sheetName val="중기조종사 단위단가"/>
      <sheetName val="관집계"/>
      <sheetName val="A1"/>
      <sheetName val="대비"/>
      <sheetName val="소총괄표1"/>
      <sheetName val="우수공집계"/>
      <sheetName val="전동기"/>
      <sheetName val="업체별기성내역"/>
      <sheetName val="BOX수량"/>
      <sheetName val="000000"/>
      <sheetName val="무시"/>
      <sheetName val=" 소방공사 산출근거"/>
      <sheetName val="기기리스트"/>
      <sheetName val="플랜트 설치"/>
      <sheetName val="북방3터널"/>
      <sheetName val="미드수량"/>
      <sheetName val="견적대비 견적서"/>
      <sheetName val="LIST"/>
      <sheetName val="갑  지"/>
      <sheetName val="견적조건"/>
      <sheetName val="노임이"/>
      <sheetName val="공동구수량"/>
      <sheetName val="단가대비"/>
      <sheetName val="남평내역"/>
      <sheetName val="재료집계표"/>
      <sheetName val="수량산출목록표"/>
      <sheetName val="PARAMETER"/>
      <sheetName val="10월"/>
      <sheetName val="기초"/>
      <sheetName val="부경"/>
      <sheetName val="database"/>
      <sheetName val="S1,3"/>
      <sheetName val="수안보-MBR1"/>
      <sheetName val="원형1호맨홀토공수량"/>
      <sheetName val="P.M 별"/>
      <sheetName val="일위대가(비굴착)"/>
      <sheetName val="기안문"/>
      <sheetName val="noyim"/>
      <sheetName val="7급줄떼"/>
      <sheetName val="지점별강우량"/>
      <sheetName val="인원계획-미화"/>
      <sheetName val="7급줄떼공"/>
      <sheetName val="견적(100%ᓈ"/>
      <sheetName val="견적(100%䃈"/>
      <sheetName val="견적(100%耀"/>
      <sheetName val="견적(100%"/>
      <sheetName val="수량"/>
      <sheetName val="계약용량(서포)"/>
      <sheetName val="견적(100%_x0008_"/>
      <sheetName val="팀업무"/>
      <sheetName val="전기내역서(총계)"/>
      <sheetName val="남양시작동자105노65기1_3화1_2"/>
      <sheetName val="출력은_금물1"/>
      <sheetName val="국도접속_차도부수량"/>
      <sheetName val="BSD_(2)"/>
      <sheetName val="단가_1"/>
      <sheetName val="일위대가_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정산내역서"/>
      <sheetName val="도급"/>
      <sheetName val="경비2내역"/>
      <sheetName val="남양내역"/>
      <sheetName val="담보"/>
      <sheetName val="220 (2)"/>
      <sheetName val="점수계산1-2"/>
      <sheetName val="청학계"/>
      <sheetName val="참조"/>
      <sheetName val="일위대가-1"/>
      <sheetName val="21301동"/>
      <sheetName val="진주방향"/>
      <sheetName val="접수부"/>
      <sheetName val="도로횡단-D300"/>
      <sheetName val="내역(가지)"/>
      <sheetName val="성곽공사"/>
      <sheetName val="코드일람표2001년10월"/>
      <sheetName val="제안서입력"/>
      <sheetName val="장비선정 "/>
      <sheetName val="견적(100%저"/>
      <sheetName val="견적(100%_x0000_"/>
      <sheetName val="견적(100%"/>
      <sheetName val="48평형"/>
      <sheetName val="62평형"/>
      <sheetName val="단면가정"/>
      <sheetName val="부재력정리"/>
      <sheetName val="경비"/>
      <sheetName val="하자접수대장"/>
      <sheetName val="P1(좌,우)"/>
      <sheetName val="충주"/>
      <sheetName val="일위대가목록_"/>
      <sheetName val="간접비_총괄표"/>
      <sheetName val="17F_MOCKUP_B-1,B-2"/>
      <sheetName val="MAT_철근"/>
      <sheetName val="일_위_목_록_표"/>
      <sheetName val="3.공통공사대비"/>
      <sheetName val="콘크리트타설집계표"/>
      <sheetName val="[KKK.XLS]말뚝지/_x0000__x0013_"/>
      <sheetName val="점검총괄"/>
      <sheetName val="hvac내역서(제어동)"/>
      <sheetName val="9509"/>
      <sheetName val="실행내역 "/>
      <sheetName val="일위산출근거"/>
      <sheetName val="FB25JN"/>
      <sheetName val="9-1차이내역"/>
      <sheetName val="DATA테이블"/>
      <sheetName val="DATA테이블_x0000__x0000_Ԁ_x0000_쀀"/>
      <sheetName val="맨홀수량산출(2호)"/>
      <sheetName val="가감수량(2호)"/>
      <sheetName val="시점교대"/>
      <sheetName val="미장&amp;수장공사"/>
      <sheetName val="범례표"/>
      <sheetName val="우배수"/>
      <sheetName val="광주운남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/>
      <sheetData sheetId="243"/>
      <sheetData sheetId="244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 refreshError="1"/>
      <sheetData sheetId="1129" refreshError="1"/>
      <sheetData sheetId="1130" refreshError="1"/>
      <sheetData sheetId="1131"/>
      <sheetData sheetId="1132" refreshError="1"/>
      <sheetData sheetId="1133"/>
      <sheetData sheetId="1134"/>
      <sheetData sheetId="1135" refreshError="1"/>
      <sheetData sheetId="1136" refreshError="1"/>
      <sheetData sheetId="1137" refreshError="1"/>
      <sheetData sheetId="1138"/>
      <sheetData sheetId="1139"/>
      <sheetData sheetId="1140" refreshError="1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</sheetDataSet>
  </externalBook>
</externalLink>
</file>

<file path=xl/externalLinks/externalLink3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직노"/>
      <sheetName val="N賃率-職"/>
      <sheetName val="통합배선인건"/>
      <sheetName val="견적갑지"/>
      <sheetName val="물량산출"/>
      <sheetName val="비교자료"/>
      <sheetName val="48전력선로일위"/>
      <sheetName val="고등학교"/>
      <sheetName val="내역서1"/>
      <sheetName val="내역서"/>
      <sheetName val="건축내역"/>
      <sheetName val="조명율표"/>
      <sheetName val="200"/>
      <sheetName val="실행내역"/>
      <sheetName val="실행"/>
      <sheetName val="자재단가"/>
      <sheetName val="MAIN_TABLE"/>
      <sheetName val="노무비 근거"/>
      <sheetName val="내역"/>
      <sheetName val="요율"/>
      <sheetName val="A 견적"/>
      <sheetName val="당초"/>
      <sheetName val="영창26"/>
      <sheetName val=" 소방공사 산출근거"/>
      <sheetName val="DATA"/>
      <sheetName val="신우"/>
      <sheetName val="전기일위목록"/>
      <sheetName val="빌딩 안내"/>
      <sheetName val="가설공사"/>
      <sheetName val="총괄표"/>
      <sheetName val="갑지"/>
      <sheetName val="집계표"/>
      <sheetName val="CTEMCOST"/>
      <sheetName val="기본일위"/>
      <sheetName val="골재산출"/>
      <sheetName val="BasePriceList"/>
      <sheetName val="노임단가표"/>
      <sheetName val="CAT_5"/>
      <sheetName val="#REF"/>
      <sheetName val="설계서"/>
      <sheetName val="봉방동근생"/>
      <sheetName val="대공종"/>
      <sheetName val="제잡비"/>
      <sheetName val="표지 (2)"/>
      <sheetName val="단가표"/>
      <sheetName val="SG"/>
      <sheetName val="견적서"/>
      <sheetName val="본부소개"/>
      <sheetName val="수량분배표"/>
      <sheetName val="DB"/>
      <sheetName val="견적"/>
      <sheetName val="공사비총괄표"/>
      <sheetName val="98지급계획"/>
      <sheetName val="Sheet1"/>
      <sheetName val="적용토목"/>
      <sheetName val="한일양산"/>
      <sheetName val="총괄"/>
      <sheetName val="수량산출서"/>
      <sheetName val="설계금내역서"/>
      <sheetName val="교통대책내역"/>
      <sheetName val="산출금액내역"/>
      <sheetName val="기계경비(시간당)"/>
      <sheetName val="예산M11A"/>
      <sheetName val="97년 추정"/>
      <sheetName val="원가계산서 "/>
      <sheetName val="내역표지"/>
      <sheetName val="일위"/>
      <sheetName val="물가조사"/>
      <sheetName val="Sheet2"/>
      <sheetName val="Sheet3"/>
      <sheetName val="기계경비"/>
      <sheetName val="철거산출근거"/>
      <sheetName val="상가TV배선"/>
      <sheetName val="1유리"/>
      <sheetName val="재료"/>
      <sheetName val="지입자재집계표"/>
      <sheetName val="공내역"/>
      <sheetName val="AIR SHOWER(3인용)"/>
      <sheetName val="J-EQ"/>
      <sheetName val="L1"/>
      <sheetName val="일위대가집계표"/>
      <sheetName val="일위대가표"/>
      <sheetName val="건축공사"/>
      <sheetName val="asd"/>
      <sheetName val="3BL공동구 수량"/>
      <sheetName val="Customer Databas"/>
      <sheetName val="총(신설)"/>
      <sheetName val="95년12월말"/>
      <sheetName val="원가"/>
      <sheetName val="102역사"/>
      <sheetName val="NYS"/>
      <sheetName val="J直材4"/>
      <sheetName val="N賃率_職"/>
      <sheetName val="지하"/>
      <sheetName val="갑지1"/>
      <sheetName val="기존단가 (2)"/>
      <sheetName val="노임단가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수량산출"/>
      <sheetName val="중기사용료산출근거"/>
      <sheetName val="단위량"/>
      <sheetName val="재료집계표2"/>
      <sheetName val="토적집계표"/>
      <sheetName val="코드표"/>
      <sheetName val="단중표"/>
      <sheetName val="차수공개요"/>
      <sheetName val="I一般比"/>
      <sheetName val="운반공사"/>
      <sheetName val="일위총괄"/>
      <sheetName val="바닥판"/>
      <sheetName val="입력DATA"/>
      <sheetName val="노무단가산정"/>
      <sheetName val="내역서 "/>
      <sheetName val="데이타"/>
      <sheetName val="5공철탑검토표"/>
      <sheetName val="4공철탑검토"/>
      <sheetName val="대창(장성)"/>
      <sheetName val="제출내역"/>
      <sheetName val="을"/>
      <sheetName val="단가"/>
      <sheetName val="b_balju_cho"/>
      <sheetName val="일위대가"/>
      <sheetName val="101동"/>
      <sheetName val="약품공급2"/>
      <sheetName val="일위대가-내역 "/>
      <sheetName val="설비2차"/>
      <sheetName val="교각1"/>
      <sheetName val="조명시설"/>
      <sheetName val="6호기"/>
      <sheetName val="BID"/>
      <sheetName val="공사착공계"/>
      <sheetName val="입찰안"/>
      <sheetName val="본체"/>
      <sheetName val="내역(가지)"/>
      <sheetName val="주beam"/>
      <sheetName val="일위_파일"/>
      <sheetName val="교각별철근수량집계표"/>
      <sheetName val="재개발"/>
      <sheetName val="교수설계"/>
      <sheetName val="220 (2)"/>
      <sheetName val="담장산출"/>
      <sheetName val="소일위대가코드표"/>
      <sheetName val="분전반"/>
      <sheetName val="입상내역"/>
      <sheetName val="대치판정"/>
      <sheetName val="토공사"/>
      <sheetName val="기성내역"/>
      <sheetName val="설직재-1"/>
      <sheetName val="개요"/>
      <sheetName val="조도계산서 (도서)"/>
      <sheetName val="물량입력"/>
      <sheetName val="1.취수장"/>
      <sheetName val="노임"/>
      <sheetName val="직원자료입력"/>
      <sheetName val="날개벽수량표"/>
      <sheetName val="설계명세"/>
      <sheetName val="연습"/>
      <sheetName val="실행(1)"/>
      <sheetName val="계약용량(서포)"/>
      <sheetName val="도담구내 개소별 명세"/>
      <sheetName val="PIPING"/>
      <sheetName val="inputdata"/>
      <sheetName val="기초자료"/>
      <sheetName val="제직재"/>
      <sheetName val="토공 total"/>
      <sheetName val="공기압축기실"/>
      <sheetName val="990430_당초"/>
      <sheetName val="측량노임.재료.기재"/>
      <sheetName val="재료값"/>
      <sheetName val="일위대가목차"/>
      <sheetName val="국도접속 차도부수량"/>
      <sheetName val="인건비"/>
      <sheetName val="원가총괄"/>
      <sheetName val="급,배기팬"/>
      <sheetName val="카메라"/>
      <sheetName val="공정집계"/>
      <sheetName val="인수공규격"/>
      <sheetName val="식생블럭단위수량"/>
      <sheetName val="PIPE"/>
      <sheetName val="단가산출"/>
      <sheetName val="예산대비"/>
      <sheetName val="프로젝트"/>
      <sheetName val="적현로"/>
      <sheetName val="부하자료"/>
      <sheetName val="중기"/>
      <sheetName val="Macro(MCC)"/>
      <sheetName val="갑  지"/>
      <sheetName val="준검 내역서"/>
      <sheetName val="19990101-엑셀1"/>
      <sheetName val="연부97-1"/>
      <sheetName val="데리네이타현황"/>
      <sheetName val="일위산출"/>
      <sheetName val="공량산출서"/>
      <sheetName val="POL6차-PIPING"/>
      <sheetName val="잡철물"/>
      <sheetName val="2공구산출내역"/>
      <sheetName val="간접비계산"/>
      <sheetName val="접지수량"/>
      <sheetName val="B"/>
      <sheetName val="일위대가(가설)"/>
      <sheetName val="명세서"/>
      <sheetName val="내역전기"/>
      <sheetName val="일위1"/>
      <sheetName val="본사인상전"/>
      <sheetName val="위치조서"/>
      <sheetName val="조건표"/>
      <sheetName val="물가시세"/>
      <sheetName val="연장,면적"/>
      <sheetName val="자재"/>
      <sheetName val="물집"/>
      <sheetName val="#3_일위대가목록"/>
      <sheetName val="원가계산서"/>
      <sheetName val="특별땅고르기"/>
      <sheetName val="전기공사"/>
      <sheetName val="기본1"/>
      <sheetName val="수정일위대가"/>
      <sheetName val="관급_File"/>
      <sheetName val="입력변수"/>
      <sheetName val="단가목록"/>
      <sheetName val="기별(종합)"/>
      <sheetName val="철근량"/>
      <sheetName val="원본"/>
      <sheetName val="오수공수량집계표"/>
      <sheetName val="2000년1차"/>
      <sheetName val="2000전체분"/>
      <sheetName val="산출근거"/>
      <sheetName val="원본(갑지)"/>
      <sheetName val="자재테이블"/>
      <sheetName val="가시설수량"/>
      <sheetName val="guard(mac)"/>
      <sheetName val="개소별수량산출"/>
      <sheetName val="인건-측정"/>
      <sheetName val="기본자료"/>
      <sheetName val="전동기"/>
      <sheetName val="Baby일위대가"/>
      <sheetName val="일 위 대 가 표"/>
      <sheetName val="노임변동률"/>
      <sheetName val="1안"/>
      <sheetName val="단가비교표_공통1"/>
      <sheetName val="강북라우터"/>
      <sheetName val="자금운용계획표"/>
      <sheetName val="대차"/>
      <sheetName val="지급자재"/>
      <sheetName val="내역서(중수)"/>
      <sheetName val="세부내역"/>
      <sheetName val="96정변2"/>
      <sheetName val="국내조달(통합-1)"/>
      <sheetName val="중기일위대가"/>
      <sheetName val="기초일위"/>
      <sheetName val="시설일위"/>
      <sheetName val="조명일위"/>
      <sheetName val="중강당 내역"/>
      <sheetName val="예산서"/>
      <sheetName val="단가표 (2)"/>
      <sheetName val="봉양~조차장간고하개명(신설)"/>
      <sheetName val="실행간접비용"/>
      <sheetName val="교각계산"/>
      <sheetName val="철근집계"/>
      <sheetName val="물가자료"/>
      <sheetName val="통신대가"/>
      <sheetName val=" HIT-&gt;HMC 견적(3900)"/>
      <sheetName val="자료"/>
      <sheetName val="경율산정.XLS"/>
      <sheetName val="당진1,2호기전선관설치및접지4차공사내역서-을지"/>
      <sheetName val="9GNG운반"/>
      <sheetName val="lee"/>
      <sheetName val="집계표소트"/>
      <sheetName val="LD"/>
      <sheetName val="전기산출기초"/>
      <sheetName val="설계명세서"/>
      <sheetName val="표지1"/>
      <sheetName val="직재"/>
      <sheetName val="경산"/>
      <sheetName val="연결임시"/>
      <sheetName val="ES조서출력하기"/>
      <sheetName val="Sheet5"/>
      <sheetName val="1,2공구원가계산서"/>
      <sheetName val="1공구산출내역서"/>
      <sheetName val="설비견적"/>
      <sheetName val="내역서(기성청구)"/>
      <sheetName val="전체제잡비"/>
      <sheetName val="fursys"/>
      <sheetName val="과세내역(세부)"/>
      <sheetName val="중기사용료"/>
      <sheetName val="콘크리트"/>
      <sheetName val="계산표지"/>
      <sheetName val="장비분류"/>
      <sheetName val="터파기및재료"/>
      <sheetName val="수주추정"/>
      <sheetName val="입력"/>
      <sheetName val="ㄱ"/>
      <sheetName val="현장"/>
      <sheetName val="관리비비계상"/>
      <sheetName val="RE9604"/>
      <sheetName val="구성1"/>
      <sheetName val="구성2"/>
      <sheetName val="구성3"/>
      <sheetName val="구성4"/>
      <sheetName val="그림2"/>
      <sheetName val="품셈"/>
      <sheetName val="골조"/>
      <sheetName val="Macro(전기)"/>
      <sheetName val="노무비"/>
      <sheetName val="SIL98"/>
      <sheetName val="퍼스트"/>
      <sheetName val="LOPCALC"/>
      <sheetName val="하조서"/>
      <sheetName val="설계"/>
      <sheetName val="케이블"/>
      <sheetName val="암거단위"/>
      <sheetName val="환율"/>
      <sheetName val="교각토공"/>
      <sheetName val="내역서(2)"/>
      <sheetName val="율촌법률사무소2내역"/>
      <sheetName val="설치내역"/>
      <sheetName val="전화공사 공량 및 집계표"/>
      <sheetName val="자단"/>
      <sheetName val="제품정보"/>
      <sheetName val="차액보증"/>
      <sheetName val="자동제어"/>
      <sheetName val="학생내역"/>
      <sheetName val="미익SUB"/>
      <sheetName val="부하계산서"/>
      <sheetName val="철탑공사"/>
      <sheetName val="을 1"/>
      <sheetName val="을 2"/>
      <sheetName val="추가예산"/>
      <sheetName val="전기내역서(총계)"/>
      <sheetName val="일위목록"/>
      <sheetName val="cable산출"/>
      <sheetName val="음성(cable)"/>
      <sheetName val="PassPort-60%"/>
      <sheetName val="기본단가표"/>
      <sheetName val="IMPEADENCE MAP 취수장"/>
      <sheetName val="MECH"/>
      <sheetName val="FAX"/>
      <sheetName val="자재일람"/>
      <sheetName val="창호"/>
      <sheetName val="실행철강하도"/>
      <sheetName val="내역서(전기)"/>
      <sheetName val="위생설비"/>
      <sheetName val="FAB4생산"/>
      <sheetName val="포승중환경개선공사(변경)"/>
      <sheetName val="청주(철골발주의뢰서)"/>
      <sheetName val="참조 (2)"/>
      <sheetName val="공사직종별노임"/>
      <sheetName val="견적조건"/>
      <sheetName val="전체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일위단가"/>
      <sheetName val="48일위"/>
      <sheetName val="48수량"/>
      <sheetName val="22수량"/>
      <sheetName val="49일위"/>
      <sheetName val="22일위"/>
      <sheetName val="49수량"/>
      <sheetName val="암거날개벽재료집계"/>
      <sheetName val="공사설계서"/>
      <sheetName val="BTS Rack실장도(실외형)"/>
      <sheetName val="차압계산"/>
      <sheetName val="일위(시설)"/>
      <sheetName val="수량산출서 (2)"/>
      <sheetName val="20관리비율"/>
      <sheetName val="1.설계조건"/>
      <sheetName val="견적대비 견적서"/>
      <sheetName val="말뚝지지력산정"/>
      <sheetName val="관급자재"/>
      <sheetName val="총수량집계표"/>
      <sheetName val="입찰보고"/>
      <sheetName val="상수도토공집계표"/>
      <sheetName val="Sheet13"/>
      <sheetName val="단가비교"/>
      <sheetName val="6. 안전관리비"/>
      <sheetName val="품셈표"/>
      <sheetName val="품셈1-17"/>
      <sheetName val="자재표"/>
      <sheetName val="정렬"/>
      <sheetName val="공사원가계산서"/>
      <sheetName val="PLB"/>
      <sheetName val="ATM기초철가"/>
      <sheetName val="전기공사일위대가"/>
      <sheetName val="건축원가계산서"/>
      <sheetName val="내역(설계)"/>
      <sheetName val="중간"/>
      <sheetName val="시운전연료"/>
      <sheetName val="계약서"/>
      <sheetName val="일위집계(기존)"/>
      <sheetName val="LOAD-46"/>
      <sheetName val="일위대가목록"/>
      <sheetName val="설계변경"/>
      <sheetName val="인부신상자료"/>
      <sheetName val="대로근거"/>
      <sheetName val="신대방33(적용)"/>
      <sheetName val="20-25"/>
      <sheetName val="Y-WORK"/>
      <sheetName val="토목주소"/>
      <sheetName val="부대내역"/>
      <sheetName val="산출근거 (2)"/>
      <sheetName val="집계표 (2)"/>
      <sheetName val="을부담운반비"/>
      <sheetName val="위스키3"/>
      <sheetName val="주류전체2"/>
      <sheetName val="Total"/>
      <sheetName val="스포회원매출"/>
      <sheetName val="사다리"/>
      <sheetName val="사용자일위"/>
      <sheetName val="계약내력"/>
      <sheetName val="5.정산서"/>
      <sheetName val="수량총괄"/>
      <sheetName val="철근중량"/>
      <sheetName val="load(지하층)"/>
      <sheetName val="테이블"/>
      <sheetName val="집수정(600-700)"/>
      <sheetName val="토공(우물통,기타) "/>
      <sheetName val="지질조사"/>
      <sheetName val="집계"/>
      <sheetName val="13LPMCC"/>
      <sheetName val="할증 "/>
      <sheetName val="견적대비표"/>
      <sheetName val="voucher"/>
      <sheetName val="대장"/>
      <sheetName val="환율change"/>
      <sheetName val="FACTOR"/>
      <sheetName val="단위단가"/>
      <sheetName val="별표 "/>
      <sheetName val="P1(좌,우)"/>
      <sheetName val="노무비단가"/>
      <sheetName val="총괄메뉴"/>
      <sheetName val="재료비"/>
      <sheetName val="콘센트신설"/>
      <sheetName val="직접경비호표"/>
      <sheetName val="항측노임단가"/>
      <sheetName val="월별수입"/>
      <sheetName val="순공사비"/>
      <sheetName val="물량표"/>
      <sheetName val="품목"/>
      <sheetName val="역공종"/>
      <sheetName val="CCTV 집계표 (3)"/>
      <sheetName val="문학간접"/>
      <sheetName val="#2_일위대가목록"/>
      <sheetName val="유림총괄"/>
      <sheetName val="정산을지"/>
      <sheetName val="2.대외공문"/>
      <sheetName val="본부장"/>
      <sheetName val="개인별조서"/>
      <sheetName val="모관부설및연결"/>
      <sheetName val="공정집계_국별"/>
      <sheetName val="조경"/>
      <sheetName val="NEYOK"/>
      <sheetName val="노임이"/>
      <sheetName val="고시단가"/>
      <sheetName val="참조"/>
      <sheetName val="설변공종별"/>
      <sheetName val="재료집계표3"/>
      <sheetName val="9509"/>
      <sheetName val="1"/>
      <sheetName val="직공비"/>
      <sheetName val="개요2"/>
      <sheetName val="Sheet4"/>
      <sheetName val="인사자료총집계"/>
      <sheetName val="기본사항"/>
      <sheetName val="부서코드표"/>
      <sheetName val="2공구내역"/>
      <sheetName val="지하시설물작성"/>
      <sheetName val="98수문일위"/>
      <sheetName val="산출내역서집계표"/>
      <sheetName val="건축"/>
      <sheetName val="표  지"/>
      <sheetName val="공제구간조서"/>
      <sheetName val="성곽공사"/>
      <sheetName val="2234"/>
      <sheetName val="편성절차"/>
      <sheetName val="산출내력"/>
      <sheetName val="암거날개벽"/>
      <sheetName val="정산내역서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위탁계약내역서"/>
      <sheetName val="토공사(흙막이)"/>
      <sheetName val="dtxl"/>
      <sheetName val="접속 SLAB,BRACKET 설계"/>
      <sheetName val="교량data"/>
      <sheetName val="갈현동"/>
      <sheetName val="식재인부"/>
      <sheetName val="일위대가표(DEEP)"/>
      <sheetName val="금융비용"/>
      <sheetName val="SLAB"/>
      <sheetName val="청천내"/>
      <sheetName val="재료집계표"/>
      <sheetName val="신천3호용수로"/>
      <sheetName val="접속도로1"/>
      <sheetName val="sst,stl창호"/>
      <sheetName val="여과지동"/>
      <sheetName val="오동"/>
      <sheetName val="대조"/>
      <sheetName val="나한"/>
      <sheetName val="휴가비,급량비"/>
      <sheetName val="갑__지"/>
      <sheetName val="토공_total"/>
      <sheetName val="도담구내_개소별_명세"/>
      <sheetName val="측량노임_재료_기재"/>
      <sheetName val="_HIT-&gt;HMC_견적(3900)"/>
      <sheetName val="준검_내역서"/>
      <sheetName val="일_위_대_가_표"/>
      <sheetName val="경율산정_XLS"/>
      <sheetName val="1 자원총괄"/>
      <sheetName val="단가조사"/>
      <sheetName val="시중노임단가"/>
      <sheetName val="설계내역서"/>
      <sheetName val="기본DATA"/>
      <sheetName val="AIR SHOWER_3인용_"/>
      <sheetName val="토사(PE)"/>
      <sheetName val="전압강하자료"/>
      <sheetName val="Drivers"/>
      <sheetName val="창호(공장동)"/>
      <sheetName val="대비"/>
      <sheetName val="오억미만"/>
      <sheetName val="수목데이타 "/>
      <sheetName val="BH-1 (2)"/>
      <sheetName val="공사개요"/>
      <sheetName val="제경비"/>
      <sheetName val="일대자료"/>
      <sheetName val="내   역"/>
      <sheetName val="운반"/>
      <sheetName val="일위대가 (100%)"/>
      <sheetName val="XXXXXX"/>
      <sheetName val="DHEQSUPT"/>
      <sheetName val="현장별"/>
      <sheetName val="코드"/>
      <sheetName val="작성방법"/>
      <sheetName val="2,EXIST 전기실산출"/>
      <sheetName val="C1.공사개요"/>
      <sheetName val="노임,재료비"/>
      <sheetName val="INPUT"/>
      <sheetName val="산출내역서"/>
      <sheetName val="항공측량노임단가"/>
      <sheetName val="매립"/>
      <sheetName val="재정비내역"/>
      <sheetName val="지적고시내역"/>
      <sheetName val="정산내역"/>
      <sheetName val="노 무 비"/>
      <sheetName val="제작비추산총괄표"/>
      <sheetName val="갑"/>
      <sheetName val="진단세부현황"/>
      <sheetName val="직접공사비"/>
      <sheetName val="2445B2"/>
      <sheetName val="eq_data"/>
      <sheetName val="Macro(전선)"/>
      <sheetName val="청학계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/>
      <sheetData sheetId="81" refreshError="1"/>
      <sheetData sheetId="82" refreshError="1"/>
      <sheetData sheetId="83" refreshError="1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3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</sheetNames>
    <sheetDataSet>
      <sheetData sheetId="0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정코드"/>
      <sheetName val="구조물부문총괄"/>
      <sheetName val="구조물부문"/>
      <sheetName val="관로총괄"/>
      <sheetName val="관로부문"/>
      <sheetName val="재료(1)"/>
      <sheetName val="재료(2)"/>
      <sheetName val="토적-인,관"/>
      <sheetName val="단가"/>
      <sheetName val="재료"/>
      <sheetName val="내역"/>
      <sheetName val="200"/>
      <sheetName val="총괄표"/>
      <sheetName val="설계내역서"/>
      <sheetName val="건공요율"/>
      <sheetName val="자료입력"/>
      <sheetName val="내역서"/>
      <sheetName val="공정재료"/>
      <sheetName val="일위대가(추가분)"/>
      <sheetName val="골재산출"/>
      <sheetName val="#REF"/>
      <sheetName val="철근량"/>
      <sheetName val="내역서중"/>
      <sheetName val="부안일위"/>
      <sheetName val="MAIN_TABLE"/>
      <sheetName val="방수공사 집계표"/>
      <sheetName val="총(철거)"/>
      <sheetName val="설계예산서"/>
      <sheetName val="노임"/>
      <sheetName val="지하시설물작성"/>
      <sheetName val="램머"/>
      <sheetName val="DANGA"/>
      <sheetName val="토공 total"/>
      <sheetName val="9GNG운반"/>
      <sheetName val="총공사내역서"/>
      <sheetName val="산출근거"/>
      <sheetName val="data"/>
      <sheetName val="입찰보고"/>
      <sheetName val="FILE1"/>
      <sheetName val="식생블럭단위수량"/>
      <sheetName val="공사개요"/>
      <sheetName val="데리네이타현황"/>
      <sheetName val="예산변경사항"/>
      <sheetName val="전기일위대가"/>
      <sheetName val="99총공사내역서"/>
      <sheetName val="96정변2"/>
      <sheetName val="지급자재"/>
      <sheetName val="INPUT"/>
      <sheetName val="조명율표"/>
      <sheetName val="포장복구집계"/>
      <sheetName val="손익분석"/>
      <sheetName val="부대공Ⅱ"/>
      <sheetName val="골조"/>
      <sheetName val="자재단가"/>
      <sheetName val="AS복구"/>
      <sheetName val="중기터파기"/>
      <sheetName val="변수값"/>
      <sheetName val="중기상차"/>
      <sheetName val="갑지"/>
      <sheetName val="실행내역"/>
      <sheetName val="CAT_5"/>
      <sheetName val="설계명세서"/>
      <sheetName val="조경내역"/>
      <sheetName val="일위대가목차"/>
      <sheetName val="일위대가표"/>
      <sheetName val="Total"/>
      <sheetName val="기술부대조건"/>
      <sheetName val="삭제금지단가"/>
      <sheetName val="000000"/>
      <sheetName val="2000년 공정표"/>
      <sheetName val="2000년1차"/>
      <sheetName val="백암비스타내역"/>
      <sheetName val="공사서류양식"/>
      <sheetName val="신호등일위대가"/>
      <sheetName val="fs"/>
      <sheetName val="일위대가(가설)"/>
      <sheetName val="제경비율"/>
      <sheetName val="집계표"/>
      <sheetName val="단가(1)"/>
      <sheetName val="입상내역"/>
      <sheetName val="토공집계(rp)"/>
      <sheetName val="총수량집계"/>
      <sheetName val="SLAB&quot;1&quot;"/>
      <sheetName val="2000전체분"/>
      <sheetName val="총 원가계산"/>
      <sheetName val="COPING"/>
      <sheetName val="품셈TABLE"/>
      <sheetName val="개요"/>
      <sheetName val="1차설계변경내역"/>
      <sheetName val="시공(팔라우)"/>
      <sheetName val="본공사"/>
      <sheetName val="Sheet1 (2)"/>
      <sheetName val="1공구 건정토건 토공"/>
      <sheetName val="공사비총괄표"/>
      <sheetName val="차수공개요"/>
      <sheetName val="입찰안"/>
      <sheetName val="건축내역"/>
      <sheetName val="초기화면"/>
      <sheetName val="Sheet1"/>
      <sheetName val="COST"/>
      <sheetName val="점수계산1-2"/>
      <sheetName val="기계경비(시간당)"/>
      <sheetName val="b_balju"/>
      <sheetName val="한일양산"/>
      <sheetName val="조명시설"/>
      <sheetName val=" 총괄표"/>
      <sheetName val="당진1,2호기전선관설치및접지4차공사내역서-을지"/>
      <sheetName val="방수공사_집계표"/>
      <sheetName val="토공_total"/>
      <sheetName val="층"/>
      <sheetName val="산수배수"/>
      <sheetName val="20관리비율"/>
      <sheetName val="도급"/>
      <sheetName val="일위대가"/>
      <sheetName val="일위대가1"/>
      <sheetName val="8.PILE  (돌출)"/>
      <sheetName val="NYS"/>
      <sheetName val="전기"/>
      <sheetName val="220 (2)"/>
      <sheetName val="N賃率-職"/>
      <sheetName val="대공종"/>
    </sheetNames>
    <sheetDataSet>
      <sheetData sheetId="0" refreshError="1"/>
      <sheetData sheetId="1">
        <row r="1">
          <cell r="A1" t="str">
            <v>코드</v>
          </cell>
          <cell r="B1" t="str">
            <v>공정명</v>
          </cell>
          <cell r="C1" t="str">
            <v>토질할증</v>
          </cell>
          <cell r="D1" t="str">
            <v>할증구분</v>
          </cell>
        </row>
        <row r="2">
          <cell r="A2">
            <v>5011</v>
          </cell>
          <cell r="B2" t="str">
            <v>5FC(Φ100)</v>
          </cell>
          <cell r="C2" t="str">
            <v>T=1.0  AS:0.20/중기:0.6/견질</v>
          </cell>
          <cell r="D2" t="str">
            <v>보통지</v>
          </cell>
        </row>
        <row r="3">
          <cell r="A3">
            <v>5021</v>
          </cell>
          <cell r="B3" t="str">
            <v>5FC(Φ100)</v>
          </cell>
          <cell r="C3" t="str">
            <v>T=1.0  AS:0.15/중기:0.65/견질</v>
          </cell>
          <cell r="D3" t="str">
            <v>보통지</v>
          </cell>
        </row>
        <row r="4">
          <cell r="A4">
            <v>5031</v>
          </cell>
          <cell r="B4" t="str">
            <v>5FC(Φ100)</v>
          </cell>
          <cell r="C4" t="str">
            <v>T=1.0  CO:0.20/중기:0.6/견질</v>
          </cell>
          <cell r="D4" t="str">
            <v>보통지</v>
          </cell>
        </row>
        <row r="5">
          <cell r="A5">
            <v>5041</v>
          </cell>
          <cell r="B5" t="str">
            <v>5FC(Φ100)</v>
          </cell>
          <cell r="C5" t="str">
            <v>T=1.0  CO:0.15/중기:0.65/견질</v>
          </cell>
          <cell r="D5" t="str">
            <v>보통지</v>
          </cell>
        </row>
        <row r="6">
          <cell r="A6">
            <v>5051</v>
          </cell>
          <cell r="B6" t="str">
            <v>5FC(Φ100)</v>
          </cell>
          <cell r="C6" t="str">
            <v>T=0.6  인력/일반B:0.06/보통:0.44/견질</v>
          </cell>
          <cell r="D6" t="str">
            <v>보통지</v>
          </cell>
        </row>
        <row r="7">
          <cell r="A7">
            <v>5061</v>
          </cell>
          <cell r="B7" t="str">
            <v>5FC(Φ100)</v>
          </cell>
          <cell r="C7" t="str">
            <v>T=0.6  인력/소고B:0.07/보통:0.43/견질</v>
          </cell>
          <cell r="D7" t="str">
            <v>보통지</v>
          </cell>
        </row>
        <row r="8">
          <cell r="A8">
            <v>5071</v>
          </cell>
          <cell r="B8" t="str">
            <v>5FC(Φ100)</v>
          </cell>
          <cell r="C8" t="str">
            <v>T=0.6  인력/투수콘:0.05/자갈:0.45/견질</v>
          </cell>
          <cell r="D8" t="str">
            <v>보통지</v>
          </cell>
        </row>
        <row r="9">
          <cell r="A9">
            <v>5081</v>
          </cell>
          <cell r="B9" t="str">
            <v>5FC(Φ100)</v>
          </cell>
          <cell r="C9" t="str">
            <v>T=0.6  인력/대리석:0.275/자갈:0.225/견질</v>
          </cell>
          <cell r="D9" t="str">
            <v>보통지</v>
          </cell>
        </row>
        <row r="10">
          <cell r="A10">
            <v>5091</v>
          </cell>
          <cell r="B10" t="str">
            <v>5FC(Φ100)</v>
          </cell>
          <cell r="C10" t="str">
            <v>T=0.6  인력/오나:0.175/자갈:0.325/견질</v>
          </cell>
          <cell r="D10" t="str">
            <v>보통지</v>
          </cell>
        </row>
        <row r="11">
          <cell r="A11">
            <v>5101</v>
          </cell>
          <cell r="B11" t="str">
            <v>5FC(Φ100)</v>
          </cell>
          <cell r="C11" t="str">
            <v>T=1.0  사리도/중기:0.8/견질</v>
          </cell>
          <cell r="D11" t="str">
            <v>보통지</v>
          </cell>
        </row>
        <row r="12">
          <cell r="A12">
            <v>5111</v>
          </cell>
          <cell r="B12" t="str">
            <v>5FC(Φ100)</v>
          </cell>
          <cell r="C12" t="str">
            <v>T=0.2  인력/투수콘:0.05/상월보강</v>
          </cell>
          <cell r="D12" t="str">
            <v>보통지</v>
          </cell>
        </row>
        <row r="13">
          <cell r="A13">
            <v>5121</v>
          </cell>
          <cell r="B13" t="str">
            <v>5FC(Φ100)</v>
          </cell>
          <cell r="C13" t="str">
            <v>압입공사 (FM공법:Φ400)</v>
          </cell>
          <cell r="D13" t="str">
            <v>보통지</v>
          </cell>
        </row>
        <row r="14">
          <cell r="A14">
            <v>5012</v>
          </cell>
          <cell r="B14" t="str">
            <v>5FC(Φ100)</v>
          </cell>
          <cell r="C14" t="str">
            <v>T=1.0  AS:0.20/중기:0.6/견질</v>
          </cell>
          <cell r="D14" t="str">
            <v>번화가2</v>
          </cell>
        </row>
        <row r="15">
          <cell r="A15">
            <v>5022</v>
          </cell>
          <cell r="B15" t="str">
            <v>5FC(Φ100)</v>
          </cell>
          <cell r="C15" t="str">
            <v>T=1.0  AS:0.15/중기:0.65/견질</v>
          </cell>
          <cell r="D15" t="str">
            <v>번화가2</v>
          </cell>
        </row>
        <row r="16">
          <cell r="A16">
            <v>5032</v>
          </cell>
          <cell r="B16" t="str">
            <v>5FC(Φ100)</v>
          </cell>
          <cell r="C16" t="str">
            <v>T=1.0  CO:0.20/중기:0.6/견질</v>
          </cell>
          <cell r="D16" t="str">
            <v>번화가2</v>
          </cell>
        </row>
        <row r="17">
          <cell r="A17">
            <v>5042</v>
          </cell>
          <cell r="B17" t="str">
            <v>5FC(Φ100)</v>
          </cell>
          <cell r="C17" t="str">
            <v>T=1.0  CO:0.15/중기:0.65/견질</v>
          </cell>
          <cell r="D17" t="str">
            <v>번화가2</v>
          </cell>
        </row>
        <row r="18">
          <cell r="A18">
            <v>5052</v>
          </cell>
          <cell r="B18" t="str">
            <v>5FC(Φ100)</v>
          </cell>
          <cell r="C18" t="str">
            <v>T=0.6  인력/일반B:0.06/보통:0.44/견질</v>
          </cell>
          <cell r="D18" t="str">
            <v>번화가2</v>
          </cell>
        </row>
        <row r="19">
          <cell r="A19">
            <v>5062</v>
          </cell>
          <cell r="B19" t="str">
            <v>5FC(Φ100)</v>
          </cell>
          <cell r="C19" t="str">
            <v>T=0.6  인력/소고B:0.07/보통:0.43/견질</v>
          </cell>
          <cell r="D19" t="str">
            <v>번화가2</v>
          </cell>
        </row>
        <row r="20">
          <cell r="A20">
            <v>5072</v>
          </cell>
          <cell r="B20" t="str">
            <v>5FC(Φ100)</v>
          </cell>
          <cell r="C20" t="str">
            <v>T=0.6  인력/투수콘:0.05/자갈:0.45/견질</v>
          </cell>
          <cell r="D20" t="str">
            <v>번화가2</v>
          </cell>
        </row>
        <row r="21">
          <cell r="A21">
            <v>5082</v>
          </cell>
          <cell r="B21" t="str">
            <v>5FC(Φ100)</v>
          </cell>
          <cell r="C21" t="str">
            <v>T=0.6  인력/대리석:0.275/자갈:0.225/견질</v>
          </cell>
          <cell r="D21" t="str">
            <v>번화가2</v>
          </cell>
        </row>
        <row r="22">
          <cell r="A22">
            <v>5092</v>
          </cell>
          <cell r="B22" t="str">
            <v>5FC(Φ100)</v>
          </cell>
          <cell r="C22" t="str">
            <v>T=0.6  인력/오나:0.175/자갈:0.325/견질</v>
          </cell>
          <cell r="D22" t="str">
            <v>번화가2</v>
          </cell>
        </row>
        <row r="23">
          <cell r="A23">
            <v>5102</v>
          </cell>
          <cell r="B23" t="str">
            <v>5FC(Φ100)</v>
          </cell>
          <cell r="C23" t="str">
            <v>T=1.0  사리도/중기:0.8/견질</v>
          </cell>
          <cell r="D23" t="str">
            <v>번화가2</v>
          </cell>
        </row>
        <row r="24">
          <cell r="A24">
            <v>5014</v>
          </cell>
          <cell r="B24" t="str">
            <v>5FC(Φ100)</v>
          </cell>
          <cell r="C24" t="str">
            <v>T=1.0  AS:0.20/중기:0.6/견질</v>
          </cell>
          <cell r="D24" t="str">
            <v>야간</v>
          </cell>
        </row>
        <row r="25">
          <cell r="A25">
            <v>5024</v>
          </cell>
          <cell r="B25" t="str">
            <v>5FC(Φ100)</v>
          </cell>
          <cell r="C25" t="str">
            <v>T=1.0  AS:0.15/중기:0.65/견질</v>
          </cell>
          <cell r="D25" t="str">
            <v>야간</v>
          </cell>
        </row>
        <row r="26">
          <cell r="A26">
            <v>5034</v>
          </cell>
          <cell r="B26" t="str">
            <v>5FC(Φ100)</v>
          </cell>
          <cell r="C26" t="str">
            <v>T=1.0  CO:0.20/중기:0.6/견질</v>
          </cell>
          <cell r="D26" t="str">
            <v>야간</v>
          </cell>
        </row>
        <row r="27">
          <cell r="A27">
            <v>5044</v>
          </cell>
          <cell r="B27" t="str">
            <v>5FC(Φ100)</v>
          </cell>
          <cell r="C27" t="str">
            <v>T=1.0  CO:0.15/중기:0.65/견질</v>
          </cell>
          <cell r="D27" t="str">
            <v>야간</v>
          </cell>
        </row>
        <row r="28">
          <cell r="A28">
            <v>5054</v>
          </cell>
          <cell r="B28" t="str">
            <v>5FC(Φ100)</v>
          </cell>
          <cell r="C28" t="str">
            <v>T=0.6  인력/일반B:0.06/보통:0.44/견질</v>
          </cell>
          <cell r="D28" t="str">
            <v>야간</v>
          </cell>
        </row>
        <row r="29">
          <cell r="A29">
            <v>5064</v>
          </cell>
          <cell r="B29" t="str">
            <v>5FC(Φ100)</v>
          </cell>
          <cell r="C29" t="str">
            <v>T=0.6  인력/소고B:0.07/보통:0.43/견질</v>
          </cell>
          <cell r="D29" t="str">
            <v>야간</v>
          </cell>
        </row>
        <row r="30">
          <cell r="A30">
            <v>5074</v>
          </cell>
          <cell r="B30" t="str">
            <v>5FC(Φ100)</v>
          </cell>
          <cell r="C30" t="str">
            <v>T=0.6  인력/투수콘:0.05/자갈:0.45/견질</v>
          </cell>
          <cell r="D30" t="str">
            <v>야간</v>
          </cell>
        </row>
        <row r="31">
          <cell r="A31">
            <v>5084</v>
          </cell>
          <cell r="B31" t="str">
            <v>5FC(Φ100)</v>
          </cell>
          <cell r="C31" t="str">
            <v>T=0.6  인력/대리석:0.275/자갈:0.225/견질</v>
          </cell>
          <cell r="D31" t="str">
            <v>야간</v>
          </cell>
        </row>
        <row r="32">
          <cell r="A32">
            <v>5094</v>
          </cell>
          <cell r="B32" t="str">
            <v>5FC(Φ100)</v>
          </cell>
          <cell r="C32" t="str">
            <v>T=0.6  인력/오나:0.175/자갈:0.325/견질</v>
          </cell>
          <cell r="D32" t="str">
            <v>야간</v>
          </cell>
        </row>
        <row r="33">
          <cell r="A33">
            <v>5104</v>
          </cell>
          <cell r="B33" t="str">
            <v>5FC(Φ100)</v>
          </cell>
          <cell r="C33" t="str">
            <v>T=1.0  사리도/중기:0.8/견질</v>
          </cell>
          <cell r="D33" t="str">
            <v>야간</v>
          </cell>
        </row>
        <row r="34">
          <cell r="A34">
            <v>4011</v>
          </cell>
          <cell r="B34" t="str">
            <v>4FC(Φ100)</v>
          </cell>
          <cell r="C34" t="str">
            <v>T=1.0  AS:0.20/중기:0.6/견질</v>
          </cell>
          <cell r="D34" t="str">
            <v>보통지</v>
          </cell>
        </row>
        <row r="35">
          <cell r="A35">
            <v>4021</v>
          </cell>
          <cell r="B35" t="str">
            <v>4FC(Φ100)</v>
          </cell>
          <cell r="C35" t="str">
            <v>T=1.0  AS:0.15/중기:0.65/견질</v>
          </cell>
          <cell r="D35" t="str">
            <v>보통지</v>
          </cell>
        </row>
        <row r="36">
          <cell r="A36">
            <v>4031</v>
          </cell>
          <cell r="B36" t="str">
            <v>4FC(Φ100)</v>
          </cell>
          <cell r="C36" t="str">
            <v>T=1.0  CO:0.20/중기:0.6/견질</v>
          </cell>
          <cell r="D36" t="str">
            <v>보통지</v>
          </cell>
        </row>
        <row r="37">
          <cell r="A37">
            <v>4041</v>
          </cell>
          <cell r="B37" t="str">
            <v>4FC(Φ100)</v>
          </cell>
          <cell r="C37" t="str">
            <v>T=1.0  CO:0.15/중기:0.65/견질</v>
          </cell>
          <cell r="D37" t="str">
            <v>보통지</v>
          </cell>
        </row>
        <row r="38">
          <cell r="A38">
            <v>4051</v>
          </cell>
          <cell r="B38" t="str">
            <v>4FC(Φ100)</v>
          </cell>
          <cell r="C38" t="str">
            <v>T=0.6  인력/일반B:0.06/보통:0.44/견질</v>
          </cell>
          <cell r="D38" t="str">
            <v>보통지</v>
          </cell>
        </row>
        <row r="39">
          <cell r="A39">
            <v>4061</v>
          </cell>
          <cell r="B39" t="str">
            <v>4FC(Φ100)</v>
          </cell>
          <cell r="C39" t="str">
            <v>T=0.6  인력/소고B:0.07/보통:0.43/견질</v>
          </cell>
          <cell r="D39" t="str">
            <v>보통지</v>
          </cell>
        </row>
        <row r="40">
          <cell r="A40">
            <v>4071</v>
          </cell>
          <cell r="B40" t="str">
            <v>4FC(Φ100)</v>
          </cell>
          <cell r="C40" t="str">
            <v>T=0.6  인력/투수콘:0.05/자갈:0.45/견질</v>
          </cell>
          <cell r="D40" t="str">
            <v>보통지</v>
          </cell>
        </row>
        <row r="41">
          <cell r="A41">
            <v>4081</v>
          </cell>
          <cell r="B41" t="str">
            <v>4FC(Φ100)</v>
          </cell>
          <cell r="C41" t="str">
            <v>T=0.6  인력/대리석:0.275/자갈:0.225/견질</v>
          </cell>
          <cell r="D41" t="str">
            <v>보통지</v>
          </cell>
        </row>
        <row r="42">
          <cell r="A42">
            <v>4091</v>
          </cell>
          <cell r="B42" t="str">
            <v>4FC(Φ100)</v>
          </cell>
          <cell r="C42" t="str">
            <v>T=0.6  인력/오나:0.175/자갈:0.325/견질</v>
          </cell>
          <cell r="D42" t="str">
            <v>보통지</v>
          </cell>
        </row>
        <row r="43">
          <cell r="A43">
            <v>4101</v>
          </cell>
          <cell r="B43" t="str">
            <v>4FC(Φ100)</v>
          </cell>
          <cell r="C43" t="str">
            <v>T=1.0  사리도/중기:0.8/견질</v>
          </cell>
          <cell r="D43" t="str">
            <v>보통지</v>
          </cell>
        </row>
        <row r="44">
          <cell r="A44">
            <v>4012</v>
          </cell>
          <cell r="B44" t="str">
            <v>4FC(Φ100)</v>
          </cell>
          <cell r="C44" t="str">
            <v>T=1.0  AS:0.20/중기:0.6/견질</v>
          </cell>
          <cell r="D44" t="str">
            <v>번화가2</v>
          </cell>
        </row>
        <row r="45">
          <cell r="A45">
            <v>4022</v>
          </cell>
          <cell r="B45" t="str">
            <v>4FC(Φ100)</v>
          </cell>
          <cell r="C45" t="str">
            <v>T=1.0  AS:0.15/중기:0.65/견질</v>
          </cell>
          <cell r="D45" t="str">
            <v>번화가2</v>
          </cell>
        </row>
        <row r="46">
          <cell r="A46">
            <v>4032</v>
          </cell>
          <cell r="B46" t="str">
            <v>4FC(Φ100)</v>
          </cell>
          <cell r="C46" t="str">
            <v>T=1.0  CO:0.20/중기:0.6/견질</v>
          </cell>
          <cell r="D46" t="str">
            <v>번화가2</v>
          </cell>
        </row>
        <row r="47">
          <cell r="A47">
            <v>4042</v>
          </cell>
          <cell r="B47" t="str">
            <v>4FC(Φ100)</v>
          </cell>
          <cell r="C47" t="str">
            <v>T=1.0  CO:0.15/중기:0.65/견질</v>
          </cell>
          <cell r="D47" t="str">
            <v>번화가2</v>
          </cell>
        </row>
        <row r="48">
          <cell r="A48">
            <v>4052</v>
          </cell>
          <cell r="B48" t="str">
            <v>4FC(Φ100)</v>
          </cell>
          <cell r="C48" t="str">
            <v>T=0.6  인력/일반B:0.06/보통:0.44/견질</v>
          </cell>
          <cell r="D48" t="str">
            <v>번화가2</v>
          </cell>
        </row>
        <row r="49">
          <cell r="A49">
            <v>4062</v>
          </cell>
          <cell r="B49" t="str">
            <v>4FC(Φ100)</v>
          </cell>
          <cell r="C49" t="str">
            <v>T=0.6  인력/소고B:0.07/보통:0.43/견질</v>
          </cell>
          <cell r="D49" t="str">
            <v>번화가2</v>
          </cell>
        </row>
        <row r="50">
          <cell r="A50">
            <v>4072</v>
          </cell>
          <cell r="B50" t="str">
            <v>4FC(Φ100)</v>
          </cell>
          <cell r="C50" t="str">
            <v>T=0.6  인력/투수콘:0.05/자갈:0.45/견질</v>
          </cell>
          <cell r="D50" t="str">
            <v>번화가2</v>
          </cell>
        </row>
        <row r="51">
          <cell r="A51">
            <v>4082</v>
          </cell>
          <cell r="B51" t="str">
            <v>4FC(Φ100)</v>
          </cell>
          <cell r="C51" t="str">
            <v>T=0.6  인력/대리석:0.275/자갈:0.225/견질</v>
          </cell>
          <cell r="D51" t="str">
            <v>번화가2</v>
          </cell>
        </row>
        <row r="52">
          <cell r="A52">
            <v>4092</v>
          </cell>
          <cell r="B52" t="str">
            <v>4FC(Φ100)</v>
          </cell>
          <cell r="C52" t="str">
            <v>T=0.6  인력/오나:0.175/자갈:0.325/견질</v>
          </cell>
          <cell r="D52" t="str">
            <v>번화가2</v>
          </cell>
        </row>
        <row r="53">
          <cell r="A53">
            <v>4102</v>
          </cell>
          <cell r="B53" t="str">
            <v>4FC(Φ100)</v>
          </cell>
          <cell r="C53" t="str">
            <v>T=1.0  사리도/중기:0.8/견질</v>
          </cell>
          <cell r="D53" t="str">
            <v>번화가2</v>
          </cell>
        </row>
        <row r="54">
          <cell r="A54">
            <v>4014</v>
          </cell>
          <cell r="B54" t="str">
            <v>4FC(Φ100)</v>
          </cell>
          <cell r="C54" t="str">
            <v>T=1.0  AS:0.20/중기:0.6/견질</v>
          </cell>
          <cell r="D54" t="str">
            <v>야간</v>
          </cell>
        </row>
        <row r="55">
          <cell r="A55">
            <v>4024</v>
          </cell>
          <cell r="B55" t="str">
            <v>4FC(Φ100)</v>
          </cell>
          <cell r="C55" t="str">
            <v>T=1.0  AS:0.15/중기:0.65/견질</v>
          </cell>
          <cell r="D55" t="str">
            <v>야간</v>
          </cell>
        </row>
        <row r="56">
          <cell r="A56">
            <v>4034</v>
          </cell>
          <cell r="B56" t="str">
            <v>4FC(Φ100)</v>
          </cell>
          <cell r="C56" t="str">
            <v>T=1.0  CO:0.20/중기:0.6/견질</v>
          </cell>
          <cell r="D56" t="str">
            <v>야간</v>
          </cell>
        </row>
        <row r="57">
          <cell r="A57">
            <v>4044</v>
          </cell>
          <cell r="B57" t="str">
            <v>4FC(Φ100)</v>
          </cell>
          <cell r="C57" t="str">
            <v>T=1.0  CO:0.15/중기:0.65/견질</v>
          </cell>
          <cell r="D57" t="str">
            <v>야간</v>
          </cell>
        </row>
        <row r="58">
          <cell r="A58">
            <v>4054</v>
          </cell>
          <cell r="B58" t="str">
            <v>4FC(Φ100)</v>
          </cell>
          <cell r="C58" t="str">
            <v>T=0.6  인력/일반B:0.06/보통:0.44/견질</v>
          </cell>
          <cell r="D58" t="str">
            <v>야간</v>
          </cell>
        </row>
        <row r="59">
          <cell r="A59">
            <v>4064</v>
          </cell>
          <cell r="B59" t="str">
            <v>4FC(Φ100)</v>
          </cell>
          <cell r="C59" t="str">
            <v>T=0.6  인력/소고B:0.07/보통:0.43/견질</v>
          </cell>
          <cell r="D59" t="str">
            <v>야간</v>
          </cell>
        </row>
        <row r="60">
          <cell r="A60">
            <v>4074</v>
          </cell>
          <cell r="B60" t="str">
            <v>4FC(Φ100)</v>
          </cell>
          <cell r="C60" t="str">
            <v>T=0.6  인력/투수콘:0.05/자갈:0.45/견질</v>
          </cell>
          <cell r="D60" t="str">
            <v>야간</v>
          </cell>
        </row>
        <row r="61">
          <cell r="A61">
            <v>4084</v>
          </cell>
          <cell r="B61" t="str">
            <v>4FC(Φ100)</v>
          </cell>
          <cell r="C61" t="str">
            <v>T=0.6  인력/대리석:0.275/자갈:0.225/견질</v>
          </cell>
          <cell r="D61" t="str">
            <v>야간</v>
          </cell>
        </row>
        <row r="62">
          <cell r="A62">
            <v>4094</v>
          </cell>
          <cell r="B62" t="str">
            <v>4FC(Φ100)</v>
          </cell>
          <cell r="C62" t="str">
            <v>T=0.6  인력/오나:0.175/자갈:0.325/견질</v>
          </cell>
          <cell r="D62" t="str">
            <v>야간</v>
          </cell>
        </row>
        <row r="63">
          <cell r="A63">
            <v>4104</v>
          </cell>
          <cell r="B63" t="str">
            <v>4FC(Φ100)</v>
          </cell>
          <cell r="C63" t="str">
            <v>T=1.0  사리도/중기:0.8/견질</v>
          </cell>
          <cell r="D63" t="str">
            <v>야간</v>
          </cell>
        </row>
        <row r="64">
          <cell r="A64">
            <v>3011</v>
          </cell>
          <cell r="B64" t="str">
            <v>3FC(Φ100)</v>
          </cell>
          <cell r="C64" t="str">
            <v>T=1.0  AS:0.20/중기:0.6/견질</v>
          </cell>
          <cell r="D64" t="str">
            <v>보통지</v>
          </cell>
        </row>
        <row r="65">
          <cell r="A65">
            <v>3021</v>
          </cell>
          <cell r="B65" t="str">
            <v>3FC(Φ100)</v>
          </cell>
          <cell r="C65" t="str">
            <v>T=1.0  AS:0.15/중기:0.65/견질</v>
          </cell>
          <cell r="D65" t="str">
            <v>보통지</v>
          </cell>
        </row>
        <row r="66">
          <cell r="A66">
            <v>3031</v>
          </cell>
          <cell r="B66" t="str">
            <v>3FC(Φ100)</v>
          </cell>
          <cell r="C66" t="str">
            <v>T=1.0  CO:0.20/중기:0.6/견질</v>
          </cell>
          <cell r="D66" t="str">
            <v>보통지</v>
          </cell>
        </row>
        <row r="67">
          <cell r="A67">
            <v>3031</v>
          </cell>
          <cell r="B67" t="str">
            <v>3FC(Φ100)</v>
          </cell>
          <cell r="C67" t="str">
            <v>T=1.0  CO:0.15/중기:0.65/견질</v>
          </cell>
          <cell r="D67" t="str">
            <v>보통지</v>
          </cell>
        </row>
        <row r="68">
          <cell r="A68">
            <v>3051</v>
          </cell>
          <cell r="B68" t="str">
            <v>3FC(Φ100)</v>
          </cell>
          <cell r="C68" t="str">
            <v>T=0.6  인력/일반B:0.06/보통:0.44/견질</v>
          </cell>
          <cell r="D68" t="str">
            <v>보통지</v>
          </cell>
        </row>
        <row r="69">
          <cell r="A69">
            <v>3061</v>
          </cell>
          <cell r="B69" t="str">
            <v>3FC(Φ100)</v>
          </cell>
          <cell r="C69" t="str">
            <v>T=0.6  인력/소고B:0.07/보통:0.43/견질</v>
          </cell>
          <cell r="D69" t="str">
            <v>보통지</v>
          </cell>
        </row>
        <row r="70">
          <cell r="A70">
            <v>3071</v>
          </cell>
          <cell r="B70" t="str">
            <v>3FC(Φ100)</v>
          </cell>
          <cell r="C70" t="str">
            <v>T=0.6  인력/투수콘:0.05/자갈:0.45/견질</v>
          </cell>
          <cell r="D70" t="str">
            <v>보통지</v>
          </cell>
        </row>
        <row r="71">
          <cell r="A71">
            <v>3081</v>
          </cell>
          <cell r="B71" t="str">
            <v>3FC(Φ100)</v>
          </cell>
          <cell r="C71" t="str">
            <v>T=0.6  인력/대리석:0.275/자갈:0.225/견질</v>
          </cell>
          <cell r="D71" t="str">
            <v>보통지</v>
          </cell>
        </row>
        <row r="72">
          <cell r="A72">
            <v>3091</v>
          </cell>
          <cell r="B72" t="str">
            <v>3FC(Φ100)</v>
          </cell>
          <cell r="C72" t="str">
            <v>T=0.6  인력/오나:0.175/자갈:0.325/견질</v>
          </cell>
          <cell r="D72" t="str">
            <v>보통지</v>
          </cell>
        </row>
        <row r="73">
          <cell r="A73">
            <v>3101</v>
          </cell>
          <cell r="B73" t="str">
            <v>3FC(Φ100)</v>
          </cell>
          <cell r="C73" t="str">
            <v>T=0.6  인력/사리도/보통:0.5/견질</v>
          </cell>
          <cell r="D73" t="str">
            <v>보통지</v>
          </cell>
        </row>
        <row r="74">
          <cell r="A74">
            <v>3111</v>
          </cell>
          <cell r="B74" t="str">
            <v>3FC(Φ100)</v>
          </cell>
          <cell r="C74" t="str">
            <v>T=0.2  인력/투수콘:0.05/상월보강</v>
          </cell>
          <cell r="D74" t="str">
            <v>보통지</v>
          </cell>
        </row>
        <row r="75">
          <cell r="A75">
            <v>3121</v>
          </cell>
          <cell r="B75" t="str">
            <v>3FC(Φ100)</v>
          </cell>
          <cell r="C75" t="str">
            <v>압입공사 (FM공법:Φ300)</v>
          </cell>
          <cell r="D75" t="str">
            <v>보통지</v>
          </cell>
        </row>
        <row r="76">
          <cell r="A76">
            <v>3012</v>
          </cell>
          <cell r="B76" t="str">
            <v>3FC(Φ100)</v>
          </cell>
          <cell r="C76" t="str">
            <v>T=1.0  AS:0.20/중기:0.6/견질</v>
          </cell>
          <cell r="D76" t="str">
            <v>번화가2</v>
          </cell>
        </row>
        <row r="77">
          <cell r="A77">
            <v>3022</v>
          </cell>
          <cell r="B77" t="str">
            <v>3FC(Φ100)</v>
          </cell>
          <cell r="C77" t="str">
            <v>T=1.0  AS:0.15/중기:0.65/견질</v>
          </cell>
          <cell r="D77" t="str">
            <v>번화가2</v>
          </cell>
        </row>
        <row r="78">
          <cell r="A78">
            <v>3032</v>
          </cell>
          <cell r="B78" t="str">
            <v>3FC(Φ100)</v>
          </cell>
          <cell r="C78" t="str">
            <v>T=1.0  CO:0.20/중기:0.6/견질</v>
          </cell>
          <cell r="D78" t="str">
            <v>번화가2</v>
          </cell>
        </row>
        <row r="79">
          <cell r="A79">
            <v>3042</v>
          </cell>
          <cell r="B79" t="str">
            <v>3FC(Φ100)</v>
          </cell>
          <cell r="C79" t="str">
            <v>T=1.0  CO:0.15/중기:0.65/견질</v>
          </cell>
          <cell r="D79" t="str">
            <v>번화가2</v>
          </cell>
        </row>
        <row r="80">
          <cell r="A80">
            <v>3052</v>
          </cell>
          <cell r="B80" t="str">
            <v>3FC(Φ100)</v>
          </cell>
          <cell r="C80" t="str">
            <v>T=0.6  인력/일반B:0.06/보통:0.44/견질</v>
          </cell>
          <cell r="D80" t="str">
            <v>번화가2</v>
          </cell>
        </row>
        <row r="81">
          <cell r="A81">
            <v>3062</v>
          </cell>
          <cell r="B81" t="str">
            <v>3FC(Φ100)</v>
          </cell>
          <cell r="C81" t="str">
            <v>T=0.6  인력/소고B:0.07/보통:0.43/견질</v>
          </cell>
          <cell r="D81" t="str">
            <v>번화가2</v>
          </cell>
        </row>
        <row r="82">
          <cell r="A82">
            <v>3072</v>
          </cell>
          <cell r="B82" t="str">
            <v>3FC(Φ100)</v>
          </cell>
          <cell r="C82" t="str">
            <v>T=0.6  인력/투수콘:0.05/자갈:0.45/견질</v>
          </cell>
          <cell r="D82" t="str">
            <v>번화가2</v>
          </cell>
        </row>
        <row r="83">
          <cell r="A83">
            <v>3082</v>
          </cell>
          <cell r="B83" t="str">
            <v>3FC(Φ100)</v>
          </cell>
          <cell r="C83" t="str">
            <v>T=0.6  인력/대리석:0.275/자갈:0.225/견질</v>
          </cell>
          <cell r="D83" t="str">
            <v>번화가2</v>
          </cell>
        </row>
        <row r="84">
          <cell r="A84">
            <v>3092</v>
          </cell>
          <cell r="B84" t="str">
            <v>3FC(Φ100)</v>
          </cell>
          <cell r="C84" t="str">
            <v>T=0.6  인력/오나:0.175/자갈:0.325/견질</v>
          </cell>
          <cell r="D84" t="str">
            <v>번화가2</v>
          </cell>
        </row>
        <row r="85">
          <cell r="A85">
            <v>3102</v>
          </cell>
          <cell r="B85" t="str">
            <v>3FC(Φ100)</v>
          </cell>
          <cell r="C85" t="str">
            <v>T=0.6  인력/사리도/보통:0.5/견질</v>
          </cell>
          <cell r="D85" t="str">
            <v>번화가2</v>
          </cell>
        </row>
        <row r="86">
          <cell r="A86">
            <v>3112</v>
          </cell>
          <cell r="B86" t="str">
            <v>3FC(Φ100)</v>
          </cell>
          <cell r="C86" t="str">
            <v>T=0.2  인력/투수콘:0.05/상월보강</v>
          </cell>
          <cell r="D86" t="str">
            <v>번화가2</v>
          </cell>
        </row>
        <row r="87">
          <cell r="A87">
            <v>3122</v>
          </cell>
          <cell r="B87" t="str">
            <v>3FC(Φ100)</v>
          </cell>
          <cell r="C87" t="str">
            <v>압입공사 (FM공법:Φ300)</v>
          </cell>
          <cell r="D87" t="str">
            <v>번화가2</v>
          </cell>
        </row>
        <row r="88">
          <cell r="A88">
            <v>3014</v>
          </cell>
          <cell r="B88" t="str">
            <v>3FC(Φ100)</v>
          </cell>
          <cell r="C88" t="str">
            <v>T=1.0  AS:0.20/중기:0.6/견질</v>
          </cell>
          <cell r="D88" t="str">
            <v>야간</v>
          </cell>
        </row>
        <row r="89">
          <cell r="A89">
            <v>3024</v>
          </cell>
          <cell r="B89" t="str">
            <v>3FC(Φ100)</v>
          </cell>
          <cell r="C89" t="str">
            <v>T=1.0  AS:0.15/중기:0.65/견질</v>
          </cell>
          <cell r="D89" t="str">
            <v>야간</v>
          </cell>
        </row>
        <row r="90">
          <cell r="A90">
            <v>3034</v>
          </cell>
          <cell r="B90" t="str">
            <v>3FC(Φ100)</v>
          </cell>
          <cell r="C90" t="str">
            <v>T=1.0  CO:0.20/중기:0.6/견질</v>
          </cell>
          <cell r="D90" t="str">
            <v>야간</v>
          </cell>
        </row>
        <row r="91">
          <cell r="A91">
            <v>3044</v>
          </cell>
          <cell r="B91" t="str">
            <v>3FC(Φ100)</v>
          </cell>
          <cell r="C91" t="str">
            <v>T=1.0  CO:0.15/중기:0.65/견질</v>
          </cell>
          <cell r="D91" t="str">
            <v>야간</v>
          </cell>
        </row>
        <row r="92">
          <cell r="A92">
            <v>3054</v>
          </cell>
          <cell r="B92" t="str">
            <v>3FC(Φ100)</v>
          </cell>
          <cell r="C92" t="str">
            <v>T=0.6  인력/일반B:0.06/보통:0.44/견질</v>
          </cell>
          <cell r="D92" t="str">
            <v>야간</v>
          </cell>
        </row>
        <row r="93">
          <cell r="A93">
            <v>3064</v>
          </cell>
          <cell r="B93" t="str">
            <v>3FC(Φ100)</v>
          </cell>
          <cell r="C93" t="str">
            <v>T=0.6  인력/소고B:0.07/보통:0.43/견질</v>
          </cell>
          <cell r="D93" t="str">
            <v>야간</v>
          </cell>
        </row>
        <row r="94">
          <cell r="A94">
            <v>3074</v>
          </cell>
          <cell r="B94" t="str">
            <v>3FC(Φ100)</v>
          </cell>
          <cell r="C94" t="str">
            <v>T=0.6  인력/투수콘:0.05/자갈:0.45/견질</v>
          </cell>
          <cell r="D94" t="str">
            <v>야간</v>
          </cell>
        </row>
        <row r="95">
          <cell r="A95">
            <v>3084</v>
          </cell>
          <cell r="B95" t="str">
            <v>3FC(Φ100)</v>
          </cell>
          <cell r="C95" t="str">
            <v>T=0.6  인력/대리석:0.275/자갈:0.225/견질</v>
          </cell>
          <cell r="D95" t="str">
            <v>야간</v>
          </cell>
        </row>
        <row r="96">
          <cell r="A96">
            <v>3094</v>
          </cell>
          <cell r="B96" t="str">
            <v>3FC(Φ100)</v>
          </cell>
          <cell r="C96" t="str">
            <v>T=0.6  인력/오나:0.175/자갈:0.325/견질</v>
          </cell>
          <cell r="D96" t="str">
            <v>야간</v>
          </cell>
        </row>
        <row r="97">
          <cell r="A97">
            <v>3104</v>
          </cell>
          <cell r="B97" t="str">
            <v>3FC(Φ100)</v>
          </cell>
          <cell r="C97" t="str">
            <v>T=0.6  인력/사리도/보통:0.5/견질</v>
          </cell>
          <cell r="D97" t="str">
            <v>야간</v>
          </cell>
        </row>
        <row r="98">
          <cell r="A98">
            <v>3114</v>
          </cell>
          <cell r="B98" t="str">
            <v>3FC(Φ100)</v>
          </cell>
          <cell r="C98" t="str">
            <v>T=0.2  인력/투수콘:0.05/상월보강</v>
          </cell>
          <cell r="D98" t="str">
            <v>야간</v>
          </cell>
        </row>
        <row r="99">
          <cell r="A99">
            <v>3124</v>
          </cell>
          <cell r="B99" t="str">
            <v>3FC(Φ100)</v>
          </cell>
          <cell r="C99" t="str">
            <v>압입공사 (FM공법:Φ300)</v>
          </cell>
          <cell r="D99" t="str">
            <v>야간</v>
          </cell>
        </row>
        <row r="100">
          <cell r="A100">
            <v>2011</v>
          </cell>
          <cell r="B100" t="str">
            <v>2FC(Φ100)</v>
          </cell>
          <cell r="C100" t="str">
            <v>T=1.0  AS:0.20/중기:0.6/견질</v>
          </cell>
          <cell r="D100" t="str">
            <v>보통지</v>
          </cell>
        </row>
        <row r="101">
          <cell r="A101">
            <v>2021</v>
          </cell>
          <cell r="B101" t="str">
            <v>2FC(Φ100)</v>
          </cell>
          <cell r="C101" t="str">
            <v>T=1.0  AS:0.15/중기:0.65/견질</v>
          </cell>
          <cell r="D101" t="str">
            <v>보통지</v>
          </cell>
        </row>
        <row r="102">
          <cell r="A102">
            <v>2021</v>
          </cell>
          <cell r="B102" t="str">
            <v>2FC(Φ100)</v>
          </cell>
          <cell r="C102" t="str">
            <v>T=1.0  CO:0.20/중기:0.6/견질</v>
          </cell>
          <cell r="D102" t="str">
            <v>보통지</v>
          </cell>
        </row>
        <row r="103">
          <cell r="A103">
            <v>2021</v>
          </cell>
          <cell r="B103" t="str">
            <v>2FC(Φ100)</v>
          </cell>
          <cell r="C103" t="str">
            <v>T=1.0  CO:0.15/중기:0.65/견질</v>
          </cell>
          <cell r="D103" t="str">
            <v>보통지</v>
          </cell>
        </row>
        <row r="104">
          <cell r="A104">
            <v>2051</v>
          </cell>
          <cell r="B104" t="str">
            <v>2FC(Φ100)</v>
          </cell>
          <cell r="C104" t="str">
            <v>T=0.6  인력/일반B:0.06/보통:0.44/견질</v>
          </cell>
          <cell r="D104" t="str">
            <v>보통지</v>
          </cell>
        </row>
        <row r="105">
          <cell r="A105">
            <v>2061</v>
          </cell>
          <cell r="B105" t="str">
            <v>2FC(Φ100)</v>
          </cell>
          <cell r="C105" t="str">
            <v>T=0.6  인력/소고B:0.07/보통:0.43/견질</v>
          </cell>
          <cell r="D105" t="str">
            <v>보통지</v>
          </cell>
        </row>
        <row r="106">
          <cell r="A106">
            <v>2071</v>
          </cell>
          <cell r="B106" t="str">
            <v>2FC(Φ100)</v>
          </cell>
          <cell r="C106" t="str">
            <v>T=0.6  인력/투수콘:0.05/자갈:0.45/견질</v>
          </cell>
          <cell r="D106" t="str">
            <v>보통지</v>
          </cell>
        </row>
        <row r="107">
          <cell r="A107">
            <v>2081</v>
          </cell>
          <cell r="B107" t="str">
            <v>2FC(Φ100)</v>
          </cell>
          <cell r="C107" t="str">
            <v>T=0.6  인력/대리석:0.275/자갈:0.225/견질</v>
          </cell>
          <cell r="D107" t="str">
            <v>보통지</v>
          </cell>
        </row>
        <row r="108">
          <cell r="A108">
            <v>2091</v>
          </cell>
          <cell r="B108" t="str">
            <v>2FC(Φ100)</v>
          </cell>
          <cell r="C108" t="str">
            <v>T=0.6  인력/오나:0.175/자갈:0.325/견질</v>
          </cell>
          <cell r="D108" t="str">
            <v>보통지</v>
          </cell>
        </row>
        <row r="109">
          <cell r="A109">
            <v>2101</v>
          </cell>
          <cell r="B109" t="str">
            <v>2FC(Φ100)</v>
          </cell>
          <cell r="C109" t="str">
            <v>T=1.0  사리도/중기:0.8/견질</v>
          </cell>
          <cell r="D109" t="str">
            <v>보통지</v>
          </cell>
        </row>
        <row r="110">
          <cell r="A110">
            <v>2111</v>
          </cell>
          <cell r="B110" t="str">
            <v>2FC(Φ100)</v>
          </cell>
          <cell r="C110" t="str">
            <v>T=0.6  인력/사리도/보통:0.5/견질</v>
          </cell>
          <cell r="D110" t="str">
            <v>보통지</v>
          </cell>
        </row>
        <row r="111">
          <cell r="A111">
            <v>2012</v>
          </cell>
          <cell r="B111" t="str">
            <v>2FC(Φ100)</v>
          </cell>
          <cell r="C111" t="str">
            <v>T=1.0  AS:0.20/중기:0.6/견질</v>
          </cell>
          <cell r="D111" t="str">
            <v>번화가2</v>
          </cell>
        </row>
        <row r="112">
          <cell r="A112">
            <v>2022</v>
          </cell>
          <cell r="B112" t="str">
            <v>2FC(Φ100)</v>
          </cell>
          <cell r="C112" t="str">
            <v>T=1.0  AS:0.15/중기:0.65/견질</v>
          </cell>
          <cell r="D112" t="str">
            <v>번화가2</v>
          </cell>
        </row>
        <row r="113">
          <cell r="A113">
            <v>2032</v>
          </cell>
          <cell r="B113" t="str">
            <v>2FC(Φ100)</v>
          </cell>
          <cell r="C113" t="str">
            <v>T=1.0  CO:0.20/중기:0.6/견질</v>
          </cell>
          <cell r="D113" t="str">
            <v>번화가2</v>
          </cell>
        </row>
        <row r="114">
          <cell r="A114">
            <v>2042</v>
          </cell>
          <cell r="B114" t="str">
            <v>2FC(Φ100)</v>
          </cell>
          <cell r="C114" t="str">
            <v>T=1.0  CO:0.15/중기:0.65/견질</v>
          </cell>
          <cell r="D114" t="str">
            <v>번화가2</v>
          </cell>
        </row>
        <row r="115">
          <cell r="A115">
            <v>2052</v>
          </cell>
          <cell r="B115" t="str">
            <v>2FC(Φ100)</v>
          </cell>
          <cell r="C115" t="str">
            <v>T=0.6  인력/일반B:0.06/보통:0.44/견질</v>
          </cell>
          <cell r="D115" t="str">
            <v>번화가2</v>
          </cell>
        </row>
        <row r="116">
          <cell r="A116">
            <v>2062</v>
          </cell>
          <cell r="B116" t="str">
            <v>2FC(Φ100)</v>
          </cell>
          <cell r="C116" t="str">
            <v>T=0.6  인력/소고B:0.07/보통:0.43/견질</v>
          </cell>
          <cell r="D116" t="str">
            <v>번화가2</v>
          </cell>
        </row>
        <row r="117">
          <cell r="A117">
            <v>2072</v>
          </cell>
          <cell r="B117" t="str">
            <v>2FC(Φ100)</v>
          </cell>
          <cell r="C117" t="str">
            <v>T=0.6  인력/투수콘:0.05/자갈:0.45/견질</v>
          </cell>
          <cell r="D117" t="str">
            <v>번화가2</v>
          </cell>
        </row>
        <row r="118">
          <cell r="A118">
            <v>2082</v>
          </cell>
          <cell r="B118" t="str">
            <v>2FC(Φ100)</v>
          </cell>
          <cell r="C118" t="str">
            <v>T=0.6  인력/대리석:0.275/자갈:0.225/견질</v>
          </cell>
          <cell r="D118" t="str">
            <v>번화가2</v>
          </cell>
        </row>
        <row r="119">
          <cell r="A119">
            <v>2092</v>
          </cell>
          <cell r="B119" t="str">
            <v>2FC(Φ100)</v>
          </cell>
          <cell r="C119" t="str">
            <v>T=0.6  인력/오나:0.175/자갈:0.325/견질</v>
          </cell>
          <cell r="D119" t="str">
            <v>번화가2</v>
          </cell>
        </row>
        <row r="120">
          <cell r="A120">
            <v>2102</v>
          </cell>
          <cell r="B120" t="str">
            <v>2FC(Φ100)</v>
          </cell>
          <cell r="C120" t="str">
            <v>T=1.0  사리도/중기:0.8/견질</v>
          </cell>
          <cell r="D120" t="str">
            <v>번화가2</v>
          </cell>
        </row>
        <row r="121">
          <cell r="A121">
            <v>2014</v>
          </cell>
          <cell r="B121" t="str">
            <v>2FC(Φ100)</v>
          </cell>
          <cell r="C121" t="str">
            <v>T=1.0  AS:0.20/중기:0.6/견질</v>
          </cell>
          <cell r="D121" t="str">
            <v>야간</v>
          </cell>
        </row>
        <row r="122">
          <cell r="A122">
            <v>2024</v>
          </cell>
          <cell r="B122" t="str">
            <v>2FC(Φ100)</v>
          </cell>
          <cell r="C122" t="str">
            <v>T=1.0  AS:0.15/중기:0.65/견질</v>
          </cell>
          <cell r="D122" t="str">
            <v>야간</v>
          </cell>
        </row>
        <row r="123">
          <cell r="A123">
            <v>2034</v>
          </cell>
          <cell r="B123" t="str">
            <v>2FC(Φ100)</v>
          </cell>
          <cell r="C123" t="str">
            <v>T=1.0  CO:0.20/중기:0.6/견질</v>
          </cell>
          <cell r="D123" t="str">
            <v>야간</v>
          </cell>
        </row>
        <row r="124">
          <cell r="A124">
            <v>2044</v>
          </cell>
          <cell r="B124" t="str">
            <v>2FC(Φ100)</v>
          </cell>
          <cell r="C124" t="str">
            <v>T=1.0  CO:0.15/중기:0.65/견질</v>
          </cell>
          <cell r="D124" t="str">
            <v>야간</v>
          </cell>
        </row>
        <row r="125">
          <cell r="A125">
            <v>2054</v>
          </cell>
          <cell r="B125" t="str">
            <v>2FC(Φ100)</v>
          </cell>
          <cell r="C125" t="str">
            <v>T=0.6  인력/일반B:0.06/보통:0.44/견질</v>
          </cell>
          <cell r="D125" t="str">
            <v>야간</v>
          </cell>
        </row>
        <row r="126">
          <cell r="A126">
            <v>2064</v>
          </cell>
          <cell r="B126" t="str">
            <v>2FC(Φ100)</v>
          </cell>
          <cell r="C126" t="str">
            <v>T=0.6  인력/소고B:0.07/보통:0.43/견질</v>
          </cell>
          <cell r="D126" t="str">
            <v>야간</v>
          </cell>
        </row>
        <row r="127">
          <cell r="A127">
            <v>2074</v>
          </cell>
          <cell r="B127" t="str">
            <v>2FC(Φ100)</v>
          </cell>
          <cell r="C127" t="str">
            <v>T=0.6  인력/투수콘:0.05/자갈:0.45/견질</v>
          </cell>
          <cell r="D127" t="str">
            <v>야간</v>
          </cell>
        </row>
        <row r="128">
          <cell r="A128">
            <v>2084</v>
          </cell>
          <cell r="B128" t="str">
            <v>2FC(Φ100)</v>
          </cell>
          <cell r="C128" t="str">
            <v>T=0.6  인력/대리석:0.275/자갈:0.225/견질</v>
          </cell>
          <cell r="D128" t="str">
            <v>야간</v>
          </cell>
        </row>
        <row r="129">
          <cell r="A129">
            <v>2094</v>
          </cell>
          <cell r="B129" t="str">
            <v>2FC(Φ100)</v>
          </cell>
          <cell r="C129" t="str">
            <v>T=0.6  인력/오나:0.175/자갈:0.325/견질</v>
          </cell>
          <cell r="D129" t="str">
            <v>야간</v>
          </cell>
        </row>
        <row r="130">
          <cell r="A130">
            <v>2104</v>
          </cell>
          <cell r="B130" t="str">
            <v>2FC(Φ100)</v>
          </cell>
          <cell r="C130" t="str">
            <v>T=1.0  사리도/중기:0.8/견질</v>
          </cell>
          <cell r="D130" t="str">
            <v>야간</v>
          </cell>
        </row>
        <row r="131">
          <cell r="A131">
            <v>1011</v>
          </cell>
          <cell r="B131" t="str">
            <v>1FC(Φ100)</v>
          </cell>
          <cell r="C131" t="str">
            <v>T=1.0  AS:0.20/중기:0.6/견질</v>
          </cell>
          <cell r="D131" t="str">
            <v>보통지</v>
          </cell>
        </row>
        <row r="132">
          <cell r="A132">
            <v>1011</v>
          </cell>
          <cell r="B132" t="str">
            <v>1FC(Φ100)</v>
          </cell>
          <cell r="C132" t="str">
            <v>T=1.0  AS:0.15/중기:0.65/견질</v>
          </cell>
          <cell r="D132" t="str">
            <v>보통지</v>
          </cell>
        </row>
        <row r="133">
          <cell r="A133">
            <v>1011</v>
          </cell>
          <cell r="B133" t="str">
            <v>1FC(Φ100)</v>
          </cell>
          <cell r="C133" t="str">
            <v>T=1.0  CO:0.20/중기:0.6/견질</v>
          </cell>
          <cell r="D133" t="str">
            <v>보통지</v>
          </cell>
        </row>
        <row r="134">
          <cell r="A134">
            <v>1011</v>
          </cell>
          <cell r="B134" t="str">
            <v>1FC(Φ100)</v>
          </cell>
          <cell r="C134" t="str">
            <v>T=1.0  CO:0.15/중기:0.65/견질</v>
          </cell>
          <cell r="D134" t="str">
            <v>보통지</v>
          </cell>
        </row>
        <row r="135">
          <cell r="A135">
            <v>1051</v>
          </cell>
          <cell r="B135" t="str">
            <v>1FC(Φ100)</v>
          </cell>
          <cell r="C135" t="str">
            <v>T=0.6  인력/일반B:0.06/보통:0.44/견질</v>
          </cell>
          <cell r="D135" t="str">
            <v>보통지</v>
          </cell>
        </row>
        <row r="136">
          <cell r="A136">
            <v>1061</v>
          </cell>
          <cell r="B136" t="str">
            <v>1FC(Φ100)</v>
          </cell>
          <cell r="C136" t="str">
            <v>T=0.6  인력/소고B:0.07/보통:0.43/견질</v>
          </cell>
          <cell r="D136" t="str">
            <v>보통지</v>
          </cell>
        </row>
        <row r="137">
          <cell r="A137">
            <v>1071</v>
          </cell>
          <cell r="B137" t="str">
            <v>1FC(Φ100)</v>
          </cell>
          <cell r="C137" t="str">
            <v>T=0.6  인력/투수콘:0.05/자갈:0.45/견질</v>
          </cell>
          <cell r="D137" t="str">
            <v>보통지</v>
          </cell>
        </row>
        <row r="138">
          <cell r="A138">
            <v>1081</v>
          </cell>
          <cell r="B138" t="str">
            <v>1FC(Φ100)</v>
          </cell>
          <cell r="C138" t="str">
            <v>T=0.6  인력/대리석:0.275/자갈:0.225/견질</v>
          </cell>
          <cell r="D138" t="str">
            <v>보통지</v>
          </cell>
        </row>
        <row r="139">
          <cell r="A139">
            <v>1091</v>
          </cell>
          <cell r="B139" t="str">
            <v>1FC(Φ100)</v>
          </cell>
          <cell r="C139" t="str">
            <v>T=0.6  인력/오나:0.175/자갈:0.325/견질</v>
          </cell>
          <cell r="D139" t="str">
            <v>보통지</v>
          </cell>
        </row>
        <row r="140">
          <cell r="A140">
            <v>1101</v>
          </cell>
          <cell r="B140" t="str">
            <v>1FC(Φ100)</v>
          </cell>
          <cell r="C140" t="str">
            <v>T=1.0  사리도/중기:0.8/견질</v>
          </cell>
          <cell r="D140" t="str">
            <v>보통지</v>
          </cell>
        </row>
        <row r="141">
          <cell r="A141">
            <v>1111</v>
          </cell>
          <cell r="B141" t="str">
            <v>1FC(Φ100)</v>
          </cell>
          <cell r="C141" t="str">
            <v>동시굴착</v>
          </cell>
          <cell r="D141" t="str">
            <v>보통지</v>
          </cell>
        </row>
        <row r="142">
          <cell r="A142">
            <v>1012</v>
          </cell>
          <cell r="B142" t="str">
            <v>1FC(Φ100)</v>
          </cell>
          <cell r="C142" t="str">
            <v>T=1.0  AS:0.20/중기:0.6/견질</v>
          </cell>
          <cell r="D142" t="str">
            <v>번화가2</v>
          </cell>
        </row>
        <row r="143">
          <cell r="A143">
            <v>1022</v>
          </cell>
          <cell r="B143" t="str">
            <v>1FC(Φ100)</v>
          </cell>
          <cell r="C143" t="str">
            <v>T=1.0  AS:0.15/중기:0.65/견질</v>
          </cell>
          <cell r="D143" t="str">
            <v>번화가2</v>
          </cell>
        </row>
        <row r="144">
          <cell r="A144">
            <v>1032</v>
          </cell>
          <cell r="B144" t="str">
            <v>1FC(Φ100)</v>
          </cell>
          <cell r="C144" t="str">
            <v>T=1.0  CO:0.20/중기:0.6/견질</v>
          </cell>
          <cell r="D144" t="str">
            <v>번화가2</v>
          </cell>
        </row>
        <row r="145">
          <cell r="A145">
            <v>1042</v>
          </cell>
          <cell r="B145" t="str">
            <v>1FC(Φ100)</v>
          </cell>
          <cell r="C145" t="str">
            <v>T=1.0  CO:0.15/중기:0.65/견질</v>
          </cell>
          <cell r="D145" t="str">
            <v>번화가2</v>
          </cell>
        </row>
        <row r="146">
          <cell r="A146">
            <v>1052</v>
          </cell>
          <cell r="B146" t="str">
            <v>1FC(Φ100)</v>
          </cell>
          <cell r="C146" t="str">
            <v>T=0.6  인력/일반B:0.06/보통:0.44/견질</v>
          </cell>
          <cell r="D146" t="str">
            <v>번화가2</v>
          </cell>
        </row>
        <row r="147">
          <cell r="A147">
            <v>1062</v>
          </cell>
          <cell r="B147" t="str">
            <v>1FC(Φ100)</v>
          </cell>
          <cell r="C147" t="str">
            <v>T=0.6  인력/소고B:0.07/보통:0.43/견질</v>
          </cell>
          <cell r="D147" t="str">
            <v>번화가2</v>
          </cell>
        </row>
        <row r="148">
          <cell r="A148">
            <v>1072</v>
          </cell>
          <cell r="B148" t="str">
            <v>1FC(Φ100)</v>
          </cell>
          <cell r="C148" t="str">
            <v>T=0.6  인력/투수콘:0.05/자갈:0.45/견질</v>
          </cell>
          <cell r="D148" t="str">
            <v>번화가2</v>
          </cell>
        </row>
        <row r="149">
          <cell r="A149">
            <v>1082</v>
          </cell>
          <cell r="B149" t="str">
            <v>1FC(Φ100)</v>
          </cell>
          <cell r="C149" t="str">
            <v>T=0.6  인력/대리석:0.275/자갈:0.225/견질</v>
          </cell>
          <cell r="D149" t="str">
            <v>번화가2</v>
          </cell>
        </row>
        <row r="150">
          <cell r="A150">
            <v>1092</v>
          </cell>
          <cell r="B150" t="str">
            <v>1FC(Φ100)</v>
          </cell>
          <cell r="C150" t="str">
            <v>T=0.6  인력/오나:0.175/자갈:0.325/견질</v>
          </cell>
          <cell r="D150" t="str">
            <v>번화가2</v>
          </cell>
        </row>
        <row r="151">
          <cell r="A151">
            <v>1102</v>
          </cell>
          <cell r="B151" t="str">
            <v>1FC(Φ100)</v>
          </cell>
          <cell r="C151" t="str">
            <v>T=1.0  사리도/중기:0.8/견질</v>
          </cell>
          <cell r="D151" t="str">
            <v>번화가2</v>
          </cell>
        </row>
        <row r="152">
          <cell r="A152">
            <v>1112</v>
          </cell>
          <cell r="B152" t="str">
            <v>1FC(Φ100)</v>
          </cell>
          <cell r="C152" t="str">
            <v>동시굴착</v>
          </cell>
          <cell r="D152" t="str">
            <v>번화가2</v>
          </cell>
        </row>
        <row r="153">
          <cell r="A153">
            <v>1014</v>
          </cell>
          <cell r="B153" t="str">
            <v>1FC(Φ100)</v>
          </cell>
          <cell r="C153" t="str">
            <v>T=1.0  AS:0.20/중기:0.6/견질</v>
          </cell>
          <cell r="D153" t="str">
            <v>야간</v>
          </cell>
        </row>
        <row r="154">
          <cell r="A154">
            <v>1024</v>
          </cell>
          <cell r="B154" t="str">
            <v>1FC(Φ100)</v>
          </cell>
          <cell r="C154" t="str">
            <v>T=1.0  AS:0.15/중기:0.65/견질</v>
          </cell>
          <cell r="D154" t="str">
            <v>야간</v>
          </cell>
        </row>
        <row r="155">
          <cell r="A155">
            <v>1034</v>
          </cell>
          <cell r="B155" t="str">
            <v>1FC(Φ100)</v>
          </cell>
          <cell r="C155" t="str">
            <v>T=1.0  CO:0.20/중기:0.6/견질</v>
          </cell>
          <cell r="D155" t="str">
            <v>야간</v>
          </cell>
        </row>
        <row r="156">
          <cell r="A156">
            <v>1044</v>
          </cell>
          <cell r="B156" t="str">
            <v>1FC(Φ100)</v>
          </cell>
          <cell r="C156" t="str">
            <v>T=1.0  CO:0.15/중기:0.65/견질</v>
          </cell>
          <cell r="D156" t="str">
            <v>야간</v>
          </cell>
        </row>
        <row r="157">
          <cell r="A157">
            <v>1054</v>
          </cell>
          <cell r="B157" t="str">
            <v>1FC(Φ100)</v>
          </cell>
          <cell r="C157" t="str">
            <v>T=0.6  인력/일반B:0.06/보통:0.44/견질</v>
          </cell>
          <cell r="D157" t="str">
            <v>야간</v>
          </cell>
        </row>
        <row r="158">
          <cell r="A158">
            <v>1064</v>
          </cell>
          <cell r="B158" t="str">
            <v>1FC(Φ100)</v>
          </cell>
          <cell r="C158" t="str">
            <v>T=0.6  인력/소고B:0.07/보통:0.43/견질</v>
          </cell>
          <cell r="D158" t="str">
            <v>야간</v>
          </cell>
        </row>
        <row r="159">
          <cell r="A159">
            <v>1074</v>
          </cell>
          <cell r="B159" t="str">
            <v>1FC(Φ100)</v>
          </cell>
          <cell r="C159" t="str">
            <v>T=0.6  인력/투수콘:0.05/자갈:0.45/견질</v>
          </cell>
          <cell r="D159" t="str">
            <v>야간</v>
          </cell>
        </row>
        <row r="160">
          <cell r="A160">
            <v>1084</v>
          </cell>
          <cell r="B160" t="str">
            <v>1FC(Φ100)</v>
          </cell>
          <cell r="C160" t="str">
            <v>T=0.6  인력/대리석:0.275/자갈:0.225/견질</v>
          </cell>
          <cell r="D160" t="str">
            <v>야간</v>
          </cell>
        </row>
        <row r="161">
          <cell r="A161">
            <v>1094</v>
          </cell>
          <cell r="B161" t="str">
            <v>1FC(Φ100)</v>
          </cell>
          <cell r="C161" t="str">
            <v>T=0.6  인력/오나:0.175/자갈:0.325/견질</v>
          </cell>
          <cell r="D161" t="str">
            <v>야간</v>
          </cell>
        </row>
        <row r="162">
          <cell r="A162">
            <v>1104</v>
          </cell>
          <cell r="B162" t="str">
            <v>1FC(Φ100)</v>
          </cell>
          <cell r="C162" t="str">
            <v>T=1.0  사리도/중기:0.8/견질</v>
          </cell>
          <cell r="D162" t="str">
            <v>야간</v>
          </cell>
        </row>
        <row r="163">
          <cell r="A163">
            <v>1114</v>
          </cell>
          <cell r="B163" t="str">
            <v>1FC(Φ100)</v>
          </cell>
          <cell r="C163" t="str">
            <v>동시굴착</v>
          </cell>
          <cell r="D163" t="str">
            <v>야간</v>
          </cell>
        </row>
        <row r="164">
          <cell r="A164">
            <v>1094</v>
          </cell>
          <cell r="B164" t="str">
            <v>1FC(Φ100)</v>
          </cell>
          <cell r="C164" t="str">
            <v>T=0.6  인력/오나:0.175/자갈:0.325/견질</v>
          </cell>
          <cell r="D164" t="str">
            <v>야간</v>
          </cell>
        </row>
        <row r="165">
          <cell r="A165">
            <v>1104</v>
          </cell>
          <cell r="B165" t="str">
            <v>1FC(Φ100)</v>
          </cell>
          <cell r="C165" t="str">
            <v>T=1.0  사리도/중기:0.8/견질</v>
          </cell>
          <cell r="D165" t="str">
            <v>야간</v>
          </cell>
        </row>
        <row r="166">
          <cell r="A166">
            <v>1114</v>
          </cell>
          <cell r="B166" t="str">
            <v>1FC(Φ100)</v>
          </cell>
          <cell r="C166" t="str">
            <v>동시굴착</v>
          </cell>
          <cell r="D166" t="str">
            <v>야간</v>
          </cell>
        </row>
        <row r="199">
          <cell r="A199">
            <v>13011</v>
          </cell>
          <cell r="B199" t="str">
            <v>직선형3호</v>
          </cell>
          <cell r="C199" t="str">
            <v xml:space="preserve">  AS:0.20/중기:0.6/견질</v>
          </cell>
          <cell r="D199" t="str">
            <v>보통지</v>
          </cell>
        </row>
        <row r="200">
          <cell r="A200">
            <v>13021</v>
          </cell>
          <cell r="B200" t="str">
            <v>직선형3호</v>
          </cell>
          <cell r="C200" t="str">
            <v xml:space="preserve">  AS:0.15/중기:0.65/견질</v>
          </cell>
          <cell r="D200" t="str">
            <v>보통지</v>
          </cell>
        </row>
        <row r="201">
          <cell r="A201">
            <v>13031</v>
          </cell>
          <cell r="B201" t="str">
            <v>직선형3호</v>
          </cell>
          <cell r="C201" t="str">
            <v xml:space="preserve">  CO:0.20/중기:0.6/견질</v>
          </cell>
          <cell r="D201" t="str">
            <v>보통지</v>
          </cell>
        </row>
        <row r="202">
          <cell r="A202">
            <v>13041</v>
          </cell>
          <cell r="B202" t="str">
            <v>직선형3호</v>
          </cell>
          <cell r="C202" t="str">
            <v xml:space="preserve">  CO:0.15/중기:0.65/견질</v>
          </cell>
          <cell r="D202" t="str">
            <v>보통지</v>
          </cell>
        </row>
        <row r="203">
          <cell r="A203">
            <v>13051</v>
          </cell>
          <cell r="B203" t="str">
            <v>직선형3호</v>
          </cell>
          <cell r="C203" t="str">
            <v xml:space="preserve">  인력/일반B:0.06/보통:0.44/견질</v>
          </cell>
          <cell r="D203" t="str">
            <v>보통지</v>
          </cell>
        </row>
        <row r="204">
          <cell r="A204">
            <v>13061</v>
          </cell>
          <cell r="B204" t="str">
            <v>직선형3호</v>
          </cell>
          <cell r="C204" t="str">
            <v xml:space="preserve"> 인력/소고B:0.07/보통:0.43/견질</v>
          </cell>
          <cell r="D204" t="str">
            <v>보통지</v>
          </cell>
        </row>
        <row r="205">
          <cell r="A205">
            <v>13071</v>
          </cell>
          <cell r="B205" t="str">
            <v>직선형3호</v>
          </cell>
          <cell r="C205" t="str">
            <v xml:space="preserve">  인력/투수콘:0.05/자갈:0.45/견질</v>
          </cell>
          <cell r="D205" t="str">
            <v>보통지</v>
          </cell>
        </row>
        <row r="206">
          <cell r="A206">
            <v>13081</v>
          </cell>
          <cell r="B206" t="str">
            <v>직선형3호</v>
          </cell>
          <cell r="C206" t="str">
            <v xml:space="preserve">  인력/대리석:0.275/자갈:0.225/견질</v>
          </cell>
          <cell r="D206" t="str">
            <v>보통지</v>
          </cell>
        </row>
        <row r="207">
          <cell r="A207">
            <v>13091</v>
          </cell>
          <cell r="B207" t="str">
            <v>직선형3호</v>
          </cell>
          <cell r="C207" t="str">
            <v xml:space="preserve"> 인력/오나:0.175/자갈:0.325/견질</v>
          </cell>
          <cell r="D207" t="str">
            <v>보통지</v>
          </cell>
        </row>
        <row r="208">
          <cell r="A208">
            <v>13101</v>
          </cell>
          <cell r="B208" t="str">
            <v>직선형3호</v>
          </cell>
          <cell r="C208" t="str">
            <v>사리도/중기:0.8/견질</v>
          </cell>
          <cell r="D208" t="str">
            <v>보통지</v>
          </cell>
        </row>
        <row r="209">
          <cell r="A209">
            <v>13012</v>
          </cell>
          <cell r="B209" t="str">
            <v>직선형3호</v>
          </cell>
          <cell r="C209" t="str">
            <v xml:space="preserve">  AS:0.20/중기:0.6/견질</v>
          </cell>
          <cell r="D209" t="str">
            <v>번화가2</v>
          </cell>
        </row>
        <row r="210">
          <cell r="A210">
            <v>13022</v>
          </cell>
          <cell r="B210" t="str">
            <v>직선형3호</v>
          </cell>
          <cell r="C210" t="str">
            <v xml:space="preserve">  AS:0.15/중기:0.65/견질</v>
          </cell>
          <cell r="D210" t="str">
            <v>번화가2</v>
          </cell>
        </row>
        <row r="211">
          <cell r="A211">
            <v>13032</v>
          </cell>
          <cell r="B211" t="str">
            <v>직선형3호</v>
          </cell>
          <cell r="C211" t="str">
            <v xml:space="preserve">  CO:0.20/중기:0.6/견질</v>
          </cell>
          <cell r="D211" t="str">
            <v>번화가2</v>
          </cell>
        </row>
        <row r="212">
          <cell r="A212">
            <v>13042</v>
          </cell>
          <cell r="B212" t="str">
            <v>직선형3호</v>
          </cell>
          <cell r="C212" t="str">
            <v xml:space="preserve">  CO:0.15/중기:0.65/견질</v>
          </cell>
          <cell r="D212" t="str">
            <v>번화가2</v>
          </cell>
        </row>
        <row r="213">
          <cell r="A213">
            <v>13052</v>
          </cell>
          <cell r="B213" t="str">
            <v>직선형3호</v>
          </cell>
          <cell r="C213" t="str">
            <v xml:space="preserve">  인력/일반B:0.06/보통:0.44/견질</v>
          </cell>
          <cell r="D213" t="str">
            <v>번화가2</v>
          </cell>
        </row>
        <row r="214">
          <cell r="A214">
            <v>13062</v>
          </cell>
          <cell r="B214" t="str">
            <v>직선형3호</v>
          </cell>
          <cell r="C214" t="str">
            <v xml:space="preserve"> 인력/소고B:0.07/보통:0.43/견질</v>
          </cell>
          <cell r="D214" t="str">
            <v>번화가2</v>
          </cell>
        </row>
        <row r="215">
          <cell r="A215">
            <v>13072</v>
          </cell>
          <cell r="B215" t="str">
            <v>직선형3호</v>
          </cell>
          <cell r="C215" t="str">
            <v xml:space="preserve">  인력/투수콘:0.05/자갈:0.45/견질</v>
          </cell>
          <cell r="D215" t="str">
            <v>번화가2</v>
          </cell>
        </row>
        <row r="216">
          <cell r="A216">
            <v>13082</v>
          </cell>
          <cell r="B216" t="str">
            <v>직선형3호</v>
          </cell>
          <cell r="C216" t="str">
            <v xml:space="preserve">  인력/대리석:0.275/자갈:0.225/견질</v>
          </cell>
          <cell r="D216" t="str">
            <v>번화가2</v>
          </cell>
        </row>
        <row r="217">
          <cell r="A217">
            <v>13092</v>
          </cell>
          <cell r="B217" t="str">
            <v>직선형3호</v>
          </cell>
          <cell r="C217" t="str">
            <v xml:space="preserve"> 인력/오나:0.175/자갈:0.325/견질</v>
          </cell>
          <cell r="D217" t="str">
            <v>번화가2</v>
          </cell>
        </row>
        <row r="218">
          <cell r="A218">
            <v>13102</v>
          </cell>
          <cell r="B218" t="str">
            <v>직선형3호</v>
          </cell>
          <cell r="C218" t="str">
            <v>사리도/중기:0.8/견질</v>
          </cell>
          <cell r="D218" t="str">
            <v>번화가2</v>
          </cell>
        </row>
        <row r="219">
          <cell r="A219">
            <v>13014</v>
          </cell>
          <cell r="B219" t="str">
            <v>직선형3호</v>
          </cell>
          <cell r="C219" t="str">
            <v xml:space="preserve">  AS:0.20/중기:0.6/견질</v>
          </cell>
          <cell r="D219" t="str">
            <v>야간</v>
          </cell>
        </row>
        <row r="220">
          <cell r="A220">
            <v>13024</v>
          </cell>
          <cell r="B220" t="str">
            <v>직선형3호</v>
          </cell>
          <cell r="C220" t="str">
            <v xml:space="preserve">  AS:0.15/중기:0.65/견질</v>
          </cell>
          <cell r="D220" t="str">
            <v>야간</v>
          </cell>
        </row>
        <row r="221">
          <cell r="A221">
            <v>13034</v>
          </cell>
          <cell r="B221" t="str">
            <v>직선형3호</v>
          </cell>
          <cell r="C221" t="str">
            <v xml:space="preserve">  CO:0.20/중기:0.6/견질</v>
          </cell>
          <cell r="D221" t="str">
            <v>야간</v>
          </cell>
        </row>
        <row r="222">
          <cell r="A222">
            <v>13044</v>
          </cell>
          <cell r="B222" t="str">
            <v>직선형3호</v>
          </cell>
          <cell r="C222" t="str">
            <v xml:space="preserve">  CO:0.15/중기:0.65/견질</v>
          </cell>
          <cell r="D222" t="str">
            <v>야간</v>
          </cell>
        </row>
        <row r="223">
          <cell r="A223">
            <v>13054</v>
          </cell>
          <cell r="B223" t="str">
            <v>직선형3호</v>
          </cell>
          <cell r="C223" t="str">
            <v xml:space="preserve">  인력/일반B:0.06/보통:0.44/견질</v>
          </cell>
          <cell r="D223" t="str">
            <v>야간</v>
          </cell>
        </row>
        <row r="224">
          <cell r="A224">
            <v>13064</v>
          </cell>
          <cell r="B224" t="str">
            <v>직선형3호</v>
          </cell>
          <cell r="C224" t="str">
            <v xml:space="preserve"> 인력/소고B:0.07/보통:0.43/견질</v>
          </cell>
          <cell r="D224" t="str">
            <v>야간</v>
          </cell>
        </row>
        <row r="225">
          <cell r="A225">
            <v>13074</v>
          </cell>
          <cell r="B225" t="str">
            <v>직선형3호</v>
          </cell>
          <cell r="C225" t="str">
            <v xml:space="preserve">  인력/투수콘:0.05/자갈:0.45/견질</v>
          </cell>
          <cell r="D225" t="str">
            <v>야간</v>
          </cell>
        </row>
        <row r="226">
          <cell r="A226">
            <v>13084</v>
          </cell>
          <cell r="B226" t="str">
            <v>직선형3호</v>
          </cell>
          <cell r="C226" t="str">
            <v xml:space="preserve">  인력/대리석:0.275/자갈:0.225/견질</v>
          </cell>
          <cell r="D226" t="str">
            <v>야간</v>
          </cell>
        </row>
        <row r="227">
          <cell r="A227">
            <v>13094</v>
          </cell>
          <cell r="B227" t="str">
            <v>직선형3호</v>
          </cell>
          <cell r="C227" t="str">
            <v xml:space="preserve"> 인력/오나:0.175/자갈:0.325/견질</v>
          </cell>
          <cell r="D227" t="str">
            <v>야간</v>
          </cell>
        </row>
        <row r="228">
          <cell r="A228">
            <v>13104</v>
          </cell>
          <cell r="B228" t="str">
            <v>직선형3호</v>
          </cell>
          <cell r="C228" t="str">
            <v>사리도/중기:0.8/견질</v>
          </cell>
          <cell r="D228" t="str">
            <v>야간</v>
          </cell>
        </row>
        <row r="229">
          <cell r="A229">
            <v>12011</v>
          </cell>
          <cell r="B229" t="str">
            <v>직선형2호</v>
          </cell>
          <cell r="C229" t="str">
            <v xml:space="preserve">  AS:0.20/중기:0.6/견질</v>
          </cell>
          <cell r="D229" t="str">
            <v>보통지</v>
          </cell>
        </row>
        <row r="230">
          <cell r="A230">
            <v>12021</v>
          </cell>
          <cell r="B230" t="str">
            <v>직선형2호</v>
          </cell>
          <cell r="C230" t="str">
            <v xml:space="preserve">  AS:0.15/중기:0.65/견질</v>
          </cell>
          <cell r="D230" t="str">
            <v>보통지</v>
          </cell>
        </row>
        <row r="231">
          <cell r="A231">
            <v>12031</v>
          </cell>
          <cell r="B231" t="str">
            <v>직선형2호</v>
          </cell>
          <cell r="C231" t="str">
            <v xml:space="preserve">  CO:0.20/중기:0.6/견질</v>
          </cell>
          <cell r="D231" t="str">
            <v>보통지</v>
          </cell>
        </row>
        <row r="232">
          <cell r="A232">
            <v>12041</v>
          </cell>
          <cell r="B232" t="str">
            <v>직선형2호</v>
          </cell>
          <cell r="C232" t="str">
            <v xml:space="preserve">  CO:0.15/중기:0.65/견질</v>
          </cell>
          <cell r="D232" t="str">
            <v>보통지</v>
          </cell>
        </row>
        <row r="233">
          <cell r="A233">
            <v>12051</v>
          </cell>
          <cell r="B233" t="str">
            <v>직선형2호</v>
          </cell>
          <cell r="C233" t="str">
            <v xml:space="preserve">  인력/일반B:0.06/보통:0.44/견질</v>
          </cell>
          <cell r="D233" t="str">
            <v>보통지</v>
          </cell>
        </row>
        <row r="234">
          <cell r="A234">
            <v>12061</v>
          </cell>
          <cell r="B234" t="str">
            <v>직선형2호</v>
          </cell>
          <cell r="C234" t="str">
            <v xml:space="preserve"> 인력/소고B:0.07/보통:0.43/견질</v>
          </cell>
          <cell r="D234" t="str">
            <v>보통지</v>
          </cell>
        </row>
        <row r="235">
          <cell r="A235">
            <v>12071</v>
          </cell>
          <cell r="B235" t="str">
            <v>직선형2호</v>
          </cell>
          <cell r="C235" t="str">
            <v xml:space="preserve">  인력/투수콘:0.05/자갈:0.45/견질</v>
          </cell>
          <cell r="D235" t="str">
            <v>보통지</v>
          </cell>
        </row>
        <row r="236">
          <cell r="A236">
            <v>12081</v>
          </cell>
          <cell r="B236" t="str">
            <v>직선형2호</v>
          </cell>
          <cell r="C236" t="str">
            <v xml:space="preserve">  인력/대리석:0.275/자갈:0.225/견질</v>
          </cell>
          <cell r="D236" t="str">
            <v>보통지</v>
          </cell>
        </row>
        <row r="237">
          <cell r="A237">
            <v>12091</v>
          </cell>
          <cell r="B237" t="str">
            <v>직선형2호</v>
          </cell>
          <cell r="C237" t="str">
            <v xml:space="preserve"> 인력/오나:0.175/자갈:0.325/견질</v>
          </cell>
          <cell r="D237" t="str">
            <v>보통지</v>
          </cell>
        </row>
        <row r="238">
          <cell r="A238">
            <v>12101</v>
          </cell>
          <cell r="B238" t="str">
            <v>직선형2호</v>
          </cell>
          <cell r="C238" t="str">
            <v>사리도/중기:0.8/견질</v>
          </cell>
          <cell r="D238" t="str">
            <v>보통지</v>
          </cell>
        </row>
        <row r="239">
          <cell r="A239">
            <v>12012</v>
          </cell>
          <cell r="B239" t="str">
            <v>직선형2호</v>
          </cell>
          <cell r="C239" t="str">
            <v xml:space="preserve">  AS:0.20/중기:0.6/견질</v>
          </cell>
          <cell r="D239" t="str">
            <v>번화가2</v>
          </cell>
        </row>
        <row r="240">
          <cell r="A240">
            <v>12022</v>
          </cell>
          <cell r="B240" t="str">
            <v>직선형2호</v>
          </cell>
          <cell r="C240" t="str">
            <v xml:space="preserve">  AS:0.15/중기:0.65/견질</v>
          </cell>
          <cell r="D240" t="str">
            <v>번화가2</v>
          </cell>
        </row>
        <row r="241">
          <cell r="A241">
            <v>12032</v>
          </cell>
          <cell r="B241" t="str">
            <v>직선형2호</v>
          </cell>
          <cell r="C241" t="str">
            <v xml:space="preserve">  CO:0.20/중기:0.6/견질</v>
          </cell>
          <cell r="D241" t="str">
            <v>번화가2</v>
          </cell>
        </row>
        <row r="242">
          <cell r="A242">
            <v>12042</v>
          </cell>
          <cell r="B242" t="str">
            <v>직선형2호</v>
          </cell>
          <cell r="C242" t="str">
            <v xml:space="preserve">  CO:0.15/중기:0.65/견질</v>
          </cell>
          <cell r="D242" t="str">
            <v>번화가2</v>
          </cell>
        </row>
        <row r="243">
          <cell r="A243">
            <v>12052</v>
          </cell>
          <cell r="B243" t="str">
            <v>직선형2호</v>
          </cell>
          <cell r="C243" t="str">
            <v xml:space="preserve">  인력/일반B:0.06/보통:0.44/견질</v>
          </cell>
          <cell r="D243" t="str">
            <v>번화가2</v>
          </cell>
        </row>
        <row r="244">
          <cell r="A244">
            <v>12062</v>
          </cell>
          <cell r="B244" t="str">
            <v>직선형2호</v>
          </cell>
          <cell r="C244" t="str">
            <v xml:space="preserve"> 인력/소고B:0.07/보통:0.43/견질</v>
          </cell>
          <cell r="D244" t="str">
            <v>번화가2</v>
          </cell>
        </row>
        <row r="245">
          <cell r="A245">
            <v>12072</v>
          </cell>
          <cell r="B245" t="str">
            <v>직선형2호</v>
          </cell>
          <cell r="C245" t="str">
            <v xml:space="preserve">  인력/투수콘:0.05/자갈:0.45/견질</v>
          </cell>
          <cell r="D245" t="str">
            <v>번화가2</v>
          </cell>
        </row>
        <row r="246">
          <cell r="A246">
            <v>12082</v>
          </cell>
          <cell r="B246" t="str">
            <v>직선형2호</v>
          </cell>
          <cell r="C246" t="str">
            <v xml:space="preserve">  인력/대리석:0.275/자갈:0.225/견질</v>
          </cell>
          <cell r="D246" t="str">
            <v>번화가2</v>
          </cell>
        </row>
        <row r="247">
          <cell r="A247">
            <v>12092</v>
          </cell>
          <cell r="B247" t="str">
            <v>직선형2호</v>
          </cell>
          <cell r="C247" t="str">
            <v xml:space="preserve"> 인력/오나:0.175/자갈:0.325/견질</v>
          </cell>
          <cell r="D247" t="str">
            <v>번화가2</v>
          </cell>
        </row>
        <row r="248">
          <cell r="A248">
            <v>12102</v>
          </cell>
          <cell r="B248" t="str">
            <v>직선형2호</v>
          </cell>
          <cell r="C248" t="str">
            <v>사리도/중기:0.8/견질</v>
          </cell>
          <cell r="D248" t="str">
            <v>번화가2</v>
          </cell>
        </row>
        <row r="249">
          <cell r="A249">
            <v>12014</v>
          </cell>
          <cell r="B249" t="str">
            <v>직선형2호</v>
          </cell>
          <cell r="C249" t="str">
            <v xml:space="preserve">  AS:0.20/중기:0.6/견질</v>
          </cell>
          <cell r="D249" t="str">
            <v>야간</v>
          </cell>
        </row>
        <row r="250">
          <cell r="A250">
            <v>12024</v>
          </cell>
          <cell r="B250" t="str">
            <v>직선형2호</v>
          </cell>
          <cell r="C250" t="str">
            <v xml:space="preserve">  AS:0.15/중기:0.65/견질</v>
          </cell>
          <cell r="D250" t="str">
            <v>야간</v>
          </cell>
        </row>
        <row r="251">
          <cell r="A251">
            <v>12034</v>
          </cell>
          <cell r="B251" t="str">
            <v>직선형2호</v>
          </cell>
          <cell r="C251" t="str">
            <v xml:space="preserve">  CO:0.20/중기:0.6/견질</v>
          </cell>
          <cell r="D251" t="str">
            <v>야간</v>
          </cell>
        </row>
        <row r="252">
          <cell r="A252">
            <v>12044</v>
          </cell>
          <cell r="B252" t="str">
            <v>직선형2호</v>
          </cell>
          <cell r="C252" t="str">
            <v xml:space="preserve">  CO:0.15/중기:0.65/견질</v>
          </cell>
          <cell r="D252" t="str">
            <v>야간</v>
          </cell>
        </row>
        <row r="253">
          <cell r="A253">
            <v>12054</v>
          </cell>
          <cell r="B253" t="str">
            <v>직선형2호</v>
          </cell>
          <cell r="C253" t="str">
            <v xml:space="preserve">  인력/일반B:0.06/보통:0.44/견질</v>
          </cell>
          <cell r="D253" t="str">
            <v>야간</v>
          </cell>
        </row>
        <row r="254">
          <cell r="A254">
            <v>12064</v>
          </cell>
          <cell r="B254" t="str">
            <v>직선형2호</v>
          </cell>
          <cell r="C254" t="str">
            <v xml:space="preserve"> 인력/소고B:0.07/보통:0.43/견질</v>
          </cell>
          <cell r="D254" t="str">
            <v>야간</v>
          </cell>
        </row>
        <row r="255">
          <cell r="A255">
            <v>12074</v>
          </cell>
          <cell r="B255" t="str">
            <v>직선형2호</v>
          </cell>
          <cell r="C255" t="str">
            <v xml:space="preserve">  인력/투수콘:0.05/자갈:0.45/견질</v>
          </cell>
          <cell r="D255" t="str">
            <v>야간</v>
          </cell>
        </row>
        <row r="256">
          <cell r="A256">
            <v>12084</v>
          </cell>
          <cell r="B256" t="str">
            <v>직선형2호</v>
          </cell>
          <cell r="C256" t="str">
            <v xml:space="preserve">  인력/대리석:0.275/자갈:0.225/견질</v>
          </cell>
          <cell r="D256" t="str">
            <v>야간</v>
          </cell>
        </row>
        <row r="257">
          <cell r="A257">
            <v>12094</v>
          </cell>
          <cell r="B257" t="str">
            <v>직선형2호</v>
          </cell>
          <cell r="C257" t="str">
            <v xml:space="preserve"> 인력/오나:0.175/자갈:0.325/견질</v>
          </cell>
          <cell r="D257" t="str">
            <v>야간</v>
          </cell>
        </row>
        <row r="258">
          <cell r="A258">
            <v>12104</v>
          </cell>
          <cell r="B258" t="str">
            <v>직선형2호</v>
          </cell>
          <cell r="C258" t="str">
            <v>사리도/중기:0.8/견질</v>
          </cell>
          <cell r="D258" t="str">
            <v>야간</v>
          </cell>
        </row>
        <row r="259">
          <cell r="A259">
            <v>11011</v>
          </cell>
          <cell r="B259" t="str">
            <v>직선형1호</v>
          </cell>
          <cell r="C259" t="str">
            <v xml:space="preserve">  AS:0.20/중기:0.6/견질</v>
          </cell>
          <cell r="D259" t="str">
            <v>보통지</v>
          </cell>
        </row>
        <row r="260">
          <cell r="A260">
            <v>11021</v>
          </cell>
          <cell r="B260" t="str">
            <v>직선형1호</v>
          </cell>
          <cell r="C260" t="str">
            <v xml:space="preserve">  AS:0.15/중기:0.65/견질</v>
          </cell>
          <cell r="D260" t="str">
            <v>보통지</v>
          </cell>
        </row>
        <row r="261">
          <cell r="A261">
            <v>11031</v>
          </cell>
          <cell r="B261" t="str">
            <v>직선형1호</v>
          </cell>
          <cell r="C261" t="str">
            <v xml:space="preserve">  CO:0.20/중기:0.6/견질</v>
          </cell>
          <cell r="D261" t="str">
            <v>보통지</v>
          </cell>
        </row>
        <row r="262">
          <cell r="A262">
            <v>11041</v>
          </cell>
          <cell r="B262" t="str">
            <v>직선형1호</v>
          </cell>
          <cell r="C262" t="str">
            <v xml:space="preserve">  CO:0.15/중기:0.65/견질</v>
          </cell>
          <cell r="D262" t="str">
            <v>보통지</v>
          </cell>
        </row>
        <row r="263">
          <cell r="A263">
            <v>11051</v>
          </cell>
          <cell r="B263" t="str">
            <v>직선형1호</v>
          </cell>
          <cell r="C263" t="str">
            <v xml:space="preserve">  인력/일반B:0.06/보통:0.44/견질</v>
          </cell>
          <cell r="D263" t="str">
            <v>보통지</v>
          </cell>
        </row>
        <row r="264">
          <cell r="A264">
            <v>11061</v>
          </cell>
          <cell r="B264" t="str">
            <v>직선형1호</v>
          </cell>
          <cell r="C264" t="str">
            <v xml:space="preserve"> 인력/소고B:0.07/보통:0.43/견질</v>
          </cell>
          <cell r="D264" t="str">
            <v>보통지</v>
          </cell>
        </row>
        <row r="265">
          <cell r="A265">
            <v>11071</v>
          </cell>
          <cell r="B265" t="str">
            <v>직선형1호</v>
          </cell>
          <cell r="C265" t="str">
            <v xml:space="preserve">  인력/투수콘:0.05/자갈:0.45/견질</v>
          </cell>
          <cell r="D265" t="str">
            <v>보통지</v>
          </cell>
        </row>
        <row r="266">
          <cell r="A266">
            <v>11081</v>
          </cell>
          <cell r="B266" t="str">
            <v>직선형1호</v>
          </cell>
          <cell r="C266" t="str">
            <v xml:space="preserve">  인력/대리석:0.275/자갈:0.225/견질</v>
          </cell>
          <cell r="D266" t="str">
            <v>보통지</v>
          </cell>
        </row>
        <row r="267">
          <cell r="A267">
            <v>11091</v>
          </cell>
          <cell r="B267" t="str">
            <v>직선형1호</v>
          </cell>
          <cell r="C267" t="str">
            <v xml:space="preserve"> 인력/오나:0.175/자갈:0.325/견질</v>
          </cell>
          <cell r="D267" t="str">
            <v>보통지</v>
          </cell>
        </row>
        <row r="268">
          <cell r="A268">
            <v>11101</v>
          </cell>
          <cell r="B268" t="str">
            <v>직선형1호</v>
          </cell>
          <cell r="C268" t="str">
            <v>사리도/중기:0.8/견질</v>
          </cell>
          <cell r="D268" t="str">
            <v>보통지</v>
          </cell>
        </row>
        <row r="269">
          <cell r="A269">
            <v>11011</v>
          </cell>
          <cell r="B269" t="str">
            <v>직선형1호</v>
          </cell>
          <cell r="C269" t="str">
            <v xml:space="preserve">  AS:0.20/중기:0.6/견질</v>
          </cell>
          <cell r="D269" t="str">
            <v>번화가2</v>
          </cell>
        </row>
        <row r="270">
          <cell r="A270">
            <v>11022</v>
          </cell>
          <cell r="B270" t="str">
            <v>직선형1호</v>
          </cell>
          <cell r="C270" t="str">
            <v xml:space="preserve">  AS:0.15/중기:0.65/견질</v>
          </cell>
          <cell r="D270" t="str">
            <v>번화가2</v>
          </cell>
        </row>
        <row r="271">
          <cell r="A271">
            <v>11032</v>
          </cell>
          <cell r="B271" t="str">
            <v>직선형1호</v>
          </cell>
          <cell r="C271" t="str">
            <v xml:space="preserve">  CO:0.20/중기:0.6/견질</v>
          </cell>
          <cell r="D271" t="str">
            <v>번화가2</v>
          </cell>
        </row>
        <row r="272">
          <cell r="A272">
            <v>11042</v>
          </cell>
          <cell r="B272" t="str">
            <v>직선형1호</v>
          </cell>
          <cell r="C272" t="str">
            <v xml:space="preserve">  CO:0.15/중기:0.65/견질</v>
          </cell>
          <cell r="D272" t="str">
            <v>번화가2</v>
          </cell>
        </row>
        <row r="273">
          <cell r="A273">
            <v>11052</v>
          </cell>
          <cell r="B273" t="str">
            <v>직선형1호</v>
          </cell>
          <cell r="C273" t="str">
            <v xml:space="preserve">  인력/일반B:0.06/보통:0.44/견질</v>
          </cell>
          <cell r="D273" t="str">
            <v>번화가2</v>
          </cell>
        </row>
        <row r="274">
          <cell r="A274">
            <v>11062</v>
          </cell>
          <cell r="B274" t="str">
            <v>직선형1호</v>
          </cell>
          <cell r="C274" t="str">
            <v xml:space="preserve"> 인력/소고B:0.07/보통:0.43/견질</v>
          </cell>
          <cell r="D274" t="str">
            <v>번화가2</v>
          </cell>
        </row>
        <row r="275">
          <cell r="A275">
            <v>11072</v>
          </cell>
          <cell r="B275" t="str">
            <v>직선형1호</v>
          </cell>
          <cell r="C275" t="str">
            <v xml:space="preserve">  인력/투수콘:0.05/자갈:0.45/견질</v>
          </cell>
          <cell r="D275" t="str">
            <v>번화가2</v>
          </cell>
        </row>
        <row r="276">
          <cell r="A276">
            <v>11082</v>
          </cell>
          <cell r="B276" t="str">
            <v>직선형1호</v>
          </cell>
          <cell r="C276" t="str">
            <v xml:space="preserve">  인력/대리석:0.275/자갈:0.225/견질</v>
          </cell>
          <cell r="D276" t="str">
            <v>번화가2</v>
          </cell>
        </row>
        <row r="277">
          <cell r="A277">
            <v>11092</v>
          </cell>
          <cell r="B277" t="str">
            <v>직선형1호</v>
          </cell>
          <cell r="C277" t="str">
            <v xml:space="preserve"> 인력/오나:0.175/자갈:0.325/견질</v>
          </cell>
          <cell r="D277" t="str">
            <v>번화가2</v>
          </cell>
        </row>
        <row r="278">
          <cell r="A278">
            <v>11102</v>
          </cell>
          <cell r="B278" t="str">
            <v>직선형1호</v>
          </cell>
          <cell r="C278" t="str">
            <v>사리도/중기:0.8/견질</v>
          </cell>
          <cell r="D278" t="str">
            <v>번화가2</v>
          </cell>
        </row>
        <row r="279">
          <cell r="A279">
            <v>11014</v>
          </cell>
          <cell r="B279" t="str">
            <v>직선형1호</v>
          </cell>
          <cell r="C279" t="str">
            <v xml:space="preserve">  AS:0.20/중기:0.6/견질</v>
          </cell>
          <cell r="D279" t="str">
            <v>야간</v>
          </cell>
        </row>
        <row r="280">
          <cell r="A280">
            <v>11024</v>
          </cell>
          <cell r="B280" t="str">
            <v>직선형1호</v>
          </cell>
          <cell r="C280" t="str">
            <v xml:space="preserve">  AS:0.15/중기:0.65/견질</v>
          </cell>
          <cell r="D280" t="str">
            <v>야간</v>
          </cell>
        </row>
        <row r="281">
          <cell r="A281">
            <v>11034</v>
          </cell>
          <cell r="B281" t="str">
            <v>직선형1호</v>
          </cell>
          <cell r="C281" t="str">
            <v xml:space="preserve">  CO:0.20/중기:0.6/견질</v>
          </cell>
          <cell r="D281" t="str">
            <v>야간</v>
          </cell>
        </row>
        <row r="282">
          <cell r="A282">
            <v>11044</v>
          </cell>
          <cell r="B282" t="str">
            <v>직선형1호</v>
          </cell>
          <cell r="C282" t="str">
            <v xml:space="preserve">  CO:0.15/중기:0.65/견질</v>
          </cell>
          <cell r="D282" t="str">
            <v>야간</v>
          </cell>
        </row>
        <row r="283">
          <cell r="A283">
            <v>11054</v>
          </cell>
          <cell r="B283" t="str">
            <v>직선형1호</v>
          </cell>
          <cell r="C283" t="str">
            <v xml:space="preserve">  인력/일반B:0.06/보통:0.44/견질</v>
          </cell>
          <cell r="D283" t="str">
            <v>야간</v>
          </cell>
        </row>
        <row r="284">
          <cell r="A284">
            <v>11064</v>
          </cell>
          <cell r="B284" t="str">
            <v>직선형1호</v>
          </cell>
          <cell r="C284" t="str">
            <v xml:space="preserve"> 인력/소고B:0.07/보통:0.43/견질</v>
          </cell>
          <cell r="D284" t="str">
            <v>야간</v>
          </cell>
        </row>
        <row r="285">
          <cell r="A285">
            <v>11074</v>
          </cell>
          <cell r="B285" t="str">
            <v>직선형1호</v>
          </cell>
          <cell r="C285" t="str">
            <v xml:space="preserve">  인력/투수콘:0.05/자갈:0.45/견질</v>
          </cell>
          <cell r="D285" t="str">
            <v>야간</v>
          </cell>
        </row>
        <row r="286">
          <cell r="A286">
            <v>11084</v>
          </cell>
          <cell r="B286" t="str">
            <v>직선형1호</v>
          </cell>
          <cell r="C286" t="str">
            <v xml:space="preserve">  인력/대리석:0.275/자갈:0.225/견질</v>
          </cell>
          <cell r="D286" t="str">
            <v>야간</v>
          </cell>
        </row>
        <row r="287">
          <cell r="A287">
            <v>11094</v>
          </cell>
          <cell r="B287" t="str">
            <v>직선형1호</v>
          </cell>
          <cell r="C287" t="str">
            <v xml:space="preserve"> 인력/오나:0.175/자갈:0.325/견질</v>
          </cell>
          <cell r="D287" t="str">
            <v>야간</v>
          </cell>
        </row>
        <row r="288">
          <cell r="A288">
            <v>11104</v>
          </cell>
          <cell r="B288" t="str">
            <v>직선형1호</v>
          </cell>
          <cell r="C288" t="str">
            <v>사리도/중기:0.8/견질</v>
          </cell>
          <cell r="D288" t="str">
            <v>야간</v>
          </cell>
        </row>
        <row r="289">
          <cell r="A289">
            <v>23011</v>
          </cell>
          <cell r="B289" t="str">
            <v>L형3호</v>
          </cell>
          <cell r="C289" t="str">
            <v xml:space="preserve">  AS:0.20/중기:0.6/견질</v>
          </cell>
          <cell r="D289" t="str">
            <v>보통지</v>
          </cell>
        </row>
        <row r="290">
          <cell r="A290">
            <v>23021</v>
          </cell>
          <cell r="B290" t="str">
            <v>L형3호</v>
          </cell>
          <cell r="C290" t="str">
            <v xml:space="preserve">  AS:0.15/중기:0.65/견질</v>
          </cell>
          <cell r="D290" t="str">
            <v>보통지</v>
          </cell>
        </row>
        <row r="291">
          <cell r="A291">
            <v>23031</v>
          </cell>
          <cell r="B291" t="str">
            <v>L형3호</v>
          </cell>
          <cell r="C291" t="str">
            <v xml:space="preserve">  CO:0.20/중기:0.6/견질</v>
          </cell>
          <cell r="D291" t="str">
            <v>보통지</v>
          </cell>
        </row>
        <row r="292">
          <cell r="A292">
            <v>23041</v>
          </cell>
          <cell r="B292" t="str">
            <v>L형3호</v>
          </cell>
          <cell r="C292" t="str">
            <v xml:space="preserve">  CO:0.15/중기:0.65/견질</v>
          </cell>
          <cell r="D292" t="str">
            <v>보통지</v>
          </cell>
        </row>
        <row r="293">
          <cell r="A293">
            <v>23051</v>
          </cell>
          <cell r="B293" t="str">
            <v>L형3호</v>
          </cell>
          <cell r="C293" t="str">
            <v xml:space="preserve">  인력/일반B:0.06/보통:0.44/견질</v>
          </cell>
          <cell r="D293" t="str">
            <v>보통지</v>
          </cell>
        </row>
        <row r="294">
          <cell r="A294">
            <v>23061</v>
          </cell>
          <cell r="B294" t="str">
            <v>L형3호</v>
          </cell>
          <cell r="C294" t="str">
            <v xml:space="preserve"> 인력/소고B:0.07/보통:0.43/견질</v>
          </cell>
          <cell r="D294" t="str">
            <v>보통지</v>
          </cell>
        </row>
        <row r="295">
          <cell r="A295">
            <v>23071</v>
          </cell>
          <cell r="B295" t="str">
            <v>L형3호</v>
          </cell>
          <cell r="C295" t="str">
            <v xml:space="preserve">  인력/투수콘:0.05/자갈:0.45/견질</v>
          </cell>
          <cell r="D295" t="str">
            <v>보통지</v>
          </cell>
        </row>
        <row r="296">
          <cell r="A296">
            <v>23081</v>
          </cell>
          <cell r="B296" t="str">
            <v>L형3호</v>
          </cell>
          <cell r="C296" t="str">
            <v xml:space="preserve">  인력/대리석:0.275/자갈:0.225/견질</v>
          </cell>
          <cell r="D296" t="str">
            <v>보통지</v>
          </cell>
        </row>
        <row r="297">
          <cell r="A297">
            <v>23091</v>
          </cell>
          <cell r="B297" t="str">
            <v>L형3호</v>
          </cell>
          <cell r="C297" t="str">
            <v xml:space="preserve"> 인력/오나:0.175/자갈:0.325/견질</v>
          </cell>
          <cell r="D297" t="str">
            <v>보통지</v>
          </cell>
        </row>
        <row r="298">
          <cell r="A298">
            <v>23101</v>
          </cell>
          <cell r="B298" t="str">
            <v>L형3호</v>
          </cell>
          <cell r="C298" t="str">
            <v>사리도/중기:0.8/견질</v>
          </cell>
          <cell r="D298" t="str">
            <v>보통지</v>
          </cell>
        </row>
        <row r="299">
          <cell r="A299">
            <v>23012</v>
          </cell>
          <cell r="B299" t="str">
            <v>L형3호</v>
          </cell>
          <cell r="C299" t="str">
            <v xml:space="preserve">  AS:0.20/중기:0.6/견질</v>
          </cell>
          <cell r="D299" t="str">
            <v>번화가2</v>
          </cell>
        </row>
        <row r="300">
          <cell r="A300">
            <v>23022</v>
          </cell>
          <cell r="B300" t="str">
            <v>L형3호</v>
          </cell>
          <cell r="C300" t="str">
            <v xml:space="preserve">  AS:0.15/중기:0.65/견질</v>
          </cell>
          <cell r="D300" t="str">
            <v>번화가2</v>
          </cell>
        </row>
        <row r="301">
          <cell r="A301">
            <v>23032</v>
          </cell>
          <cell r="B301" t="str">
            <v>L형3호</v>
          </cell>
          <cell r="C301" t="str">
            <v xml:space="preserve">  CO:0.20/중기:0.6/견질</v>
          </cell>
          <cell r="D301" t="str">
            <v>번화가2</v>
          </cell>
        </row>
        <row r="302">
          <cell r="A302">
            <v>23042</v>
          </cell>
          <cell r="B302" t="str">
            <v>L형3호</v>
          </cell>
          <cell r="C302" t="str">
            <v xml:space="preserve">  CO:0.15/중기:0.65/견질</v>
          </cell>
          <cell r="D302" t="str">
            <v>번화가2</v>
          </cell>
        </row>
        <row r="303">
          <cell r="A303">
            <v>23052</v>
          </cell>
          <cell r="B303" t="str">
            <v>L형3호</v>
          </cell>
          <cell r="C303" t="str">
            <v xml:space="preserve">  인력/일반B:0.06/보통:0.44/견질</v>
          </cell>
          <cell r="D303" t="str">
            <v>번화가2</v>
          </cell>
        </row>
        <row r="304">
          <cell r="A304">
            <v>23062</v>
          </cell>
          <cell r="B304" t="str">
            <v>L형3호</v>
          </cell>
          <cell r="C304" t="str">
            <v xml:space="preserve"> 인력/소고B:0.07/보통:0.43/견질</v>
          </cell>
          <cell r="D304" t="str">
            <v>번화가2</v>
          </cell>
        </row>
        <row r="305">
          <cell r="A305">
            <v>23072</v>
          </cell>
          <cell r="B305" t="str">
            <v>L형3호</v>
          </cell>
          <cell r="C305" t="str">
            <v xml:space="preserve">  인력/투수콘:0.05/자갈:0.45/견질</v>
          </cell>
          <cell r="D305" t="str">
            <v>번화가2</v>
          </cell>
        </row>
        <row r="306">
          <cell r="A306">
            <v>23082</v>
          </cell>
          <cell r="B306" t="str">
            <v>L형3호</v>
          </cell>
          <cell r="C306" t="str">
            <v xml:space="preserve">  인력/대리석:0.275/자갈:0.225/견질</v>
          </cell>
          <cell r="D306" t="str">
            <v>번화가2</v>
          </cell>
        </row>
        <row r="307">
          <cell r="A307">
            <v>23092</v>
          </cell>
          <cell r="B307" t="str">
            <v>L형3호</v>
          </cell>
          <cell r="C307" t="str">
            <v xml:space="preserve"> 인력/오나:0.175/자갈:0.325/견질</v>
          </cell>
          <cell r="D307" t="str">
            <v>번화가2</v>
          </cell>
        </row>
        <row r="308">
          <cell r="A308">
            <v>23102</v>
          </cell>
          <cell r="B308" t="str">
            <v>L형3호</v>
          </cell>
          <cell r="C308" t="str">
            <v>사리도/중기:0.8/견질</v>
          </cell>
          <cell r="D308" t="str">
            <v>번화가2</v>
          </cell>
        </row>
        <row r="309">
          <cell r="A309">
            <v>23014</v>
          </cell>
          <cell r="B309" t="str">
            <v>L형3호</v>
          </cell>
          <cell r="C309" t="str">
            <v xml:space="preserve">  AS:0.20/중기:0.6/견질</v>
          </cell>
          <cell r="D309" t="str">
            <v>야간</v>
          </cell>
        </row>
        <row r="310">
          <cell r="A310">
            <v>23024</v>
          </cell>
          <cell r="B310" t="str">
            <v>L형3호</v>
          </cell>
          <cell r="C310" t="str">
            <v xml:space="preserve">  AS:0.15/중기:0.65/견질</v>
          </cell>
          <cell r="D310" t="str">
            <v>야간</v>
          </cell>
        </row>
        <row r="311">
          <cell r="A311">
            <v>23034</v>
          </cell>
          <cell r="B311" t="str">
            <v>L형3호</v>
          </cell>
          <cell r="C311" t="str">
            <v xml:space="preserve">  CO:0.20/중기:0.6/견질</v>
          </cell>
          <cell r="D311" t="str">
            <v>야간</v>
          </cell>
        </row>
        <row r="312">
          <cell r="A312">
            <v>23044</v>
          </cell>
          <cell r="B312" t="str">
            <v>L형3호</v>
          </cell>
          <cell r="C312" t="str">
            <v xml:space="preserve">  CO:0.15/중기:0.65/견질</v>
          </cell>
          <cell r="D312" t="str">
            <v>야간</v>
          </cell>
        </row>
        <row r="313">
          <cell r="A313">
            <v>23054</v>
          </cell>
          <cell r="B313" t="str">
            <v>L형3호</v>
          </cell>
          <cell r="C313" t="str">
            <v xml:space="preserve">  인력/일반B:0.06/보통:0.44/견질</v>
          </cell>
          <cell r="D313" t="str">
            <v>야간</v>
          </cell>
        </row>
        <row r="314">
          <cell r="A314">
            <v>23064</v>
          </cell>
          <cell r="B314" t="str">
            <v>L형3호</v>
          </cell>
          <cell r="C314" t="str">
            <v xml:space="preserve"> 인력/소고B:0.07/보통:0.43/견질</v>
          </cell>
          <cell r="D314" t="str">
            <v>야간</v>
          </cell>
        </row>
        <row r="315">
          <cell r="A315">
            <v>23074</v>
          </cell>
          <cell r="B315" t="str">
            <v>L형3호</v>
          </cell>
          <cell r="C315" t="str">
            <v xml:space="preserve">  인력/투수콘:0.05/자갈:0.45/견질</v>
          </cell>
          <cell r="D315" t="str">
            <v>야간</v>
          </cell>
        </row>
        <row r="316">
          <cell r="A316">
            <v>23084</v>
          </cell>
          <cell r="B316" t="str">
            <v>L형3호</v>
          </cell>
          <cell r="C316" t="str">
            <v xml:space="preserve">  인력/대리석:0.275/자갈:0.225/견질</v>
          </cell>
          <cell r="D316" t="str">
            <v>야간</v>
          </cell>
        </row>
        <row r="317">
          <cell r="A317">
            <v>23094</v>
          </cell>
          <cell r="B317" t="str">
            <v>L형3호</v>
          </cell>
          <cell r="C317" t="str">
            <v xml:space="preserve"> 인력/오나:0.175/자갈:0.325/견질</v>
          </cell>
          <cell r="D317" t="str">
            <v>야간</v>
          </cell>
        </row>
        <row r="318">
          <cell r="A318">
            <v>23104</v>
          </cell>
          <cell r="B318" t="str">
            <v>L형3호</v>
          </cell>
          <cell r="C318" t="str">
            <v>사리도/중기:0.8/견질</v>
          </cell>
          <cell r="D318" t="str">
            <v>야간</v>
          </cell>
        </row>
        <row r="319">
          <cell r="A319">
            <v>22011</v>
          </cell>
          <cell r="B319" t="str">
            <v>L형2호</v>
          </cell>
          <cell r="C319" t="str">
            <v xml:space="preserve">  AS:0.20/중기:0.6/견질</v>
          </cell>
          <cell r="D319" t="str">
            <v>보통지</v>
          </cell>
        </row>
        <row r="320">
          <cell r="A320">
            <v>22021</v>
          </cell>
          <cell r="B320" t="str">
            <v>L형2호</v>
          </cell>
          <cell r="C320" t="str">
            <v xml:space="preserve">  AS:0.15/중기:0.65/견질</v>
          </cell>
          <cell r="D320" t="str">
            <v>보통지</v>
          </cell>
        </row>
        <row r="321">
          <cell r="A321">
            <v>22031</v>
          </cell>
          <cell r="B321" t="str">
            <v>L형2호</v>
          </cell>
          <cell r="C321" t="str">
            <v xml:space="preserve">  CO:0.20/중기:0.6/견질</v>
          </cell>
          <cell r="D321" t="str">
            <v>보통지</v>
          </cell>
        </row>
        <row r="322">
          <cell r="A322">
            <v>22041</v>
          </cell>
          <cell r="B322" t="str">
            <v>L형2호</v>
          </cell>
          <cell r="C322" t="str">
            <v xml:space="preserve">  CO:0.15/중기:0.65/견질</v>
          </cell>
          <cell r="D322" t="str">
            <v>보통지</v>
          </cell>
        </row>
        <row r="323">
          <cell r="A323">
            <v>22051</v>
          </cell>
          <cell r="B323" t="str">
            <v>L형2호</v>
          </cell>
          <cell r="C323" t="str">
            <v xml:space="preserve">  인력/일반B:0.06/보통:0.44/견질</v>
          </cell>
          <cell r="D323" t="str">
            <v>보통지</v>
          </cell>
        </row>
        <row r="324">
          <cell r="A324">
            <v>22061</v>
          </cell>
          <cell r="B324" t="str">
            <v>L형2호</v>
          </cell>
          <cell r="C324" t="str">
            <v xml:space="preserve"> 인력/소고B:0.07/보통:0.43/견질</v>
          </cell>
          <cell r="D324" t="str">
            <v>보통지</v>
          </cell>
        </row>
        <row r="325">
          <cell r="A325">
            <v>22071</v>
          </cell>
          <cell r="B325" t="str">
            <v>L형2호</v>
          </cell>
          <cell r="C325" t="str">
            <v xml:space="preserve">  인력/투수콘:0.05/자갈:0.45/견질</v>
          </cell>
          <cell r="D325" t="str">
            <v>보통지</v>
          </cell>
        </row>
        <row r="326">
          <cell r="A326">
            <v>22081</v>
          </cell>
          <cell r="B326" t="str">
            <v>L형2호</v>
          </cell>
          <cell r="C326" t="str">
            <v xml:space="preserve">  인력/대리석:0.275/자갈:0.225/견질</v>
          </cell>
          <cell r="D326" t="str">
            <v>보통지</v>
          </cell>
        </row>
        <row r="327">
          <cell r="A327">
            <v>22091</v>
          </cell>
          <cell r="B327" t="str">
            <v>L형2호</v>
          </cell>
          <cell r="C327" t="str">
            <v xml:space="preserve"> 인력/오나:0.175/자갈:0.325/견질</v>
          </cell>
          <cell r="D327" t="str">
            <v>보통지</v>
          </cell>
        </row>
        <row r="328">
          <cell r="A328">
            <v>22101</v>
          </cell>
          <cell r="B328" t="str">
            <v>L형2호</v>
          </cell>
          <cell r="C328" t="str">
            <v>사리도/중기:0.8/견질</v>
          </cell>
          <cell r="D328" t="str">
            <v>보통지</v>
          </cell>
        </row>
        <row r="329">
          <cell r="A329">
            <v>22012</v>
          </cell>
          <cell r="B329" t="str">
            <v>L형2호</v>
          </cell>
          <cell r="C329" t="str">
            <v xml:space="preserve">  AS:0.20/중기:0.6/견질</v>
          </cell>
          <cell r="D329" t="str">
            <v>번화가2</v>
          </cell>
        </row>
        <row r="330">
          <cell r="A330">
            <v>22022</v>
          </cell>
          <cell r="B330" t="str">
            <v>L형2호</v>
          </cell>
          <cell r="C330" t="str">
            <v xml:space="preserve">  AS:0.15/중기:0.65/견질</v>
          </cell>
          <cell r="D330" t="str">
            <v>번화가2</v>
          </cell>
        </row>
        <row r="331">
          <cell r="A331">
            <v>22032</v>
          </cell>
          <cell r="B331" t="str">
            <v>L형2호</v>
          </cell>
          <cell r="C331" t="str">
            <v xml:space="preserve">  CO:0.20/중기:0.6/견질</v>
          </cell>
          <cell r="D331" t="str">
            <v>번화가2</v>
          </cell>
        </row>
        <row r="332">
          <cell r="A332">
            <v>22042</v>
          </cell>
          <cell r="B332" t="str">
            <v>L형2호</v>
          </cell>
          <cell r="C332" t="str">
            <v xml:space="preserve">  CO:0.15/중기:0.65/견질</v>
          </cell>
          <cell r="D332" t="str">
            <v>번화가2</v>
          </cell>
        </row>
        <row r="333">
          <cell r="A333">
            <v>22052</v>
          </cell>
          <cell r="B333" t="str">
            <v>L형2호</v>
          </cell>
          <cell r="C333" t="str">
            <v xml:space="preserve">  인력/일반B:0.06/보통:0.44/견질</v>
          </cell>
          <cell r="D333" t="str">
            <v>번화가2</v>
          </cell>
        </row>
        <row r="334">
          <cell r="A334">
            <v>22062</v>
          </cell>
          <cell r="B334" t="str">
            <v>L형2호</v>
          </cell>
          <cell r="C334" t="str">
            <v xml:space="preserve"> 인력/소고B:0.07/보통:0.43/견질</v>
          </cell>
          <cell r="D334" t="str">
            <v>번화가2</v>
          </cell>
        </row>
        <row r="335">
          <cell r="A335">
            <v>22072</v>
          </cell>
          <cell r="B335" t="str">
            <v>L형2호</v>
          </cell>
          <cell r="C335" t="str">
            <v xml:space="preserve">  인력/투수콘:0.05/자갈:0.45/견질</v>
          </cell>
          <cell r="D335" t="str">
            <v>번화가2</v>
          </cell>
        </row>
        <row r="336">
          <cell r="A336">
            <v>22082</v>
          </cell>
          <cell r="B336" t="str">
            <v>L형2호</v>
          </cell>
          <cell r="C336" t="str">
            <v xml:space="preserve">  인력/대리석:0.275/자갈:0.225/견질</v>
          </cell>
          <cell r="D336" t="str">
            <v>번화가2</v>
          </cell>
        </row>
        <row r="337">
          <cell r="A337">
            <v>22092</v>
          </cell>
          <cell r="B337" t="str">
            <v>L형2호</v>
          </cell>
          <cell r="C337" t="str">
            <v xml:space="preserve"> 인력/오나:0.175/자갈:0.325/견질</v>
          </cell>
          <cell r="D337" t="str">
            <v>번화가2</v>
          </cell>
        </row>
        <row r="338">
          <cell r="A338">
            <v>22102</v>
          </cell>
          <cell r="B338" t="str">
            <v>L형2호</v>
          </cell>
          <cell r="C338" t="str">
            <v>사리도/중기:0.8/견질</v>
          </cell>
          <cell r="D338" t="str">
            <v>번화가2</v>
          </cell>
        </row>
        <row r="339">
          <cell r="A339">
            <v>22014</v>
          </cell>
          <cell r="B339" t="str">
            <v>L형2호</v>
          </cell>
          <cell r="C339" t="str">
            <v xml:space="preserve">  AS:0.20/중기:0.6/견질</v>
          </cell>
          <cell r="D339" t="str">
            <v>야간</v>
          </cell>
        </row>
        <row r="340">
          <cell r="A340">
            <v>22024</v>
          </cell>
          <cell r="B340" t="str">
            <v>L형2호</v>
          </cell>
          <cell r="C340" t="str">
            <v xml:space="preserve">  AS:0.15/중기:0.65/견질</v>
          </cell>
          <cell r="D340" t="str">
            <v>야간</v>
          </cell>
        </row>
        <row r="341">
          <cell r="A341">
            <v>22034</v>
          </cell>
          <cell r="B341" t="str">
            <v>L형2호</v>
          </cell>
          <cell r="C341" t="str">
            <v xml:space="preserve">  CO:0.20/중기:0.6/견질</v>
          </cell>
          <cell r="D341" t="str">
            <v>야간</v>
          </cell>
        </row>
        <row r="342">
          <cell r="A342">
            <v>22044</v>
          </cell>
          <cell r="B342" t="str">
            <v>L형2호</v>
          </cell>
          <cell r="C342" t="str">
            <v xml:space="preserve">  CO:0.15/중기:0.65/견질</v>
          </cell>
          <cell r="D342" t="str">
            <v>야간</v>
          </cell>
        </row>
        <row r="343">
          <cell r="A343">
            <v>22054</v>
          </cell>
          <cell r="B343" t="str">
            <v>L형2호</v>
          </cell>
          <cell r="C343" t="str">
            <v xml:space="preserve">  인력/일반B:0.06/보통:0.44/견질</v>
          </cell>
          <cell r="D343" t="str">
            <v>야간</v>
          </cell>
        </row>
        <row r="344">
          <cell r="A344">
            <v>22064</v>
          </cell>
          <cell r="B344" t="str">
            <v>L형2호</v>
          </cell>
          <cell r="C344" t="str">
            <v xml:space="preserve"> 인력/소고B:0.07/보통:0.43/견질</v>
          </cell>
          <cell r="D344" t="str">
            <v>야간</v>
          </cell>
        </row>
        <row r="345">
          <cell r="A345">
            <v>22074</v>
          </cell>
          <cell r="B345" t="str">
            <v>L형2호</v>
          </cell>
          <cell r="C345" t="str">
            <v xml:space="preserve">  인력/투수콘:0.05/자갈:0.45/견질</v>
          </cell>
          <cell r="D345" t="str">
            <v>야간</v>
          </cell>
        </row>
        <row r="346">
          <cell r="A346">
            <v>22084</v>
          </cell>
          <cell r="B346" t="str">
            <v>L형2호</v>
          </cell>
          <cell r="C346" t="str">
            <v xml:space="preserve">  인력/대리석:0.275/자갈:0.225/견질</v>
          </cell>
          <cell r="D346" t="str">
            <v>야간</v>
          </cell>
        </row>
        <row r="347">
          <cell r="A347">
            <v>22094</v>
          </cell>
          <cell r="B347" t="str">
            <v>L형2호</v>
          </cell>
          <cell r="C347" t="str">
            <v xml:space="preserve"> 인력/오나:0.175/자갈:0.325/견질</v>
          </cell>
          <cell r="D347" t="str">
            <v>야간</v>
          </cell>
        </row>
        <row r="348">
          <cell r="A348">
            <v>22104</v>
          </cell>
          <cell r="B348" t="str">
            <v>L형2호</v>
          </cell>
          <cell r="C348" t="str">
            <v>사리도/중기:0.8/견질</v>
          </cell>
          <cell r="D348" t="str">
            <v>야간</v>
          </cell>
        </row>
        <row r="349">
          <cell r="A349">
            <v>21011</v>
          </cell>
          <cell r="B349" t="str">
            <v>L형1호</v>
          </cell>
          <cell r="C349" t="str">
            <v xml:space="preserve">  AS:0.20/중기:0.6/견질</v>
          </cell>
          <cell r="D349" t="str">
            <v>보통지</v>
          </cell>
        </row>
        <row r="350">
          <cell r="A350">
            <v>21021</v>
          </cell>
          <cell r="B350" t="str">
            <v>L형1호</v>
          </cell>
          <cell r="C350" t="str">
            <v xml:space="preserve">  AS:0.15/중기:0.65/견질</v>
          </cell>
          <cell r="D350" t="str">
            <v>보통지</v>
          </cell>
        </row>
        <row r="351">
          <cell r="A351">
            <v>21031</v>
          </cell>
          <cell r="B351" t="str">
            <v>L형1호</v>
          </cell>
          <cell r="C351" t="str">
            <v xml:space="preserve">  CO:0.20/중기:0.6/견질</v>
          </cell>
          <cell r="D351" t="str">
            <v>보통지</v>
          </cell>
        </row>
        <row r="352">
          <cell r="A352">
            <v>21041</v>
          </cell>
          <cell r="B352" t="str">
            <v>L형1호</v>
          </cell>
          <cell r="C352" t="str">
            <v xml:space="preserve">  CO:0.15/중기:0.65/견질</v>
          </cell>
          <cell r="D352" t="str">
            <v>보통지</v>
          </cell>
        </row>
        <row r="353">
          <cell r="A353">
            <v>21051</v>
          </cell>
          <cell r="B353" t="str">
            <v>L형1호</v>
          </cell>
          <cell r="C353" t="str">
            <v xml:space="preserve">  인력/일반B:0.06/보통:0.44/견질</v>
          </cell>
          <cell r="D353" t="str">
            <v>보통지</v>
          </cell>
        </row>
        <row r="354">
          <cell r="A354">
            <v>21061</v>
          </cell>
          <cell r="B354" t="str">
            <v>L형1호</v>
          </cell>
          <cell r="C354" t="str">
            <v xml:space="preserve"> 인력/소고B:0.07/보통:0.43/견질</v>
          </cell>
          <cell r="D354" t="str">
            <v>보통지</v>
          </cell>
        </row>
        <row r="355">
          <cell r="A355">
            <v>21071</v>
          </cell>
          <cell r="B355" t="str">
            <v>L형1호</v>
          </cell>
          <cell r="C355" t="str">
            <v xml:space="preserve">  인력/투수콘:0.05/자갈:0.45/견질</v>
          </cell>
          <cell r="D355" t="str">
            <v>보통지</v>
          </cell>
        </row>
        <row r="356">
          <cell r="A356">
            <v>21081</v>
          </cell>
          <cell r="B356" t="str">
            <v>L형1호</v>
          </cell>
          <cell r="C356" t="str">
            <v xml:space="preserve">  인력/대리석:0.275/자갈:0.225/견질</v>
          </cell>
          <cell r="D356" t="str">
            <v>보통지</v>
          </cell>
        </row>
        <row r="357">
          <cell r="A357">
            <v>21091</v>
          </cell>
          <cell r="B357" t="str">
            <v>L형1호</v>
          </cell>
          <cell r="C357" t="str">
            <v xml:space="preserve"> 인력/오나:0.175/자갈:0.325/견질</v>
          </cell>
          <cell r="D357" t="str">
            <v>보통지</v>
          </cell>
        </row>
        <row r="358">
          <cell r="A358">
            <v>21101</v>
          </cell>
          <cell r="B358" t="str">
            <v>L형1호</v>
          </cell>
          <cell r="C358" t="str">
            <v>사리도/중기:0.8/견질</v>
          </cell>
          <cell r="D358" t="str">
            <v>보통지</v>
          </cell>
        </row>
        <row r="359">
          <cell r="A359">
            <v>21011</v>
          </cell>
          <cell r="B359" t="str">
            <v>L형1호</v>
          </cell>
          <cell r="C359" t="str">
            <v xml:space="preserve">  AS:0.20/중기:0.6/견질</v>
          </cell>
          <cell r="D359" t="str">
            <v>번화가2</v>
          </cell>
        </row>
        <row r="360">
          <cell r="A360">
            <v>21021</v>
          </cell>
          <cell r="B360" t="str">
            <v>L형1호</v>
          </cell>
          <cell r="C360" t="str">
            <v xml:space="preserve">  AS:0.15/중기:0.65/견질</v>
          </cell>
          <cell r="D360" t="str">
            <v>번화가2</v>
          </cell>
        </row>
        <row r="361">
          <cell r="A361">
            <v>21032</v>
          </cell>
          <cell r="B361" t="str">
            <v>L형1호</v>
          </cell>
          <cell r="C361" t="str">
            <v xml:space="preserve">  CO:0.20/중기:0.6/견질</v>
          </cell>
          <cell r="D361" t="str">
            <v>번화가2</v>
          </cell>
        </row>
        <row r="362">
          <cell r="A362">
            <v>21042</v>
          </cell>
          <cell r="B362" t="str">
            <v>L형1호</v>
          </cell>
          <cell r="C362" t="str">
            <v xml:space="preserve">  CO:0.15/중기:0.65/견질</v>
          </cell>
          <cell r="D362" t="str">
            <v>번화가2</v>
          </cell>
        </row>
        <row r="363">
          <cell r="A363">
            <v>21052</v>
          </cell>
          <cell r="B363" t="str">
            <v>L형1호</v>
          </cell>
          <cell r="C363" t="str">
            <v xml:space="preserve">  인력/일반B:0.06/보통:0.44/견질</v>
          </cell>
          <cell r="D363" t="str">
            <v>번화가2</v>
          </cell>
        </row>
        <row r="364">
          <cell r="A364">
            <v>21062</v>
          </cell>
          <cell r="B364" t="str">
            <v>L형1호</v>
          </cell>
          <cell r="C364" t="str">
            <v xml:space="preserve"> 인력/소고B:0.07/보통:0.43/견질</v>
          </cell>
          <cell r="D364" t="str">
            <v>번화가2</v>
          </cell>
        </row>
        <row r="365">
          <cell r="A365">
            <v>21072</v>
          </cell>
          <cell r="B365" t="str">
            <v>L형1호</v>
          </cell>
          <cell r="C365" t="str">
            <v xml:space="preserve">  인력/투수콘:0.05/자갈:0.45/견질</v>
          </cell>
          <cell r="D365" t="str">
            <v>번화가2</v>
          </cell>
        </row>
        <row r="366">
          <cell r="A366">
            <v>21082</v>
          </cell>
          <cell r="B366" t="str">
            <v>L형1호</v>
          </cell>
          <cell r="C366" t="str">
            <v xml:space="preserve">  인력/대리석:0.275/자갈:0.225/견질</v>
          </cell>
          <cell r="D366" t="str">
            <v>번화가2</v>
          </cell>
        </row>
        <row r="367">
          <cell r="A367">
            <v>21092</v>
          </cell>
          <cell r="B367" t="str">
            <v>L형1호</v>
          </cell>
          <cell r="C367" t="str">
            <v xml:space="preserve"> 인력/오나:0.175/자갈:0.325/견질</v>
          </cell>
          <cell r="D367" t="str">
            <v>번화가2</v>
          </cell>
        </row>
        <row r="368">
          <cell r="A368">
            <v>21102</v>
          </cell>
          <cell r="B368" t="str">
            <v>L형1호</v>
          </cell>
          <cell r="C368" t="str">
            <v>사리도/중기:0.8/견질</v>
          </cell>
          <cell r="D368" t="str">
            <v>번화가2</v>
          </cell>
        </row>
        <row r="369">
          <cell r="A369">
            <v>21014</v>
          </cell>
          <cell r="B369" t="str">
            <v>L형1호</v>
          </cell>
          <cell r="C369" t="str">
            <v xml:space="preserve">  AS:0.20/중기:0.6/견질</v>
          </cell>
          <cell r="D369" t="str">
            <v>야간</v>
          </cell>
        </row>
        <row r="370">
          <cell r="A370">
            <v>21024</v>
          </cell>
          <cell r="B370" t="str">
            <v>L형1호</v>
          </cell>
          <cell r="C370" t="str">
            <v xml:space="preserve">  AS:0.15/중기:0.65/견질</v>
          </cell>
          <cell r="D370" t="str">
            <v>야간</v>
          </cell>
        </row>
        <row r="371">
          <cell r="A371">
            <v>21034</v>
          </cell>
          <cell r="B371" t="str">
            <v>L형1호</v>
          </cell>
          <cell r="C371" t="str">
            <v xml:space="preserve">  CO:0.20/중기:0.6/견질</v>
          </cell>
          <cell r="D371" t="str">
            <v>야간</v>
          </cell>
        </row>
        <row r="372">
          <cell r="A372">
            <v>21044</v>
          </cell>
          <cell r="B372" t="str">
            <v>L형1호</v>
          </cell>
          <cell r="C372" t="str">
            <v xml:space="preserve">  CO:0.15/중기:0.65/견질</v>
          </cell>
          <cell r="D372" t="str">
            <v>야간</v>
          </cell>
        </row>
        <row r="373">
          <cell r="A373">
            <v>21054</v>
          </cell>
          <cell r="B373" t="str">
            <v>L형1호</v>
          </cell>
          <cell r="C373" t="str">
            <v xml:space="preserve">  인력/일반B:0.06/보통:0.44/견질</v>
          </cell>
          <cell r="D373" t="str">
            <v>야간</v>
          </cell>
        </row>
        <row r="374">
          <cell r="A374">
            <v>21064</v>
          </cell>
          <cell r="B374" t="str">
            <v>L형1호</v>
          </cell>
          <cell r="C374" t="str">
            <v xml:space="preserve"> 인력/소고B:0.07/보통:0.43/견질</v>
          </cell>
          <cell r="D374" t="str">
            <v>야간</v>
          </cell>
        </row>
        <row r="375">
          <cell r="A375">
            <v>21074</v>
          </cell>
          <cell r="B375" t="str">
            <v>L형1호</v>
          </cell>
          <cell r="C375" t="str">
            <v xml:space="preserve">  인력/투수콘:0.05/자갈:0.45/견질</v>
          </cell>
          <cell r="D375" t="str">
            <v>야간</v>
          </cell>
        </row>
        <row r="376">
          <cell r="A376">
            <v>21084</v>
          </cell>
          <cell r="B376" t="str">
            <v>L형1호</v>
          </cell>
          <cell r="C376" t="str">
            <v xml:space="preserve">  인력/대리석:0.275/자갈:0.225/견질</v>
          </cell>
          <cell r="D376" t="str">
            <v>야간</v>
          </cell>
        </row>
        <row r="377">
          <cell r="A377">
            <v>21094</v>
          </cell>
          <cell r="B377" t="str">
            <v>L형1호</v>
          </cell>
          <cell r="C377" t="str">
            <v xml:space="preserve"> 인력/오나:0.175/자갈:0.325/견질</v>
          </cell>
          <cell r="D377" t="str">
            <v>야간</v>
          </cell>
        </row>
        <row r="378">
          <cell r="A378">
            <v>21104</v>
          </cell>
          <cell r="B378" t="str">
            <v>L형1호</v>
          </cell>
          <cell r="C378" t="str">
            <v>사리도/중기:0.8/견질</v>
          </cell>
          <cell r="D378" t="str">
            <v>야간</v>
          </cell>
        </row>
        <row r="379">
          <cell r="A379">
            <v>33011</v>
          </cell>
          <cell r="B379" t="str">
            <v>T형3호</v>
          </cell>
          <cell r="C379" t="str">
            <v xml:space="preserve">  AS:0.20/중기:0.6/견질</v>
          </cell>
          <cell r="D379" t="str">
            <v>보통지</v>
          </cell>
        </row>
        <row r="380">
          <cell r="A380">
            <v>33021</v>
          </cell>
          <cell r="B380" t="str">
            <v>T형3호</v>
          </cell>
          <cell r="C380" t="str">
            <v xml:space="preserve">  AS:0.15/중기:0.65/견질</v>
          </cell>
          <cell r="D380" t="str">
            <v>보통지</v>
          </cell>
        </row>
        <row r="381">
          <cell r="A381">
            <v>33031</v>
          </cell>
          <cell r="B381" t="str">
            <v>T형3호</v>
          </cell>
          <cell r="C381" t="str">
            <v xml:space="preserve">  CO:0.20/중기:0.6/견질</v>
          </cell>
          <cell r="D381" t="str">
            <v>보통지</v>
          </cell>
        </row>
        <row r="382">
          <cell r="A382">
            <v>33041</v>
          </cell>
          <cell r="B382" t="str">
            <v>T형3호</v>
          </cell>
          <cell r="C382" t="str">
            <v xml:space="preserve">  CO:0.15/중기:0.65/견질</v>
          </cell>
          <cell r="D382" t="str">
            <v>보통지</v>
          </cell>
        </row>
        <row r="383">
          <cell r="A383">
            <v>33051</v>
          </cell>
          <cell r="B383" t="str">
            <v>T형3호</v>
          </cell>
          <cell r="C383" t="str">
            <v xml:space="preserve">  인력/일반B:0.06/보통:0.44/견질</v>
          </cell>
          <cell r="D383" t="str">
            <v>보통지</v>
          </cell>
        </row>
        <row r="384">
          <cell r="A384">
            <v>33061</v>
          </cell>
          <cell r="B384" t="str">
            <v>T형3호</v>
          </cell>
          <cell r="C384" t="str">
            <v xml:space="preserve"> 인력/소고B:0.07/보통:0.43/견질</v>
          </cell>
          <cell r="D384" t="str">
            <v>보통지</v>
          </cell>
        </row>
        <row r="385">
          <cell r="A385">
            <v>33071</v>
          </cell>
          <cell r="B385" t="str">
            <v>T형3호</v>
          </cell>
          <cell r="C385" t="str">
            <v xml:space="preserve">  인력/투수콘:0.05/자갈:0.45/견질</v>
          </cell>
          <cell r="D385" t="str">
            <v>보통지</v>
          </cell>
        </row>
        <row r="386">
          <cell r="A386">
            <v>33081</v>
          </cell>
          <cell r="B386" t="str">
            <v>T형3호</v>
          </cell>
          <cell r="C386" t="str">
            <v xml:space="preserve">  인력/대리석:0.275/자갈:0.225/견질</v>
          </cell>
          <cell r="D386" t="str">
            <v>보통지</v>
          </cell>
        </row>
        <row r="387">
          <cell r="A387">
            <v>33091</v>
          </cell>
          <cell r="B387" t="str">
            <v>T형3호</v>
          </cell>
          <cell r="C387" t="str">
            <v xml:space="preserve"> 인력/오나:0.175/자갈:0.325/견질</v>
          </cell>
          <cell r="D387" t="str">
            <v>보통지</v>
          </cell>
        </row>
        <row r="388">
          <cell r="A388">
            <v>33101</v>
          </cell>
          <cell r="B388" t="str">
            <v>T형3호</v>
          </cell>
          <cell r="C388" t="str">
            <v>사리도/중기:0.8/견질</v>
          </cell>
          <cell r="D388" t="str">
            <v>보통지</v>
          </cell>
        </row>
        <row r="389">
          <cell r="A389">
            <v>33012</v>
          </cell>
          <cell r="B389" t="str">
            <v>T형3호</v>
          </cell>
          <cell r="C389" t="str">
            <v xml:space="preserve">  AS:0.20/중기:0.6/견질</v>
          </cell>
          <cell r="D389" t="str">
            <v>번화가2</v>
          </cell>
        </row>
        <row r="390">
          <cell r="A390">
            <v>33022</v>
          </cell>
          <cell r="B390" t="str">
            <v>T형3호</v>
          </cell>
          <cell r="C390" t="str">
            <v xml:space="preserve">  AS:0.15/중기:0.65/견질</v>
          </cell>
          <cell r="D390" t="str">
            <v>번화가2</v>
          </cell>
        </row>
        <row r="391">
          <cell r="A391">
            <v>33032</v>
          </cell>
          <cell r="B391" t="str">
            <v>T형3호</v>
          </cell>
          <cell r="C391" t="str">
            <v xml:space="preserve">  CO:0.20/중기:0.6/견질</v>
          </cell>
          <cell r="D391" t="str">
            <v>번화가2</v>
          </cell>
        </row>
        <row r="392">
          <cell r="A392">
            <v>33042</v>
          </cell>
          <cell r="B392" t="str">
            <v>T형3호</v>
          </cell>
          <cell r="C392" t="str">
            <v xml:space="preserve">  CO:0.15/중기:0.65/견질</v>
          </cell>
          <cell r="D392" t="str">
            <v>번화가2</v>
          </cell>
        </row>
        <row r="393">
          <cell r="A393">
            <v>33052</v>
          </cell>
          <cell r="B393" t="str">
            <v>T형3호</v>
          </cell>
          <cell r="C393" t="str">
            <v xml:space="preserve">  인력/일반B:0.06/보통:0.44/견질</v>
          </cell>
          <cell r="D393" t="str">
            <v>번화가2</v>
          </cell>
        </row>
        <row r="394">
          <cell r="A394">
            <v>33062</v>
          </cell>
          <cell r="B394" t="str">
            <v>T형3호</v>
          </cell>
          <cell r="C394" t="str">
            <v xml:space="preserve"> 인력/소고B:0.07/보통:0.43/견질</v>
          </cell>
          <cell r="D394" t="str">
            <v>번화가2</v>
          </cell>
        </row>
        <row r="395">
          <cell r="A395">
            <v>33072</v>
          </cell>
          <cell r="B395" t="str">
            <v>T형3호</v>
          </cell>
          <cell r="C395" t="str">
            <v xml:space="preserve">  인력/투수콘:0.05/자갈:0.45/견질</v>
          </cell>
          <cell r="D395" t="str">
            <v>번화가2</v>
          </cell>
        </row>
        <row r="396">
          <cell r="A396">
            <v>33082</v>
          </cell>
          <cell r="B396" t="str">
            <v>T형3호</v>
          </cell>
          <cell r="C396" t="str">
            <v xml:space="preserve">  인력/대리석:0.275/자갈:0.225/견질</v>
          </cell>
          <cell r="D396" t="str">
            <v>번화가2</v>
          </cell>
        </row>
        <row r="397">
          <cell r="A397">
            <v>33092</v>
          </cell>
          <cell r="B397" t="str">
            <v>T형3호</v>
          </cell>
          <cell r="C397" t="str">
            <v xml:space="preserve"> 인력/오나:0.175/자갈:0.325/견질</v>
          </cell>
          <cell r="D397" t="str">
            <v>번화가2</v>
          </cell>
        </row>
        <row r="398">
          <cell r="A398">
            <v>33102</v>
          </cell>
          <cell r="B398" t="str">
            <v>T형3호</v>
          </cell>
          <cell r="C398" t="str">
            <v>사리도/중기:0.8/견질</v>
          </cell>
          <cell r="D398" t="str">
            <v>번화가2</v>
          </cell>
        </row>
        <row r="399">
          <cell r="A399">
            <v>33014</v>
          </cell>
          <cell r="B399" t="str">
            <v>T형3호</v>
          </cell>
          <cell r="C399" t="str">
            <v xml:space="preserve">  AS:0.20/중기:0.6/견질</v>
          </cell>
          <cell r="D399" t="str">
            <v>야간</v>
          </cell>
        </row>
        <row r="400">
          <cell r="A400">
            <v>33024</v>
          </cell>
          <cell r="B400" t="str">
            <v>T형3호</v>
          </cell>
          <cell r="C400" t="str">
            <v xml:space="preserve">  AS:0.15/중기:0.65/견질</v>
          </cell>
          <cell r="D400" t="str">
            <v>야간</v>
          </cell>
        </row>
        <row r="401">
          <cell r="A401">
            <v>33034</v>
          </cell>
          <cell r="B401" t="str">
            <v>T형3호</v>
          </cell>
          <cell r="C401" t="str">
            <v xml:space="preserve">  CO:0.20/중기:0.6/견질</v>
          </cell>
          <cell r="D401" t="str">
            <v>야간</v>
          </cell>
        </row>
        <row r="402">
          <cell r="A402">
            <v>33044</v>
          </cell>
          <cell r="B402" t="str">
            <v>T형3호</v>
          </cell>
          <cell r="C402" t="str">
            <v xml:space="preserve">  CO:0.15/중기:0.65/견질</v>
          </cell>
          <cell r="D402" t="str">
            <v>야간</v>
          </cell>
        </row>
        <row r="403">
          <cell r="A403">
            <v>33054</v>
          </cell>
          <cell r="B403" t="str">
            <v>T형3호</v>
          </cell>
          <cell r="C403" t="str">
            <v xml:space="preserve">  인력/일반B:0.06/보통:0.44/견질</v>
          </cell>
          <cell r="D403" t="str">
            <v>야간</v>
          </cell>
        </row>
        <row r="404">
          <cell r="A404">
            <v>33064</v>
          </cell>
          <cell r="B404" t="str">
            <v>T형3호</v>
          </cell>
          <cell r="C404" t="str">
            <v xml:space="preserve"> 인력/소고B:0.07/보통:0.43/견질</v>
          </cell>
          <cell r="D404" t="str">
            <v>야간</v>
          </cell>
        </row>
        <row r="405">
          <cell r="A405">
            <v>33074</v>
          </cell>
          <cell r="B405" t="str">
            <v>T형3호</v>
          </cell>
          <cell r="C405" t="str">
            <v xml:space="preserve">  인력/투수콘:0.05/자갈:0.45/견질</v>
          </cell>
          <cell r="D405" t="str">
            <v>야간</v>
          </cell>
        </row>
        <row r="406">
          <cell r="A406">
            <v>33084</v>
          </cell>
          <cell r="B406" t="str">
            <v>T형3호</v>
          </cell>
          <cell r="C406" t="str">
            <v xml:space="preserve">  인력/대리석:0.275/자갈:0.225/견질</v>
          </cell>
          <cell r="D406" t="str">
            <v>야간</v>
          </cell>
        </row>
        <row r="407">
          <cell r="A407">
            <v>33094</v>
          </cell>
          <cell r="B407" t="str">
            <v>T형3호</v>
          </cell>
          <cell r="C407" t="str">
            <v xml:space="preserve"> 인력/오나:0.175/자갈:0.325/견질</v>
          </cell>
          <cell r="D407" t="str">
            <v>야간</v>
          </cell>
        </row>
        <row r="408">
          <cell r="A408">
            <v>33104</v>
          </cell>
          <cell r="B408" t="str">
            <v>T형3호</v>
          </cell>
          <cell r="C408" t="str">
            <v>사리도/중기:0.8/견질</v>
          </cell>
          <cell r="D408" t="str">
            <v>야간</v>
          </cell>
        </row>
        <row r="409">
          <cell r="A409">
            <v>32011</v>
          </cell>
          <cell r="B409" t="str">
            <v>T형2호</v>
          </cell>
          <cell r="C409" t="str">
            <v xml:space="preserve">  AS:0.20/중기:0.6/견질</v>
          </cell>
          <cell r="D409" t="str">
            <v>보통지</v>
          </cell>
        </row>
        <row r="410">
          <cell r="A410">
            <v>32021</v>
          </cell>
          <cell r="B410" t="str">
            <v>T형2호</v>
          </cell>
          <cell r="C410" t="str">
            <v xml:space="preserve">  AS:0.15/중기:0.65/견질</v>
          </cell>
          <cell r="D410" t="str">
            <v>보통지</v>
          </cell>
        </row>
        <row r="411">
          <cell r="A411">
            <v>32031</v>
          </cell>
          <cell r="B411" t="str">
            <v>T형2호</v>
          </cell>
          <cell r="C411" t="str">
            <v xml:space="preserve">  CO:0.20/중기:0.6/견질</v>
          </cell>
          <cell r="D411" t="str">
            <v>보통지</v>
          </cell>
        </row>
        <row r="412">
          <cell r="A412">
            <v>32041</v>
          </cell>
          <cell r="B412" t="str">
            <v>T형2호</v>
          </cell>
          <cell r="C412" t="str">
            <v xml:space="preserve">  CO:0.15/중기:0.65/견질</v>
          </cell>
          <cell r="D412" t="str">
            <v>보통지</v>
          </cell>
        </row>
        <row r="413">
          <cell r="A413">
            <v>32051</v>
          </cell>
          <cell r="B413" t="str">
            <v>T형2호</v>
          </cell>
          <cell r="C413" t="str">
            <v xml:space="preserve">  인력/일반B:0.06/보통:0.44/견질</v>
          </cell>
          <cell r="D413" t="str">
            <v>보통지</v>
          </cell>
        </row>
        <row r="414">
          <cell r="A414">
            <v>32061</v>
          </cell>
          <cell r="B414" t="str">
            <v>T형2호</v>
          </cell>
          <cell r="C414" t="str">
            <v xml:space="preserve"> 인력/소고B:0.07/보통:0.43/견질</v>
          </cell>
          <cell r="D414" t="str">
            <v>보통지</v>
          </cell>
        </row>
        <row r="415">
          <cell r="A415">
            <v>32071</v>
          </cell>
          <cell r="B415" t="str">
            <v>T형2호</v>
          </cell>
          <cell r="C415" t="str">
            <v xml:space="preserve">  인력/투수콘:0.05/자갈:0.45/견질</v>
          </cell>
          <cell r="D415" t="str">
            <v>보통지</v>
          </cell>
        </row>
        <row r="416">
          <cell r="A416">
            <v>32081</v>
          </cell>
          <cell r="B416" t="str">
            <v>T형2호</v>
          </cell>
          <cell r="C416" t="str">
            <v xml:space="preserve">  인력/대리석:0.275/자갈:0.225/견질</v>
          </cell>
          <cell r="D416" t="str">
            <v>보통지</v>
          </cell>
        </row>
        <row r="417">
          <cell r="A417">
            <v>32091</v>
          </cell>
          <cell r="B417" t="str">
            <v>T형2호</v>
          </cell>
          <cell r="C417" t="str">
            <v xml:space="preserve"> 인력/오나:0.175/자갈:0.325/견질</v>
          </cell>
          <cell r="D417" t="str">
            <v>보통지</v>
          </cell>
        </row>
        <row r="418">
          <cell r="A418">
            <v>32101</v>
          </cell>
          <cell r="B418" t="str">
            <v>T형2호</v>
          </cell>
          <cell r="C418" t="str">
            <v>사리도/중기:0.8/견질</v>
          </cell>
          <cell r="D418" t="str">
            <v>보통지</v>
          </cell>
        </row>
        <row r="419">
          <cell r="A419">
            <v>32012</v>
          </cell>
          <cell r="B419" t="str">
            <v>T형2호</v>
          </cell>
          <cell r="C419" t="str">
            <v xml:space="preserve">  AS:0.20/중기:0.6/견질</v>
          </cell>
          <cell r="D419" t="str">
            <v>번화가2</v>
          </cell>
        </row>
        <row r="420">
          <cell r="A420">
            <v>32022</v>
          </cell>
          <cell r="B420" t="str">
            <v>T형2호</v>
          </cell>
          <cell r="C420" t="str">
            <v xml:space="preserve">  AS:0.15/중기:0.65/견질</v>
          </cell>
          <cell r="D420" t="str">
            <v>번화가2</v>
          </cell>
        </row>
        <row r="421">
          <cell r="A421">
            <v>32032</v>
          </cell>
          <cell r="B421" t="str">
            <v>T형2호</v>
          </cell>
          <cell r="C421" t="str">
            <v xml:space="preserve">  CO:0.20/중기:0.6/견질</v>
          </cell>
          <cell r="D421" t="str">
            <v>번화가2</v>
          </cell>
        </row>
        <row r="422">
          <cell r="A422">
            <v>32042</v>
          </cell>
          <cell r="B422" t="str">
            <v>T형2호</v>
          </cell>
          <cell r="C422" t="str">
            <v xml:space="preserve">  CO:0.15/중기:0.65/견질</v>
          </cell>
          <cell r="D422" t="str">
            <v>번화가2</v>
          </cell>
        </row>
        <row r="423">
          <cell r="A423">
            <v>32052</v>
          </cell>
          <cell r="B423" t="str">
            <v>T형2호</v>
          </cell>
          <cell r="C423" t="str">
            <v xml:space="preserve">  인력/일반B:0.06/보통:0.44/견질</v>
          </cell>
          <cell r="D423" t="str">
            <v>번화가2</v>
          </cell>
        </row>
        <row r="424">
          <cell r="A424">
            <v>32062</v>
          </cell>
          <cell r="B424" t="str">
            <v>T형2호</v>
          </cell>
          <cell r="C424" t="str">
            <v xml:space="preserve"> 인력/소고B:0.07/보통:0.43/견질</v>
          </cell>
          <cell r="D424" t="str">
            <v>번화가2</v>
          </cell>
        </row>
        <row r="425">
          <cell r="A425">
            <v>32072</v>
          </cell>
          <cell r="B425" t="str">
            <v>T형2호</v>
          </cell>
          <cell r="C425" t="str">
            <v xml:space="preserve">  인력/투수콘:0.05/자갈:0.45/견질</v>
          </cell>
          <cell r="D425" t="str">
            <v>번화가2</v>
          </cell>
        </row>
        <row r="426">
          <cell r="A426">
            <v>32082</v>
          </cell>
          <cell r="B426" t="str">
            <v>T형2호</v>
          </cell>
          <cell r="C426" t="str">
            <v xml:space="preserve">  인력/대리석:0.275/자갈:0.225/견질</v>
          </cell>
          <cell r="D426" t="str">
            <v>번화가2</v>
          </cell>
        </row>
        <row r="427">
          <cell r="A427">
            <v>32092</v>
          </cell>
          <cell r="B427" t="str">
            <v>T형2호</v>
          </cell>
          <cell r="C427" t="str">
            <v xml:space="preserve"> 인력/오나:0.175/자갈:0.325/견질</v>
          </cell>
          <cell r="D427" t="str">
            <v>번화가2</v>
          </cell>
        </row>
        <row r="428">
          <cell r="A428">
            <v>32102</v>
          </cell>
          <cell r="B428" t="str">
            <v>T형2호</v>
          </cell>
          <cell r="C428" t="str">
            <v>사리도/중기:0.8/견질</v>
          </cell>
          <cell r="D428" t="str">
            <v>번화가2</v>
          </cell>
        </row>
        <row r="429">
          <cell r="A429">
            <v>32014</v>
          </cell>
          <cell r="B429" t="str">
            <v>T형2호</v>
          </cell>
          <cell r="C429" t="str">
            <v xml:space="preserve">  AS:0.20/중기:0.6/견질</v>
          </cell>
          <cell r="D429" t="str">
            <v>야간</v>
          </cell>
        </row>
        <row r="430">
          <cell r="A430">
            <v>32024</v>
          </cell>
          <cell r="B430" t="str">
            <v>T형2호</v>
          </cell>
          <cell r="C430" t="str">
            <v xml:space="preserve">  AS:0.15/중기:0.65/견질</v>
          </cell>
          <cell r="D430" t="str">
            <v>야간</v>
          </cell>
        </row>
        <row r="431">
          <cell r="A431">
            <v>32034</v>
          </cell>
          <cell r="B431" t="str">
            <v>T형2호</v>
          </cell>
          <cell r="C431" t="str">
            <v xml:space="preserve">  CO:0.20/중기:0.6/견질</v>
          </cell>
          <cell r="D431" t="str">
            <v>야간</v>
          </cell>
        </row>
        <row r="432">
          <cell r="A432">
            <v>32044</v>
          </cell>
          <cell r="B432" t="str">
            <v>T형2호</v>
          </cell>
          <cell r="C432" t="str">
            <v xml:space="preserve">  CO:0.15/중기:0.65/견질</v>
          </cell>
          <cell r="D432" t="str">
            <v>야간</v>
          </cell>
        </row>
        <row r="433">
          <cell r="A433">
            <v>32054</v>
          </cell>
          <cell r="B433" t="str">
            <v>T형2호</v>
          </cell>
          <cell r="C433" t="str">
            <v xml:space="preserve">  인력/일반B:0.06/보통:0.44/견질</v>
          </cell>
          <cell r="D433" t="str">
            <v>야간</v>
          </cell>
        </row>
        <row r="434">
          <cell r="A434">
            <v>32064</v>
          </cell>
          <cell r="B434" t="str">
            <v>T형2호</v>
          </cell>
          <cell r="C434" t="str">
            <v xml:space="preserve"> 인력/소고B:0.07/보통:0.43/견질</v>
          </cell>
          <cell r="D434" t="str">
            <v>야간</v>
          </cell>
        </row>
        <row r="435">
          <cell r="A435">
            <v>32074</v>
          </cell>
          <cell r="B435" t="str">
            <v>T형2호</v>
          </cell>
          <cell r="C435" t="str">
            <v xml:space="preserve">  인력/투수콘:0.05/자갈:0.45/견질</v>
          </cell>
          <cell r="D435" t="str">
            <v>야간</v>
          </cell>
        </row>
        <row r="436">
          <cell r="A436">
            <v>32084</v>
          </cell>
          <cell r="B436" t="str">
            <v>T형2호</v>
          </cell>
          <cell r="C436" t="str">
            <v xml:space="preserve">  인력/대리석:0.275/자갈:0.225/견질</v>
          </cell>
          <cell r="D436" t="str">
            <v>야간</v>
          </cell>
        </row>
        <row r="437">
          <cell r="A437">
            <v>32094</v>
          </cell>
          <cell r="B437" t="str">
            <v>T형2호</v>
          </cell>
          <cell r="C437" t="str">
            <v xml:space="preserve"> 인력/오나:0.175/자갈:0.325/견질</v>
          </cell>
          <cell r="D437" t="str">
            <v>야간</v>
          </cell>
        </row>
        <row r="438">
          <cell r="A438">
            <v>32104</v>
          </cell>
          <cell r="B438" t="str">
            <v>T형2호</v>
          </cell>
          <cell r="C438" t="str">
            <v>사리도/중기:0.8/견질</v>
          </cell>
          <cell r="D438" t="str">
            <v>야간</v>
          </cell>
        </row>
        <row r="439">
          <cell r="A439">
            <v>31011</v>
          </cell>
          <cell r="B439" t="str">
            <v>T형1호</v>
          </cell>
          <cell r="C439" t="str">
            <v xml:space="preserve">  AS:0.20/중기:0.6/견질</v>
          </cell>
          <cell r="D439" t="str">
            <v>보통지</v>
          </cell>
        </row>
        <row r="440">
          <cell r="A440">
            <v>31021</v>
          </cell>
          <cell r="B440" t="str">
            <v>T형1호</v>
          </cell>
          <cell r="C440" t="str">
            <v xml:space="preserve">  AS:0.15/중기:0.65/견질</v>
          </cell>
          <cell r="D440" t="str">
            <v>보통지</v>
          </cell>
        </row>
        <row r="441">
          <cell r="A441">
            <v>31031</v>
          </cell>
          <cell r="B441" t="str">
            <v>T형1호</v>
          </cell>
          <cell r="C441" t="str">
            <v xml:space="preserve">  CO:0.20/중기:0.6/견질</v>
          </cell>
          <cell r="D441" t="str">
            <v>보통지</v>
          </cell>
        </row>
        <row r="442">
          <cell r="A442">
            <v>31041</v>
          </cell>
          <cell r="B442" t="str">
            <v>T형1호</v>
          </cell>
          <cell r="C442" t="str">
            <v xml:space="preserve">  CO:0.15/중기:0.65/견질</v>
          </cell>
          <cell r="D442" t="str">
            <v>보통지</v>
          </cell>
        </row>
        <row r="443">
          <cell r="A443">
            <v>31051</v>
          </cell>
          <cell r="B443" t="str">
            <v>T형1호</v>
          </cell>
          <cell r="C443" t="str">
            <v xml:space="preserve">  인력/일반B:0.06/보통:0.44/견질</v>
          </cell>
          <cell r="D443" t="str">
            <v>보통지</v>
          </cell>
        </row>
        <row r="444">
          <cell r="A444">
            <v>31061</v>
          </cell>
          <cell r="B444" t="str">
            <v>T형1호</v>
          </cell>
          <cell r="C444" t="str">
            <v xml:space="preserve"> 인력/소고B:0.07/보통:0.43/견질</v>
          </cell>
          <cell r="D444" t="str">
            <v>보통지</v>
          </cell>
        </row>
        <row r="445">
          <cell r="A445">
            <v>31071</v>
          </cell>
          <cell r="B445" t="str">
            <v>T형1호</v>
          </cell>
          <cell r="C445" t="str">
            <v xml:space="preserve">  인력/투수콘:0.05/자갈:0.45/견질</v>
          </cell>
          <cell r="D445" t="str">
            <v>보통지</v>
          </cell>
        </row>
        <row r="446">
          <cell r="A446">
            <v>31081</v>
          </cell>
          <cell r="B446" t="str">
            <v>T형1호</v>
          </cell>
          <cell r="C446" t="str">
            <v xml:space="preserve">  인력/대리석:0.275/자갈:0.225/견질</v>
          </cell>
          <cell r="D446" t="str">
            <v>보통지</v>
          </cell>
        </row>
        <row r="447">
          <cell r="A447">
            <v>31091</v>
          </cell>
          <cell r="B447" t="str">
            <v>T형1호</v>
          </cell>
          <cell r="C447" t="str">
            <v xml:space="preserve"> 인력/오나:0.175/자갈:0.325/견질</v>
          </cell>
          <cell r="D447" t="str">
            <v>보통지</v>
          </cell>
        </row>
        <row r="448">
          <cell r="A448">
            <v>31101</v>
          </cell>
          <cell r="B448" t="str">
            <v>T형1호</v>
          </cell>
          <cell r="C448" t="str">
            <v>사리도/중기:0.8/견질</v>
          </cell>
          <cell r="D448" t="str">
            <v>보통지</v>
          </cell>
        </row>
        <row r="449">
          <cell r="A449">
            <v>31012</v>
          </cell>
          <cell r="B449" t="str">
            <v>T형1호</v>
          </cell>
          <cell r="C449" t="str">
            <v xml:space="preserve">  AS:0.20/중기:0.6/견질</v>
          </cell>
          <cell r="D449" t="str">
            <v>번화가2</v>
          </cell>
        </row>
        <row r="450">
          <cell r="A450">
            <v>31022</v>
          </cell>
          <cell r="B450" t="str">
            <v>T형1호</v>
          </cell>
          <cell r="C450" t="str">
            <v xml:space="preserve">  AS:0.15/중기:0.65/견질</v>
          </cell>
          <cell r="D450" t="str">
            <v>번화가2</v>
          </cell>
        </row>
        <row r="451">
          <cell r="A451">
            <v>31031</v>
          </cell>
          <cell r="B451" t="str">
            <v>T형1호</v>
          </cell>
          <cell r="C451" t="str">
            <v xml:space="preserve">  CO:0.20/중기:0.6/견질</v>
          </cell>
          <cell r="D451" t="str">
            <v>번화가2</v>
          </cell>
        </row>
        <row r="452">
          <cell r="A452">
            <v>31042</v>
          </cell>
          <cell r="B452" t="str">
            <v>T형1호</v>
          </cell>
          <cell r="C452" t="str">
            <v xml:space="preserve">  CO:0.15/중기:0.65/견질</v>
          </cell>
          <cell r="D452" t="str">
            <v>번화가2</v>
          </cell>
        </row>
        <row r="453">
          <cell r="A453">
            <v>31052</v>
          </cell>
          <cell r="B453" t="str">
            <v>T형1호</v>
          </cell>
          <cell r="C453" t="str">
            <v xml:space="preserve">  인력/일반B:0.06/보통:0.44/견질</v>
          </cell>
          <cell r="D453" t="str">
            <v>번화가2</v>
          </cell>
        </row>
        <row r="454">
          <cell r="A454">
            <v>31062</v>
          </cell>
          <cell r="B454" t="str">
            <v>T형1호</v>
          </cell>
          <cell r="C454" t="str">
            <v xml:space="preserve"> 인력/소고B:0.07/보통:0.43/견질</v>
          </cell>
          <cell r="D454" t="str">
            <v>번화가2</v>
          </cell>
        </row>
        <row r="455">
          <cell r="A455">
            <v>31072</v>
          </cell>
          <cell r="B455" t="str">
            <v>T형1호</v>
          </cell>
          <cell r="C455" t="str">
            <v xml:space="preserve">  인력/투수콘:0.05/자갈:0.45/견질</v>
          </cell>
          <cell r="D455" t="str">
            <v>번화가2</v>
          </cell>
        </row>
        <row r="456">
          <cell r="A456">
            <v>31082</v>
          </cell>
          <cell r="B456" t="str">
            <v>T형1호</v>
          </cell>
          <cell r="C456" t="str">
            <v xml:space="preserve">  인력/대리석:0.275/자갈:0.225/견질</v>
          </cell>
          <cell r="D456" t="str">
            <v>번화가2</v>
          </cell>
        </row>
        <row r="457">
          <cell r="A457">
            <v>31092</v>
          </cell>
          <cell r="B457" t="str">
            <v>T형1호</v>
          </cell>
          <cell r="C457" t="str">
            <v xml:space="preserve"> 인력/오나:0.175/자갈:0.325/견질</v>
          </cell>
          <cell r="D457" t="str">
            <v>번화가2</v>
          </cell>
        </row>
        <row r="458">
          <cell r="A458">
            <v>31102</v>
          </cell>
          <cell r="B458" t="str">
            <v>T형1호</v>
          </cell>
          <cell r="C458" t="str">
            <v>사리도/중기:0.8/견질</v>
          </cell>
          <cell r="D458" t="str">
            <v>번화가2</v>
          </cell>
        </row>
        <row r="459">
          <cell r="A459">
            <v>31014</v>
          </cell>
          <cell r="B459" t="str">
            <v>T형1호</v>
          </cell>
          <cell r="C459" t="str">
            <v xml:space="preserve">  AS:0.20/중기:0.6/견질</v>
          </cell>
          <cell r="D459" t="str">
            <v>야간</v>
          </cell>
        </row>
        <row r="460">
          <cell r="A460">
            <v>31024</v>
          </cell>
          <cell r="B460" t="str">
            <v>T형1호</v>
          </cell>
          <cell r="C460" t="str">
            <v xml:space="preserve">  AS:0.15/중기:0.65/견질</v>
          </cell>
          <cell r="D460" t="str">
            <v>야간</v>
          </cell>
        </row>
        <row r="461">
          <cell r="A461">
            <v>31034</v>
          </cell>
          <cell r="B461" t="str">
            <v>T형1호</v>
          </cell>
          <cell r="C461" t="str">
            <v xml:space="preserve">  CO:0.20/중기:0.6/견질</v>
          </cell>
          <cell r="D461" t="str">
            <v>야간</v>
          </cell>
        </row>
        <row r="462">
          <cell r="A462">
            <v>31044</v>
          </cell>
          <cell r="B462" t="str">
            <v>T형1호</v>
          </cell>
          <cell r="C462" t="str">
            <v xml:space="preserve">  CO:0.15/중기:0.65/견질</v>
          </cell>
          <cell r="D462" t="str">
            <v>야간</v>
          </cell>
        </row>
        <row r="463">
          <cell r="A463">
            <v>31054</v>
          </cell>
          <cell r="B463" t="str">
            <v>T형1호</v>
          </cell>
          <cell r="C463" t="str">
            <v xml:space="preserve">  인력/일반B:0.06/보통:0.44/견질</v>
          </cell>
          <cell r="D463" t="str">
            <v>야간</v>
          </cell>
        </row>
        <row r="464">
          <cell r="A464">
            <v>31064</v>
          </cell>
          <cell r="B464" t="str">
            <v>T형1호</v>
          </cell>
          <cell r="C464" t="str">
            <v xml:space="preserve"> 인력/소고B:0.07/보통:0.43/견질</v>
          </cell>
          <cell r="D464" t="str">
            <v>야간</v>
          </cell>
        </row>
        <row r="465">
          <cell r="A465">
            <v>31074</v>
          </cell>
          <cell r="B465" t="str">
            <v>T형1호</v>
          </cell>
          <cell r="C465" t="str">
            <v xml:space="preserve">  인력/투수콘:0.05/자갈:0.45/견질</v>
          </cell>
          <cell r="D465" t="str">
            <v>야간</v>
          </cell>
        </row>
        <row r="466">
          <cell r="A466">
            <v>31084</v>
          </cell>
          <cell r="B466" t="str">
            <v>T형1호</v>
          </cell>
          <cell r="C466" t="str">
            <v xml:space="preserve">  인력/대리석:0.275/자갈:0.225/견질</v>
          </cell>
          <cell r="D466" t="str">
            <v>야간</v>
          </cell>
        </row>
        <row r="467">
          <cell r="A467">
            <v>31094</v>
          </cell>
          <cell r="B467" t="str">
            <v>T형1호</v>
          </cell>
          <cell r="C467" t="str">
            <v xml:space="preserve"> 인력/오나:0.175/자갈:0.325/견질</v>
          </cell>
          <cell r="D467" t="str">
            <v>야간</v>
          </cell>
        </row>
        <row r="468">
          <cell r="A468">
            <v>31104</v>
          </cell>
          <cell r="B468" t="str">
            <v>T형1호</v>
          </cell>
          <cell r="C468" t="str">
            <v>사리도/중기:0.8/견질</v>
          </cell>
          <cell r="D468" t="str">
            <v>야간</v>
          </cell>
        </row>
        <row r="469">
          <cell r="A469">
            <v>31074</v>
          </cell>
          <cell r="B469" t="str">
            <v>T형1호</v>
          </cell>
          <cell r="C469" t="str">
            <v xml:space="preserve">  인력/투수콘:0.05/자갈:0.45/견질</v>
          </cell>
          <cell r="D469" t="str">
            <v>야간</v>
          </cell>
        </row>
        <row r="470">
          <cell r="A470">
            <v>31084</v>
          </cell>
          <cell r="B470" t="str">
            <v>T형1호</v>
          </cell>
          <cell r="C470" t="str">
            <v xml:space="preserve">  인력/대리석:0.275/자갈:0.225/견질</v>
          </cell>
          <cell r="D470" t="str">
            <v>야간</v>
          </cell>
        </row>
        <row r="471">
          <cell r="A471">
            <v>31094</v>
          </cell>
          <cell r="B471" t="str">
            <v>T형1호</v>
          </cell>
          <cell r="C471" t="str">
            <v xml:space="preserve"> 인력/오나:0.175/자갈:0.325/견질</v>
          </cell>
          <cell r="D471" t="str">
            <v>야간</v>
          </cell>
        </row>
        <row r="472">
          <cell r="A472">
            <v>31104</v>
          </cell>
          <cell r="B472" t="str">
            <v>T형1호</v>
          </cell>
          <cell r="C472" t="str">
            <v>사리도/중기:0.8/견질</v>
          </cell>
          <cell r="D472" t="str">
            <v>야간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3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3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</sheetNames>
    <sheetDataSet>
      <sheetData sheetId="0">
        <row r="5">
          <cell r="G5" t="str">
            <v xml:space="preserve">  수      입      재      료      단      가</v>
          </cell>
        </row>
      </sheetData>
    </sheetDataSet>
  </externalBook>
</externalLink>
</file>

<file path=xl/externalLinks/externalLink3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재"/>
      <sheetName val="자료업체"/>
      <sheetName val="결과"/>
      <sheetName val="총괄"/>
      <sheetName val="재료계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"/>
    </sheetNames>
    <sheetDataSet>
      <sheetData sheetId="0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</sheetDataSet>
  </externalBook>
</externalLink>
</file>

<file path=xl/externalLinks/externalLink3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정렬"/>
      <sheetName val="오억미만"/>
      <sheetName val="개요"/>
      <sheetName val="가정급수관"/>
      <sheetName val="인건비 "/>
      <sheetName val="손익분석"/>
      <sheetName val="전기단가조사서"/>
      <sheetName val="합천내역"/>
      <sheetName val="단가"/>
      <sheetName val="인건-측정"/>
      <sheetName val="토공총괄표"/>
      <sheetName val="일위대가"/>
      <sheetName val="내역서"/>
      <sheetName val="자료입력"/>
      <sheetName val="5(철거수량)"/>
      <sheetName val="수량산출서"/>
      <sheetName val="램머"/>
      <sheetName val="통신0009"/>
      <sheetName val="제품목록"/>
      <sheetName val="I一般比"/>
      <sheetName val="단가비교표_공통1"/>
      <sheetName val="품산출서"/>
      <sheetName val="준검 내역서"/>
      <sheetName val="하조서"/>
      <sheetName val="코드2"/>
      <sheetName val="설계산출표지"/>
      <sheetName val="CCTV"/>
      <sheetName val="대조표(0108)"/>
      <sheetName val="공정코드"/>
      <sheetName val="토목단가"/>
      <sheetName val="배수통관(좌)"/>
      <sheetName val="총괄"/>
      <sheetName val="입찰안"/>
      <sheetName val="집계표"/>
      <sheetName val="본사업"/>
      <sheetName val="노무비 "/>
      <sheetName val="200"/>
      <sheetName val="설계명세서"/>
      <sheetName val="경비공통"/>
      <sheetName val="기본일위"/>
      <sheetName val="DANGA"/>
      <sheetName val="가시설(TYPE-A)"/>
      <sheetName val="1-1평균터파기고(1)"/>
      <sheetName val="집수정(600-700)"/>
      <sheetName val="내역서1"/>
      <sheetName val="대가목록"/>
      <sheetName val="토공사"/>
      <sheetName val="토공집계표"/>
      <sheetName val="총괄-1"/>
      <sheetName val="건축내역"/>
      <sheetName val="단가산출"/>
      <sheetName val="갑지"/>
      <sheetName val="대구칠곡5전기"/>
      <sheetName val="노임단가"/>
      <sheetName val="sw1"/>
      <sheetName val="실행내역 (2)"/>
      <sheetName val="옥외전력간선설비공사"/>
      <sheetName val="콘센트신설"/>
      <sheetName val="산출기초"/>
      <sheetName val="직노"/>
      <sheetName val="실행내역"/>
      <sheetName val="SIL98"/>
      <sheetName val="미장"/>
      <sheetName val="지하1층"/>
      <sheetName val="대림경상68억"/>
      <sheetName val="J直材4"/>
      <sheetName val="단위일위"/>
      <sheetName val="자재단가"/>
      <sheetName val="사본 - b_balju"/>
      <sheetName val="참조 (2)"/>
      <sheetName val="설계내역서"/>
      <sheetName val="내역표지"/>
      <sheetName val="노무비"/>
      <sheetName val="최종견"/>
      <sheetName val="견적대비"/>
      <sheetName val="설계예산서"/>
      <sheetName val="수량산출"/>
      <sheetName val="N賃率-職"/>
      <sheetName val="통신2005"/>
      <sheetName val="산출0"/>
      <sheetName val="배관배선 단가조사"/>
      <sheetName val="일위대가집계"/>
      <sheetName val="을02"/>
      <sheetName val="입상내역"/>
      <sheetName val="인원계획"/>
      <sheetName val="조명율표"/>
      <sheetName val="제경비"/>
      <sheetName val="VXXXXX"/>
      <sheetName val="공사비총괄표"/>
      <sheetName val="인건비"/>
      <sheetName val="일위대가(1)"/>
      <sheetName val="부대공Ⅱ"/>
      <sheetName val="반응조"/>
      <sheetName val="기계경비(시간당)"/>
      <sheetName val="관급"/>
      <sheetName val="약품공급2"/>
      <sheetName val="사급자재"/>
      <sheetName val="설계서을"/>
      <sheetName val="DATA"/>
      <sheetName val="기기리스트"/>
      <sheetName val="내역서(중수)"/>
      <sheetName val="조경일람"/>
      <sheetName val="__MAIN"/>
      <sheetName val="관급자재일위대가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3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인건_측정"/>
      <sheetName val="시중노임단가"/>
      <sheetName val="정렬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자재단가"/>
      <sheetName val="수자재단가"/>
      <sheetName val="수자재단위당"/>
      <sheetName val="수자재산출"/>
      <sheetName val="평자재단위당"/>
      <sheetName val="평자재산출"/>
      <sheetName val="중기일람"/>
      <sheetName val="중기"/>
      <sheetName val="자재운반"/>
      <sheetName val="자재운반도"/>
      <sheetName val="단가"/>
      <sheetName val="작성개요"/>
    </sheetNames>
    <sheetDataSet>
      <sheetData sheetId="0">
        <row r="44">
          <cell r="A44">
            <v>807</v>
          </cell>
          <cell r="B44" t="str">
            <v>6. 기초모래</v>
          </cell>
          <cell r="E44">
            <v>1</v>
          </cell>
          <cell r="F44" t="str">
            <v>㎥</v>
          </cell>
          <cell r="H44">
            <v>24815</v>
          </cell>
          <cell r="J44">
            <v>8175</v>
          </cell>
          <cell r="L44">
            <v>12877</v>
          </cell>
          <cell r="N44">
            <v>3763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공정코드"/>
      <sheetName val="sw1"/>
      <sheetName val="NOMUBI"/>
      <sheetName val="일위대가"/>
      <sheetName val="별표 "/>
      <sheetName val="품셈표"/>
      <sheetName val="내역"/>
      <sheetName val="품셈TABLE"/>
      <sheetName val="경비_원본"/>
      <sheetName val="노임단가"/>
      <sheetName val="JJ"/>
      <sheetName val="목차"/>
      <sheetName val="층"/>
      <sheetName val="간접경상비"/>
      <sheetName val="산출내역서"/>
      <sheetName val="단가표"/>
      <sheetName val="DB"/>
      <sheetName val="도급"/>
      <sheetName val="내역서"/>
      <sheetName val="수량산출서"/>
      <sheetName val="단가"/>
      <sheetName val="포장(수량)-관로부"/>
      <sheetName val="재료"/>
      <sheetName val="전기일위대가"/>
      <sheetName val="교통량"/>
      <sheetName val="접속도로1"/>
      <sheetName val="평균터파기고(1-2,ASP)"/>
      <sheetName val="교통대책내역"/>
      <sheetName val="견적서"/>
      <sheetName val="최종"/>
      <sheetName val="운반9"/>
      <sheetName val="설계조건"/>
      <sheetName val="말뚝설계"/>
      <sheetName val="조명율표"/>
      <sheetName val="#REF"/>
      <sheetName val="2.대외공문"/>
      <sheetName val="3.3수량집계"/>
      <sheetName val="고분전시관"/>
      <sheetName val="포장복구집계"/>
      <sheetName val="본공사"/>
      <sheetName val="4.2.1 마루높이 검토"/>
      <sheetName val="1-1평균터파기고(1)"/>
      <sheetName val="단위수량(출력X)"/>
      <sheetName val="수량집계"/>
      <sheetName val="96정변2"/>
      <sheetName val="오억미만"/>
      <sheetName val="평자재단가"/>
      <sheetName val="토량산출서"/>
      <sheetName val="정렬"/>
      <sheetName val="EJ"/>
      <sheetName val="투찰(하수)"/>
      <sheetName val="포장공사"/>
      <sheetName val="969910( R)"/>
      <sheetName val="SLAB&quot;1&quot;"/>
      <sheetName val="SCH"/>
      <sheetName val="국내"/>
      <sheetName val="자재단가"/>
      <sheetName val="ABUT수량-A1"/>
      <sheetName val="입찰보고"/>
      <sheetName val="관급"/>
      <sheetName val="시중노임단가"/>
      <sheetName val="집계표"/>
      <sheetName val="A-4"/>
      <sheetName val="FILE1"/>
      <sheetName val="master(2차)"/>
      <sheetName val="200"/>
      <sheetName val="용소리교"/>
      <sheetName val="NYS"/>
      <sheetName val="노임"/>
      <sheetName val="fs"/>
      <sheetName val="지하시설물작성"/>
      <sheetName val="견적서갑지연속"/>
      <sheetName val="내역서 제출"/>
      <sheetName val="내역서적용수량집계표"/>
      <sheetName val="지급자재"/>
      <sheetName val="공사비예산서(토목분)"/>
      <sheetName val="일위대가목록"/>
      <sheetName val="주상도"/>
      <sheetName val="인건비"/>
      <sheetName val="공사개요"/>
      <sheetName val="토목주소"/>
      <sheetName val="프랜트면허"/>
      <sheetName val="삼보지질"/>
      <sheetName val="을지"/>
      <sheetName val="1차설계변경내역"/>
      <sheetName val="DANGA"/>
      <sheetName val="MOTOR"/>
      <sheetName val="준검 내역서"/>
      <sheetName val="품셈"/>
      <sheetName val="부대내역"/>
      <sheetName val="단위수량"/>
      <sheetName val="총수량집계"/>
      <sheetName val="PIPE(UG)내역"/>
      <sheetName val="표준단면수량(출력안함)"/>
      <sheetName val="직노"/>
      <sheetName val="품셈총괄표"/>
      <sheetName val="손익분석"/>
      <sheetName val="골조시행"/>
      <sheetName val="세원견적서"/>
      <sheetName val="입력자료"/>
      <sheetName val="시설물기초"/>
      <sheetName val="70%"/>
      <sheetName val="철근량"/>
      <sheetName val="사다리"/>
      <sheetName val="원형1호맨홀토공수량"/>
      <sheetName val="2000년1차"/>
      <sheetName val="2000전체분"/>
      <sheetName val="총괄-1"/>
      <sheetName val="일위목록"/>
      <sheetName val="점수계산1-2"/>
      <sheetName val="개요"/>
      <sheetName val="Total"/>
      <sheetName val="토목내역서"/>
      <sheetName val="제경비율"/>
      <sheetName val="BID"/>
      <sheetName val="예산변경사항"/>
      <sheetName val="자료입력"/>
      <sheetName val="수량총괄"/>
      <sheetName val="품산출서"/>
      <sheetName val="2.펌프장(사급자재)"/>
      <sheetName val="종단계산"/>
      <sheetName val="XL4Poppy"/>
      <sheetName val="전기단가조사서"/>
      <sheetName val="단가산출_목록"/>
      <sheetName val="실적공사 단가"/>
      <sheetName val="일위대가_목록"/>
      <sheetName val="견적의뢰"/>
      <sheetName val="원가"/>
      <sheetName val="건축내역"/>
      <sheetName val="ELECTRIC"/>
      <sheetName val="현장관리비데이타"/>
      <sheetName val="실행내역"/>
      <sheetName val="1.취수장"/>
      <sheetName val="I一般比"/>
      <sheetName val="효동"/>
      <sheetName val="총공사내역서"/>
      <sheetName val="부안일위"/>
      <sheetName val="배수통관(좌)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3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정부노임"/>
      <sheetName val="표지 (2)"/>
      <sheetName val="토공"/>
      <sheetName val="표지 (3)"/>
      <sheetName val="구조물공"/>
      <sheetName val="표지 (4)"/>
      <sheetName val="배수공"/>
      <sheetName val="표지 (5)"/>
      <sheetName val="교량공"/>
      <sheetName val="표지 (6)"/>
      <sheetName val="포장공"/>
      <sheetName val="표지 (7)"/>
      <sheetName val="부대공"/>
      <sheetName val="표지 (8)"/>
      <sheetName val="기계경비"/>
      <sheetName val="표지 (9)"/>
      <sheetName val="노임"/>
      <sheetName val="표지 (10)"/>
      <sheetName val="일반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3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갑지들"/>
      <sheetName val="총괄표"/>
      <sheetName val="원가계산서"/>
      <sheetName val="인건-측정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</sheetNames>
    <sheetDataSet>
      <sheetData sheetId="0">
        <row r="1">
          <cell r="A1" t="str">
            <v>CODE</v>
          </cell>
          <cell r="B1" t="str">
            <v>NAME</v>
          </cell>
          <cell r="C1" t="str">
            <v>SIZE</v>
          </cell>
          <cell r="D1" t="str">
            <v>CUCODE</v>
          </cell>
          <cell r="E1" t="str">
            <v>UNIT</v>
          </cell>
          <cell r="F1" t="str">
            <v>QUAN</v>
          </cell>
          <cell r="G1" t="str">
            <v>COST</v>
          </cell>
          <cell r="H1" t="str">
            <v>PBCOST</v>
          </cell>
          <cell r="I1" t="str">
            <v>MEMO</v>
          </cell>
          <cell r="J1" t="str">
            <v>AUTO</v>
          </cell>
          <cell r="K1" t="str">
            <v>SUS</v>
          </cell>
          <cell r="L1" t="str">
            <v>YEOIBI</v>
          </cell>
          <cell r="M1" t="str">
            <v>KONG</v>
          </cell>
          <cell r="N1" t="str">
            <v>JEJO</v>
          </cell>
        </row>
        <row r="2">
          <cell r="A2" t="str">
            <v>00100</v>
          </cell>
          <cell r="B2" t="str">
            <v>SHV-1 ALTS반</v>
          </cell>
          <cell r="C2" t="str">
            <v>W1600xH2550xD2500</v>
          </cell>
          <cell r="D2" t="str">
            <v>21-01</v>
          </cell>
          <cell r="E2" t="str">
            <v>면</v>
          </cell>
          <cell r="F2">
            <v>1</v>
          </cell>
          <cell r="G2">
            <v>24876683</v>
          </cell>
          <cell r="H2">
            <v>33347136</v>
          </cell>
          <cell r="J2" t="str">
            <v>N</v>
          </cell>
          <cell r="K2" t="str">
            <v>N</v>
          </cell>
          <cell r="L2" t="str">
            <v>Y</v>
          </cell>
          <cell r="M2" t="str">
            <v>00</v>
          </cell>
          <cell r="N2" t="str">
            <v>00</v>
          </cell>
        </row>
        <row r="3">
          <cell r="A3" t="str">
            <v>00200</v>
          </cell>
          <cell r="B3" t="str">
            <v>SHV-2 LBS반</v>
          </cell>
          <cell r="C3" t="str">
            <v>W1200xH2550xD2500</v>
          </cell>
          <cell r="D3" t="str">
            <v>21-01</v>
          </cell>
          <cell r="E3" t="str">
            <v>면</v>
          </cell>
          <cell r="F3">
            <v>1</v>
          </cell>
          <cell r="G3">
            <v>10605278</v>
          </cell>
          <cell r="H3">
            <v>16082935</v>
          </cell>
          <cell r="J3" t="str">
            <v>N</v>
          </cell>
          <cell r="K3" t="str">
            <v>N</v>
          </cell>
          <cell r="L3" t="str">
            <v>Y</v>
          </cell>
          <cell r="M3" t="str">
            <v>00</v>
          </cell>
          <cell r="N3" t="str">
            <v>00</v>
          </cell>
        </row>
        <row r="4">
          <cell r="A4" t="str">
            <v>00300</v>
          </cell>
          <cell r="B4" t="str">
            <v>SHV-3 MOF반</v>
          </cell>
          <cell r="C4" t="str">
            <v>W1400xH2550xD2500</v>
          </cell>
          <cell r="D4" t="str">
            <v>21-01</v>
          </cell>
          <cell r="E4" t="str">
            <v>면</v>
          </cell>
          <cell r="F4">
            <v>1</v>
          </cell>
          <cell r="G4">
            <v>3291566</v>
          </cell>
          <cell r="H4">
            <v>5700422</v>
          </cell>
          <cell r="J4" t="str">
            <v>N</v>
          </cell>
          <cell r="K4" t="str">
            <v>N</v>
          </cell>
          <cell r="L4" t="str">
            <v>Y</v>
          </cell>
          <cell r="M4" t="str">
            <v>00</v>
          </cell>
          <cell r="N4" t="str">
            <v>00</v>
          </cell>
        </row>
        <row r="5">
          <cell r="A5" t="str">
            <v>00400</v>
          </cell>
          <cell r="B5" t="str">
            <v>SHV-4 PF반</v>
          </cell>
          <cell r="C5" t="str">
            <v>W1200xH2550xD2500</v>
          </cell>
          <cell r="D5" t="str">
            <v>21-01</v>
          </cell>
          <cell r="E5" t="str">
            <v>면</v>
          </cell>
          <cell r="F5">
            <v>1</v>
          </cell>
          <cell r="G5">
            <v>4695498</v>
          </cell>
          <cell r="H5">
            <v>7113682</v>
          </cell>
          <cell r="J5" t="str">
            <v>N</v>
          </cell>
          <cell r="K5" t="str">
            <v>N</v>
          </cell>
          <cell r="L5" t="str">
            <v>Y</v>
          </cell>
          <cell r="M5" t="str">
            <v>00</v>
          </cell>
          <cell r="N5" t="str">
            <v>00</v>
          </cell>
        </row>
        <row r="6">
          <cell r="A6" t="str">
            <v>00500</v>
          </cell>
          <cell r="B6" t="str">
            <v>SHV-5 VCB반</v>
          </cell>
          <cell r="C6" t="str">
            <v>W1200xH2550xD2500</v>
          </cell>
          <cell r="D6" t="str">
            <v>21-01</v>
          </cell>
          <cell r="E6" t="str">
            <v>면</v>
          </cell>
          <cell r="F6">
            <v>1</v>
          </cell>
          <cell r="G6">
            <v>13973133</v>
          </cell>
          <cell r="H6">
            <v>22431379</v>
          </cell>
          <cell r="J6" t="str">
            <v>N</v>
          </cell>
          <cell r="K6" t="str">
            <v>N</v>
          </cell>
          <cell r="L6" t="str">
            <v>Y</v>
          </cell>
          <cell r="M6" t="str">
            <v>00</v>
          </cell>
          <cell r="N6" t="str">
            <v>00</v>
          </cell>
        </row>
        <row r="7">
          <cell r="A7" t="str">
            <v>00600</v>
          </cell>
          <cell r="B7" t="str">
            <v>SHV-6 VCB반</v>
          </cell>
          <cell r="C7" t="str">
            <v>W1200xH2550xD2500</v>
          </cell>
          <cell r="D7" t="str">
            <v>21-01</v>
          </cell>
          <cell r="E7" t="str">
            <v>면</v>
          </cell>
          <cell r="F7">
            <v>1</v>
          </cell>
          <cell r="G7">
            <v>14033133</v>
          </cell>
          <cell r="H7">
            <v>22508140</v>
          </cell>
          <cell r="J7" t="str">
            <v>N</v>
          </cell>
          <cell r="K7" t="str">
            <v>N</v>
          </cell>
          <cell r="L7" t="str">
            <v>Y</v>
          </cell>
          <cell r="M7" t="str">
            <v>00</v>
          </cell>
          <cell r="N7" t="str">
            <v>00</v>
          </cell>
        </row>
        <row r="8">
          <cell r="A8" t="str">
            <v>00700</v>
          </cell>
          <cell r="B8" t="str">
            <v>TR-1,2 TR반</v>
          </cell>
          <cell r="C8" t="str">
            <v>W2800xH2550xD2500</v>
          </cell>
          <cell r="D8" t="str">
            <v>21-01</v>
          </cell>
          <cell r="E8" t="str">
            <v>면</v>
          </cell>
          <cell r="F8">
            <v>2</v>
          </cell>
          <cell r="G8">
            <v>36676460</v>
          </cell>
          <cell r="H8">
            <v>49972423</v>
          </cell>
          <cell r="J8" t="str">
            <v>N</v>
          </cell>
          <cell r="K8" t="str">
            <v>N</v>
          </cell>
          <cell r="L8" t="str">
            <v>Y</v>
          </cell>
          <cell r="M8" t="str">
            <v>00</v>
          </cell>
          <cell r="N8" t="str">
            <v>00</v>
          </cell>
        </row>
        <row r="9">
          <cell r="A9" t="str">
            <v>00800</v>
          </cell>
          <cell r="B9" t="str">
            <v>HV-1,6 VCS반</v>
          </cell>
          <cell r="C9" t="str">
            <v>W 800xH2550xD2000</v>
          </cell>
          <cell r="D9" t="str">
            <v>21-01</v>
          </cell>
          <cell r="E9" t="str">
            <v>면</v>
          </cell>
          <cell r="F9">
            <v>2</v>
          </cell>
          <cell r="G9">
            <v>10179623</v>
          </cell>
          <cell r="H9">
            <v>16064499</v>
          </cell>
          <cell r="J9" t="str">
            <v>N</v>
          </cell>
          <cell r="K9" t="str">
            <v>N</v>
          </cell>
          <cell r="L9" t="str">
            <v>Y</v>
          </cell>
          <cell r="M9" t="str">
            <v>00</v>
          </cell>
          <cell r="N9" t="str">
            <v>00</v>
          </cell>
        </row>
        <row r="10">
          <cell r="A10" t="str">
            <v>00900</v>
          </cell>
          <cell r="B10" t="str">
            <v>HV-2,3,4,5 VCB반</v>
          </cell>
          <cell r="C10" t="str">
            <v>W 800xH2550xD2000</v>
          </cell>
          <cell r="D10" t="str">
            <v>21-01</v>
          </cell>
          <cell r="E10" t="str">
            <v>면</v>
          </cell>
          <cell r="F10">
            <v>4</v>
          </cell>
          <cell r="G10">
            <v>8285743</v>
          </cell>
          <cell r="H10">
            <v>12997656</v>
          </cell>
          <cell r="J10" t="str">
            <v>N</v>
          </cell>
          <cell r="K10" t="str">
            <v>N</v>
          </cell>
          <cell r="L10" t="str">
            <v>Y</v>
          </cell>
          <cell r="M10" t="str">
            <v>00</v>
          </cell>
          <cell r="N10" t="str">
            <v>00</v>
          </cell>
        </row>
        <row r="11">
          <cell r="A11" t="str">
            <v>01000</v>
          </cell>
          <cell r="B11" t="str">
            <v>HV-7,8,9 VCB&amp;DS반</v>
          </cell>
          <cell r="C11" t="str">
            <v>W 800xH2550xD2000</v>
          </cell>
          <cell r="D11" t="str">
            <v>21-01</v>
          </cell>
          <cell r="E11" t="str">
            <v>면</v>
          </cell>
          <cell r="F11">
            <v>3</v>
          </cell>
          <cell r="G11">
            <v>8214073</v>
          </cell>
          <cell r="H11">
            <v>13211598</v>
          </cell>
          <cell r="J11" t="str">
            <v>N</v>
          </cell>
          <cell r="K11" t="str">
            <v>N</v>
          </cell>
          <cell r="L11" t="str">
            <v>Y</v>
          </cell>
          <cell r="M11" t="str">
            <v>00</v>
          </cell>
          <cell r="N11" t="str">
            <v>00</v>
          </cell>
        </row>
        <row r="12">
          <cell r="A12" t="str">
            <v>01100</v>
          </cell>
          <cell r="B12" t="str">
            <v>HV-10&amp;10A VCB반</v>
          </cell>
          <cell r="C12" t="str">
            <v>W 800xH2550xD2000</v>
          </cell>
          <cell r="D12" t="str">
            <v>21-01</v>
          </cell>
          <cell r="E12" t="str">
            <v>면</v>
          </cell>
          <cell r="F12">
            <v>1</v>
          </cell>
          <cell r="G12">
            <v>14519433</v>
          </cell>
          <cell r="H12">
            <v>23022236</v>
          </cell>
          <cell r="J12" t="str">
            <v>N</v>
          </cell>
          <cell r="K12" t="str">
            <v>N</v>
          </cell>
          <cell r="L12" t="str">
            <v>Y</v>
          </cell>
          <cell r="M12" t="str">
            <v>00</v>
          </cell>
          <cell r="N12" t="str">
            <v>00</v>
          </cell>
        </row>
        <row r="13">
          <cell r="A13" t="str">
            <v>01200</v>
          </cell>
          <cell r="B13" t="str">
            <v>HV-11 VCB반</v>
          </cell>
          <cell r="C13" t="str">
            <v>W 800xH2550xD2000</v>
          </cell>
          <cell r="D13" t="str">
            <v>21-01</v>
          </cell>
          <cell r="E13" t="str">
            <v>면</v>
          </cell>
          <cell r="F13">
            <v>1</v>
          </cell>
          <cell r="G13">
            <v>7934073</v>
          </cell>
          <cell r="H13">
            <v>12531891</v>
          </cell>
          <cell r="J13" t="str">
            <v>N</v>
          </cell>
          <cell r="K13" t="str">
            <v>N</v>
          </cell>
          <cell r="L13" t="str">
            <v>Y</v>
          </cell>
          <cell r="M13" t="str">
            <v>00</v>
          </cell>
          <cell r="N13" t="str">
            <v>00</v>
          </cell>
        </row>
        <row r="14">
          <cell r="A14" t="str">
            <v>01300</v>
          </cell>
          <cell r="B14" t="str">
            <v>HV-12 GPT반</v>
          </cell>
          <cell r="C14" t="str">
            <v>W 800xH2550xD2000</v>
          </cell>
          <cell r="D14" t="str">
            <v>21-01</v>
          </cell>
          <cell r="E14" t="str">
            <v>면</v>
          </cell>
          <cell r="F14">
            <v>1</v>
          </cell>
          <cell r="G14">
            <v>6299003</v>
          </cell>
          <cell r="H14">
            <v>9968249</v>
          </cell>
          <cell r="J14" t="str">
            <v>N</v>
          </cell>
          <cell r="K14" t="str">
            <v>N</v>
          </cell>
          <cell r="L14" t="str">
            <v>Y</v>
          </cell>
          <cell r="M14" t="str">
            <v>00</v>
          </cell>
          <cell r="N14" t="str">
            <v>00</v>
          </cell>
        </row>
        <row r="15">
          <cell r="A15" t="str">
            <v>01400</v>
          </cell>
          <cell r="B15" t="str">
            <v>HV-13,14,15 VCB,DS반</v>
          </cell>
          <cell r="C15" t="str">
            <v>W 800xH2550xD2000</v>
          </cell>
          <cell r="D15" t="str">
            <v>21-01</v>
          </cell>
          <cell r="E15" t="str">
            <v>면</v>
          </cell>
          <cell r="F15">
            <v>3</v>
          </cell>
          <cell r="G15">
            <v>8214073</v>
          </cell>
          <cell r="H15">
            <v>13211598</v>
          </cell>
          <cell r="J15" t="str">
            <v>N</v>
          </cell>
          <cell r="K15" t="str">
            <v>N</v>
          </cell>
          <cell r="L15" t="str">
            <v>Y</v>
          </cell>
          <cell r="M15" t="str">
            <v>00</v>
          </cell>
          <cell r="N15" t="str">
            <v>00</v>
          </cell>
        </row>
        <row r="16">
          <cell r="A16" t="str">
            <v>01500</v>
          </cell>
          <cell r="B16" t="str">
            <v>HV-16,16A VCB반</v>
          </cell>
          <cell r="C16" t="str">
            <v>W 800xH2550xD2000</v>
          </cell>
          <cell r="D16" t="str">
            <v>21-01</v>
          </cell>
          <cell r="E16" t="str">
            <v>면</v>
          </cell>
          <cell r="F16">
            <v>1</v>
          </cell>
          <cell r="G16">
            <v>14519433</v>
          </cell>
          <cell r="H16">
            <v>23022236</v>
          </cell>
          <cell r="J16" t="str">
            <v>N</v>
          </cell>
          <cell r="K16" t="str">
            <v>N</v>
          </cell>
          <cell r="L16" t="str">
            <v>Y</v>
          </cell>
          <cell r="M16" t="str">
            <v>00</v>
          </cell>
          <cell r="N16" t="str">
            <v>00</v>
          </cell>
        </row>
        <row r="17">
          <cell r="A17" t="str">
            <v>01600</v>
          </cell>
          <cell r="B17" t="str">
            <v>HV-17 VCB반</v>
          </cell>
          <cell r="C17" t="str">
            <v>W 800xH2550xD2000</v>
          </cell>
          <cell r="D17" t="str">
            <v>21-01</v>
          </cell>
          <cell r="E17" t="str">
            <v>면</v>
          </cell>
          <cell r="F17">
            <v>1</v>
          </cell>
          <cell r="G17">
            <v>7934073</v>
          </cell>
          <cell r="H17">
            <v>12531891</v>
          </cell>
          <cell r="J17" t="str">
            <v>N</v>
          </cell>
          <cell r="K17" t="str">
            <v>N</v>
          </cell>
          <cell r="L17" t="str">
            <v>Y</v>
          </cell>
          <cell r="M17" t="str">
            <v>00</v>
          </cell>
          <cell r="N17" t="str">
            <v>00</v>
          </cell>
        </row>
        <row r="18">
          <cell r="A18" t="str">
            <v>01700</v>
          </cell>
          <cell r="B18" t="str">
            <v>HV-18 GPT반</v>
          </cell>
          <cell r="C18" t="str">
            <v>W 800xH2550xD2000</v>
          </cell>
          <cell r="D18" t="str">
            <v>21-01</v>
          </cell>
          <cell r="E18" t="str">
            <v>면</v>
          </cell>
          <cell r="F18">
            <v>1</v>
          </cell>
          <cell r="G18">
            <v>6299003</v>
          </cell>
          <cell r="H18">
            <v>9968249</v>
          </cell>
          <cell r="J18" t="str">
            <v>N</v>
          </cell>
          <cell r="K18" t="str">
            <v>N</v>
          </cell>
          <cell r="L18" t="str">
            <v>Y</v>
          </cell>
          <cell r="M18" t="str">
            <v>00</v>
          </cell>
          <cell r="N18" t="str">
            <v>00</v>
          </cell>
        </row>
        <row r="19">
          <cell r="A19" t="str">
            <v>01800</v>
          </cell>
          <cell r="B19" t="str">
            <v>LTR-1,2 TR반</v>
          </cell>
          <cell r="C19" t="str">
            <v>W2200xH2550xD2000</v>
          </cell>
          <cell r="D19" t="str">
            <v>21-01</v>
          </cell>
          <cell r="E19" t="str">
            <v>면</v>
          </cell>
          <cell r="F19">
            <v>2</v>
          </cell>
          <cell r="G19">
            <v>14879563</v>
          </cell>
          <cell r="H19">
            <v>21070302</v>
          </cell>
          <cell r="J19" t="str">
            <v>N</v>
          </cell>
          <cell r="K19" t="str">
            <v>N</v>
          </cell>
          <cell r="L19" t="str">
            <v>Y</v>
          </cell>
          <cell r="M19" t="str">
            <v>00</v>
          </cell>
          <cell r="N19" t="str">
            <v>00</v>
          </cell>
        </row>
        <row r="20">
          <cell r="A20" t="str">
            <v>01900</v>
          </cell>
          <cell r="B20" t="str">
            <v>LTR-3 TR반</v>
          </cell>
          <cell r="C20" t="str">
            <v>W2200xH2550xD2000</v>
          </cell>
          <cell r="D20" t="str">
            <v>21-01</v>
          </cell>
          <cell r="E20" t="str">
            <v>면</v>
          </cell>
          <cell r="F20">
            <v>1</v>
          </cell>
          <cell r="G20">
            <v>3468015</v>
          </cell>
          <cell r="H20">
            <v>6005341</v>
          </cell>
          <cell r="J20" t="str">
            <v>N</v>
          </cell>
          <cell r="K20" t="str">
            <v>N</v>
          </cell>
          <cell r="L20" t="str">
            <v>Y</v>
          </cell>
          <cell r="M20" t="str">
            <v>00</v>
          </cell>
          <cell r="N20" t="str">
            <v>00</v>
          </cell>
        </row>
        <row r="21">
          <cell r="A21" t="str">
            <v>02000</v>
          </cell>
          <cell r="B21" t="str">
            <v>LV-1 ACB반</v>
          </cell>
          <cell r="C21" t="str">
            <v>W 800xH2550xD1500</v>
          </cell>
          <cell r="D21" t="str">
            <v>21-01</v>
          </cell>
          <cell r="E21" t="str">
            <v>면</v>
          </cell>
          <cell r="F21">
            <v>1</v>
          </cell>
          <cell r="G21">
            <v>15883252</v>
          </cell>
          <cell r="H21">
            <v>26199035</v>
          </cell>
          <cell r="J21" t="str">
            <v>N</v>
          </cell>
          <cell r="K21" t="str">
            <v>N</v>
          </cell>
          <cell r="L21" t="str">
            <v>Y</v>
          </cell>
          <cell r="M21" t="str">
            <v>00</v>
          </cell>
          <cell r="N21" t="str">
            <v>00</v>
          </cell>
        </row>
        <row r="22">
          <cell r="A22" t="str">
            <v>02100</v>
          </cell>
          <cell r="B22" t="str">
            <v>LV-2 MCCB반</v>
          </cell>
          <cell r="C22" t="str">
            <v>W 800xH2550xD1500</v>
          </cell>
          <cell r="D22" t="str">
            <v>21-01</v>
          </cell>
          <cell r="E22" t="str">
            <v>면</v>
          </cell>
          <cell r="F22">
            <v>1</v>
          </cell>
          <cell r="G22">
            <v>6384623</v>
          </cell>
          <cell r="H22">
            <v>12792630</v>
          </cell>
          <cell r="J22" t="str">
            <v>N</v>
          </cell>
          <cell r="K22" t="str">
            <v>N</v>
          </cell>
          <cell r="L22" t="str">
            <v>Y</v>
          </cell>
          <cell r="M22" t="str">
            <v>00</v>
          </cell>
          <cell r="N22" t="str">
            <v>00</v>
          </cell>
        </row>
        <row r="23">
          <cell r="A23" t="str">
            <v>02200</v>
          </cell>
          <cell r="B23" t="str">
            <v>BC-1 정류기반</v>
          </cell>
          <cell r="C23" t="str">
            <v>W 800xH2550xD1500</v>
          </cell>
          <cell r="D23" t="str">
            <v>21-01</v>
          </cell>
          <cell r="E23" t="str">
            <v>면</v>
          </cell>
          <cell r="F23">
            <v>1</v>
          </cell>
          <cell r="G23">
            <v>4104196</v>
          </cell>
          <cell r="H23">
            <v>7303228</v>
          </cell>
          <cell r="J23" t="str">
            <v>N</v>
          </cell>
          <cell r="K23" t="str">
            <v>N</v>
          </cell>
          <cell r="L23" t="str">
            <v>Y</v>
          </cell>
          <cell r="M23" t="str">
            <v>00</v>
          </cell>
          <cell r="N23" t="str">
            <v>00</v>
          </cell>
        </row>
        <row r="24">
          <cell r="A24" t="str">
            <v>02300</v>
          </cell>
          <cell r="B24" t="str">
            <v>BT-1 밧데리반</v>
          </cell>
          <cell r="C24" t="str">
            <v>W 800xH2550xD1500</v>
          </cell>
          <cell r="D24" t="str">
            <v>21-01</v>
          </cell>
          <cell r="E24" t="str">
            <v>면</v>
          </cell>
          <cell r="F24">
            <v>1</v>
          </cell>
          <cell r="G24">
            <v>4447978</v>
          </cell>
          <cell r="H24">
            <v>6428244</v>
          </cell>
          <cell r="J24" t="str">
            <v>N</v>
          </cell>
          <cell r="K24" t="str">
            <v>N</v>
          </cell>
          <cell r="L24" t="str">
            <v>Y</v>
          </cell>
          <cell r="M24" t="str">
            <v>00</v>
          </cell>
          <cell r="N24" t="str">
            <v>00</v>
          </cell>
        </row>
        <row r="25">
          <cell r="A25" t="str">
            <v>02400</v>
          </cell>
          <cell r="B25" t="str">
            <v>LLTR-1,2 TR반</v>
          </cell>
          <cell r="C25" t="str">
            <v>W2200xH2550xD2000</v>
          </cell>
          <cell r="D25" t="str">
            <v>21-01</v>
          </cell>
          <cell r="E25" t="str">
            <v>면</v>
          </cell>
          <cell r="F25">
            <v>2</v>
          </cell>
          <cell r="G25">
            <v>12122543</v>
          </cell>
          <cell r="H25">
            <v>16990319</v>
          </cell>
          <cell r="J25" t="str">
            <v>N</v>
          </cell>
          <cell r="K25" t="str">
            <v>N</v>
          </cell>
          <cell r="L25" t="str">
            <v>Y</v>
          </cell>
          <cell r="M25" t="str">
            <v>00</v>
          </cell>
          <cell r="N25" t="str">
            <v>00</v>
          </cell>
        </row>
        <row r="26">
          <cell r="A26" t="str">
            <v>02500</v>
          </cell>
          <cell r="B26" t="str">
            <v>LLTR-3 TR반</v>
          </cell>
          <cell r="C26" t="str">
            <v>W2200xH2550xD2000</v>
          </cell>
          <cell r="D26" t="str">
            <v>21-01</v>
          </cell>
          <cell r="E26" t="str">
            <v>면</v>
          </cell>
          <cell r="F26">
            <v>1</v>
          </cell>
          <cell r="G26">
            <v>4045031</v>
          </cell>
          <cell r="H26">
            <v>6775711</v>
          </cell>
          <cell r="J26" t="str">
            <v>N</v>
          </cell>
          <cell r="K26" t="str">
            <v>N</v>
          </cell>
          <cell r="L26" t="str">
            <v>Y</v>
          </cell>
          <cell r="M26" t="str">
            <v>00</v>
          </cell>
          <cell r="N26" t="str">
            <v>00</v>
          </cell>
        </row>
        <row r="27">
          <cell r="A27" t="str">
            <v>02600</v>
          </cell>
          <cell r="B27" t="str">
            <v>LLV-1 MCCB반</v>
          </cell>
          <cell r="C27" t="str">
            <v>W 800xH2550xD1500</v>
          </cell>
          <cell r="D27" t="str">
            <v>21-01</v>
          </cell>
          <cell r="E27" t="str">
            <v>면</v>
          </cell>
          <cell r="F27">
            <v>1</v>
          </cell>
          <cell r="G27">
            <v>8142472</v>
          </cell>
          <cell r="H27">
            <v>15623397</v>
          </cell>
          <cell r="J27" t="str">
            <v>N</v>
          </cell>
          <cell r="K27" t="str">
            <v>N</v>
          </cell>
          <cell r="L27" t="str">
            <v>Y</v>
          </cell>
          <cell r="M27" t="str">
            <v>00</v>
          </cell>
          <cell r="N27" t="str">
            <v>00</v>
          </cell>
        </row>
        <row r="28">
          <cell r="A28" t="str">
            <v>02700</v>
          </cell>
          <cell r="B28" t="str">
            <v>LLV-2 MCCB반</v>
          </cell>
          <cell r="C28" t="str">
            <v>W 800xH2550xD1500</v>
          </cell>
          <cell r="D28" t="str">
            <v>21-01</v>
          </cell>
          <cell r="E28" t="str">
            <v>면</v>
          </cell>
          <cell r="F28">
            <v>1</v>
          </cell>
          <cell r="G28">
            <v>5646262</v>
          </cell>
          <cell r="H28">
            <v>11040572</v>
          </cell>
          <cell r="J28" t="str">
            <v>N</v>
          </cell>
          <cell r="K28" t="str">
            <v>N</v>
          </cell>
          <cell r="L28" t="str">
            <v>Y</v>
          </cell>
          <cell r="M28" t="str">
            <v>00</v>
          </cell>
          <cell r="N28" t="str">
            <v>00</v>
          </cell>
        </row>
        <row r="29">
          <cell r="A29" t="str">
            <v>02800</v>
          </cell>
          <cell r="B29" t="str">
            <v>L-A</v>
          </cell>
          <cell r="D29" t="str">
            <v>21-01</v>
          </cell>
          <cell r="E29" t="str">
            <v>면</v>
          </cell>
          <cell r="F29">
            <v>1</v>
          </cell>
          <cell r="G29">
            <v>1502181</v>
          </cell>
          <cell r="H29">
            <v>2420157</v>
          </cell>
          <cell r="J29" t="str">
            <v>N</v>
          </cell>
          <cell r="K29" t="str">
            <v>N</v>
          </cell>
          <cell r="L29" t="str">
            <v>Y</v>
          </cell>
          <cell r="M29" t="str">
            <v>00</v>
          </cell>
          <cell r="N29" t="str">
            <v>00</v>
          </cell>
        </row>
        <row r="30">
          <cell r="A30" t="str">
            <v>02900</v>
          </cell>
          <cell r="B30" t="str">
            <v>LA-1A</v>
          </cell>
          <cell r="D30" t="str">
            <v>21-01</v>
          </cell>
          <cell r="E30" t="str">
            <v>면</v>
          </cell>
          <cell r="F30">
            <v>1</v>
          </cell>
          <cell r="G30">
            <v>446706</v>
          </cell>
          <cell r="H30">
            <v>748334</v>
          </cell>
          <cell r="J30" t="str">
            <v>N</v>
          </cell>
          <cell r="K30" t="str">
            <v>N</v>
          </cell>
          <cell r="L30" t="str">
            <v>Y</v>
          </cell>
          <cell r="M30" t="str">
            <v>00</v>
          </cell>
          <cell r="N30" t="str">
            <v>00</v>
          </cell>
        </row>
        <row r="31">
          <cell r="A31" t="str">
            <v>03000</v>
          </cell>
          <cell r="B31" t="str">
            <v>L-AP</v>
          </cell>
          <cell r="D31" t="str">
            <v>21-01</v>
          </cell>
          <cell r="E31" t="str">
            <v>면</v>
          </cell>
          <cell r="F31">
            <v>1</v>
          </cell>
          <cell r="G31">
            <v>833824</v>
          </cell>
          <cell r="H31">
            <v>1442355</v>
          </cell>
          <cell r="J31" t="str">
            <v>N</v>
          </cell>
          <cell r="K31" t="str">
            <v>N</v>
          </cell>
          <cell r="L31" t="str">
            <v>Y</v>
          </cell>
          <cell r="M31" t="str">
            <v>00</v>
          </cell>
          <cell r="N31" t="str">
            <v>00</v>
          </cell>
        </row>
        <row r="32">
          <cell r="A32" t="str">
            <v>03100</v>
          </cell>
          <cell r="B32" t="str">
            <v>LA-1B</v>
          </cell>
          <cell r="D32" t="str">
            <v>21-01</v>
          </cell>
          <cell r="E32" t="str">
            <v>면</v>
          </cell>
          <cell r="F32">
            <v>1</v>
          </cell>
          <cell r="G32">
            <v>446706</v>
          </cell>
          <cell r="H32">
            <v>748334</v>
          </cell>
          <cell r="J32" t="str">
            <v>N</v>
          </cell>
          <cell r="K32" t="str">
            <v>N</v>
          </cell>
          <cell r="L32" t="str">
            <v>Y</v>
          </cell>
          <cell r="M32" t="str">
            <v>00</v>
          </cell>
          <cell r="N32" t="str">
            <v>00</v>
          </cell>
        </row>
        <row r="33">
          <cell r="A33" t="str">
            <v>03200</v>
          </cell>
          <cell r="B33" t="str">
            <v>LA-2B</v>
          </cell>
          <cell r="D33" t="str">
            <v>21-01</v>
          </cell>
          <cell r="E33" t="str">
            <v>면</v>
          </cell>
          <cell r="F33">
            <v>1</v>
          </cell>
          <cell r="G33">
            <v>227130</v>
          </cell>
          <cell r="H33">
            <v>381019</v>
          </cell>
          <cell r="J33" t="str">
            <v>N</v>
          </cell>
          <cell r="K33" t="str">
            <v>N</v>
          </cell>
          <cell r="L33" t="str">
            <v>Y</v>
          </cell>
          <cell r="M33" t="str">
            <v>00</v>
          </cell>
          <cell r="N33" t="str">
            <v>00</v>
          </cell>
        </row>
        <row r="34">
          <cell r="A34" t="str">
            <v>03300</v>
          </cell>
          <cell r="B34" t="str">
            <v>LA-2A</v>
          </cell>
          <cell r="D34" t="str">
            <v>21-01</v>
          </cell>
          <cell r="E34" t="str">
            <v>면</v>
          </cell>
          <cell r="F34">
            <v>1</v>
          </cell>
          <cell r="G34">
            <v>794142</v>
          </cell>
          <cell r="H34">
            <v>1360511</v>
          </cell>
          <cell r="J34" t="str">
            <v>N</v>
          </cell>
          <cell r="K34" t="str">
            <v>N</v>
          </cell>
          <cell r="L34" t="str">
            <v>Y</v>
          </cell>
          <cell r="M34" t="str">
            <v>00</v>
          </cell>
          <cell r="N34" t="str">
            <v>00</v>
          </cell>
        </row>
        <row r="35">
          <cell r="A35" t="str">
            <v>03400</v>
          </cell>
          <cell r="B35" t="str">
            <v>LA-3AP</v>
          </cell>
          <cell r="D35" t="str">
            <v>21-01</v>
          </cell>
          <cell r="E35" t="str">
            <v>면</v>
          </cell>
          <cell r="F35">
            <v>1</v>
          </cell>
          <cell r="G35">
            <v>1321536</v>
          </cell>
          <cell r="H35">
            <v>2237688</v>
          </cell>
          <cell r="J35" t="str">
            <v>N</v>
          </cell>
          <cell r="K35" t="str">
            <v>N</v>
          </cell>
          <cell r="L35" t="str">
            <v>Y</v>
          </cell>
          <cell r="M35" t="str">
            <v>00</v>
          </cell>
          <cell r="N35" t="str">
            <v>00</v>
          </cell>
        </row>
        <row r="36">
          <cell r="A36" t="str">
            <v>03500</v>
          </cell>
          <cell r="B36" t="str">
            <v>LA-3AL1</v>
          </cell>
          <cell r="D36" t="str">
            <v>21-01</v>
          </cell>
          <cell r="E36" t="str">
            <v>면</v>
          </cell>
          <cell r="F36">
            <v>1</v>
          </cell>
          <cell r="G36">
            <v>1011797</v>
          </cell>
          <cell r="H36">
            <v>1690870</v>
          </cell>
          <cell r="J36" t="str">
            <v>N</v>
          </cell>
          <cell r="K36" t="str">
            <v>N</v>
          </cell>
          <cell r="L36" t="str">
            <v>Y</v>
          </cell>
          <cell r="M36" t="str">
            <v>00</v>
          </cell>
          <cell r="N36" t="str">
            <v>00</v>
          </cell>
        </row>
        <row r="37">
          <cell r="A37" t="str">
            <v>03600</v>
          </cell>
          <cell r="B37" t="str">
            <v>LA-3AL2</v>
          </cell>
          <cell r="D37" t="str">
            <v>21-01</v>
          </cell>
          <cell r="E37" t="str">
            <v>면</v>
          </cell>
          <cell r="F37">
            <v>1</v>
          </cell>
          <cell r="G37">
            <v>1329789</v>
          </cell>
          <cell r="H37">
            <v>2221885</v>
          </cell>
          <cell r="J37" t="str">
            <v>N</v>
          </cell>
          <cell r="K37" t="str">
            <v>N</v>
          </cell>
          <cell r="L37" t="str">
            <v>Y</v>
          </cell>
          <cell r="M37" t="str">
            <v>00</v>
          </cell>
          <cell r="N37" t="str">
            <v>00</v>
          </cell>
        </row>
        <row r="38">
          <cell r="A38" t="str">
            <v>03700</v>
          </cell>
          <cell r="B38" t="str">
            <v>LA-3CL2</v>
          </cell>
          <cell r="D38" t="str">
            <v>21-01</v>
          </cell>
          <cell r="E38" t="str">
            <v>면</v>
          </cell>
          <cell r="F38">
            <v>1</v>
          </cell>
          <cell r="G38">
            <v>1255789</v>
          </cell>
          <cell r="H38">
            <v>2127211</v>
          </cell>
          <cell r="J38" t="str">
            <v>N</v>
          </cell>
          <cell r="K38" t="str">
            <v>N</v>
          </cell>
          <cell r="L38" t="str">
            <v>Y</v>
          </cell>
          <cell r="M38" t="str">
            <v>00</v>
          </cell>
          <cell r="N38" t="str">
            <v>00</v>
          </cell>
        </row>
        <row r="39">
          <cell r="A39" t="str">
            <v>03800</v>
          </cell>
          <cell r="B39" t="str">
            <v>LA-3CL1</v>
          </cell>
          <cell r="D39" t="str">
            <v>21-01</v>
          </cell>
          <cell r="E39" t="str">
            <v>면</v>
          </cell>
          <cell r="F39">
            <v>1</v>
          </cell>
          <cell r="G39">
            <v>897516</v>
          </cell>
          <cell r="H39">
            <v>1506971</v>
          </cell>
          <cell r="J39" t="str">
            <v>N</v>
          </cell>
          <cell r="K39" t="str">
            <v>N</v>
          </cell>
          <cell r="L39" t="str">
            <v>Y</v>
          </cell>
          <cell r="M39" t="str">
            <v>00</v>
          </cell>
          <cell r="N39" t="str">
            <v>00</v>
          </cell>
        </row>
        <row r="40">
          <cell r="A40" t="str">
            <v>03900</v>
          </cell>
          <cell r="B40" t="str">
            <v>E-3AL</v>
          </cell>
          <cell r="D40" t="str">
            <v>21-01</v>
          </cell>
          <cell r="E40" t="str">
            <v>면</v>
          </cell>
          <cell r="F40">
            <v>1</v>
          </cell>
          <cell r="G40">
            <v>227130</v>
          </cell>
          <cell r="H40">
            <v>381019</v>
          </cell>
          <cell r="J40" t="str">
            <v>N</v>
          </cell>
          <cell r="K40" t="str">
            <v>N</v>
          </cell>
          <cell r="L40" t="str">
            <v>Y</v>
          </cell>
          <cell r="M40" t="str">
            <v>00</v>
          </cell>
          <cell r="N40" t="str">
            <v>00</v>
          </cell>
        </row>
        <row r="41">
          <cell r="A41" t="str">
            <v>04000</v>
          </cell>
          <cell r="B41" t="str">
            <v>E-3CL</v>
          </cell>
          <cell r="D41" t="str">
            <v>21-01</v>
          </cell>
          <cell r="E41" t="str">
            <v>면</v>
          </cell>
          <cell r="F41">
            <v>1</v>
          </cell>
          <cell r="G41">
            <v>227130</v>
          </cell>
          <cell r="H41">
            <v>381019</v>
          </cell>
          <cell r="J41" t="str">
            <v>N</v>
          </cell>
          <cell r="K41" t="str">
            <v>N</v>
          </cell>
          <cell r="L41" t="str">
            <v>Y</v>
          </cell>
          <cell r="M41" t="str">
            <v>00</v>
          </cell>
          <cell r="N41" t="str">
            <v>00</v>
          </cell>
        </row>
        <row r="42">
          <cell r="A42" t="str">
            <v>04100</v>
          </cell>
          <cell r="B42" t="str">
            <v>L-ELEC</v>
          </cell>
          <cell r="D42" t="str">
            <v>21-01</v>
          </cell>
          <cell r="E42" t="str">
            <v>면</v>
          </cell>
          <cell r="F42">
            <v>1</v>
          </cell>
          <cell r="G42">
            <v>303544</v>
          </cell>
          <cell r="H42">
            <v>508796</v>
          </cell>
          <cell r="J42" t="str">
            <v>N</v>
          </cell>
          <cell r="K42" t="str">
            <v>N</v>
          </cell>
          <cell r="L42" t="str">
            <v>Y</v>
          </cell>
          <cell r="M42" t="str">
            <v>00</v>
          </cell>
          <cell r="N42" t="str">
            <v>00</v>
          </cell>
        </row>
        <row r="43">
          <cell r="A43" t="str">
            <v>04200</v>
          </cell>
          <cell r="B43" t="str">
            <v>LA-3CP</v>
          </cell>
          <cell r="D43" t="str">
            <v>21-01</v>
          </cell>
          <cell r="E43" t="str">
            <v>면</v>
          </cell>
          <cell r="F43">
            <v>1</v>
          </cell>
          <cell r="G43">
            <v>844516</v>
          </cell>
          <cell r="H43">
            <v>1439166</v>
          </cell>
          <cell r="J43" t="str">
            <v>N</v>
          </cell>
          <cell r="K43" t="str">
            <v>N</v>
          </cell>
          <cell r="L43" t="str">
            <v>Y</v>
          </cell>
          <cell r="M43" t="str">
            <v>00</v>
          </cell>
          <cell r="N43" t="str">
            <v>00</v>
          </cell>
        </row>
        <row r="44">
          <cell r="A44" t="str">
            <v>04300</v>
          </cell>
          <cell r="B44" t="str">
            <v>L-C</v>
          </cell>
          <cell r="D44" t="str">
            <v>21-01</v>
          </cell>
          <cell r="E44" t="str">
            <v>면</v>
          </cell>
          <cell r="F44">
            <v>1</v>
          </cell>
          <cell r="G44">
            <v>963625</v>
          </cell>
          <cell r="H44">
            <v>1699989</v>
          </cell>
          <cell r="J44" t="str">
            <v>N</v>
          </cell>
          <cell r="K44" t="str">
            <v>N</v>
          </cell>
          <cell r="L44" t="str">
            <v>Y</v>
          </cell>
          <cell r="M44" t="str">
            <v>00</v>
          </cell>
          <cell r="N44" t="str">
            <v>00</v>
          </cell>
        </row>
        <row r="45">
          <cell r="A45" t="str">
            <v>04400</v>
          </cell>
          <cell r="B45" t="str">
            <v>L-D</v>
          </cell>
          <cell r="D45" t="str">
            <v>21-01</v>
          </cell>
          <cell r="E45" t="str">
            <v>면</v>
          </cell>
          <cell r="F45">
            <v>1</v>
          </cell>
          <cell r="G45">
            <v>446706</v>
          </cell>
          <cell r="H45">
            <v>748334</v>
          </cell>
          <cell r="J45" t="str">
            <v>N</v>
          </cell>
          <cell r="K45" t="str">
            <v>N</v>
          </cell>
          <cell r="L45" t="str">
            <v>Y</v>
          </cell>
          <cell r="M45" t="str">
            <v>00</v>
          </cell>
          <cell r="N45" t="str">
            <v>00</v>
          </cell>
        </row>
        <row r="46">
          <cell r="A46" t="str">
            <v>04500</v>
          </cell>
          <cell r="B46" t="str">
            <v>LA-3B</v>
          </cell>
          <cell r="D46" t="str">
            <v>21-01</v>
          </cell>
          <cell r="E46" t="str">
            <v>면</v>
          </cell>
          <cell r="F46">
            <v>1</v>
          </cell>
          <cell r="G46">
            <v>1067425</v>
          </cell>
          <cell r="H46">
            <v>1816716</v>
          </cell>
          <cell r="J46" t="str">
            <v>N</v>
          </cell>
          <cell r="K46" t="str">
            <v>N</v>
          </cell>
          <cell r="L46" t="str">
            <v>Y</v>
          </cell>
          <cell r="M46" t="str">
            <v>00</v>
          </cell>
          <cell r="N46" t="str">
            <v>00</v>
          </cell>
        </row>
        <row r="47">
          <cell r="A47" t="str">
            <v>04600</v>
          </cell>
          <cell r="B47" t="str">
            <v>L-B</v>
          </cell>
          <cell r="D47" t="str">
            <v>21-01</v>
          </cell>
          <cell r="E47" t="str">
            <v>면</v>
          </cell>
          <cell r="F47">
            <v>1</v>
          </cell>
          <cell r="G47">
            <v>617641</v>
          </cell>
          <cell r="H47">
            <v>1089167</v>
          </cell>
          <cell r="J47" t="str">
            <v>N</v>
          </cell>
          <cell r="K47" t="str">
            <v>N</v>
          </cell>
          <cell r="L47" t="str">
            <v>Y</v>
          </cell>
          <cell r="M47" t="str">
            <v>00</v>
          </cell>
          <cell r="N47" t="str">
            <v>00</v>
          </cell>
        </row>
        <row r="48">
          <cell r="A48" t="str">
            <v>04700</v>
          </cell>
          <cell r="B48" t="str">
            <v>LB-1A</v>
          </cell>
          <cell r="D48" t="str">
            <v>21-01</v>
          </cell>
          <cell r="E48" t="str">
            <v>면</v>
          </cell>
          <cell r="F48">
            <v>1</v>
          </cell>
          <cell r="G48">
            <v>554858</v>
          </cell>
          <cell r="H48">
            <v>949194</v>
          </cell>
          <cell r="J48" t="str">
            <v>N</v>
          </cell>
          <cell r="K48" t="str">
            <v>N</v>
          </cell>
          <cell r="L48" t="str">
            <v>Y</v>
          </cell>
          <cell r="M48" t="str">
            <v>00</v>
          </cell>
          <cell r="N48" t="str">
            <v>00</v>
          </cell>
        </row>
        <row r="49">
          <cell r="A49" t="str">
            <v>04800</v>
          </cell>
          <cell r="B49" t="str">
            <v>LB-1B</v>
          </cell>
          <cell r="D49" t="str">
            <v>21-01</v>
          </cell>
          <cell r="E49" t="str">
            <v>면</v>
          </cell>
          <cell r="F49">
            <v>1</v>
          </cell>
          <cell r="G49">
            <v>554858</v>
          </cell>
          <cell r="H49">
            <v>949194</v>
          </cell>
          <cell r="J49" t="str">
            <v>N</v>
          </cell>
          <cell r="K49" t="str">
            <v>N</v>
          </cell>
          <cell r="L49" t="str">
            <v>Y</v>
          </cell>
          <cell r="M49" t="str">
            <v>00</v>
          </cell>
          <cell r="N49" t="str">
            <v>00</v>
          </cell>
        </row>
        <row r="50">
          <cell r="A50" t="str">
            <v>04900</v>
          </cell>
          <cell r="B50" t="str">
            <v>LB-1C</v>
          </cell>
          <cell r="D50" t="str">
            <v>21-01</v>
          </cell>
          <cell r="E50" t="str">
            <v>면</v>
          </cell>
          <cell r="F50">
            <v>1</v>
          </cell>
          <cell r="G50">
            <v>227130</v>
          </cell>
          <cell r="H50">
            <v>381019</v>
          </cell>
          <cell r="J50" t="str">
            <v>N</v>
          </cell>
          <cell r="K50" t="str">
            <v>N</v>
          </cell>
          <cell r="L50" t="str">
            <v>Y</v>
          </cell>
          <cell r="M50" t="str">
            <v>00</v>
          </cell>
          <cell r="N50" t="str">
            <v>00</v>
          </cell>
        </row>
        <row r="51">
          <cell r="A51" t="str">
            <v>05000</v>
          </cell>
          <cell r="B51" t="str">
            <v>LB-2</v>
          </cell>
          <cell r="D51" t="str">
            <v>21-01</v>
          </cell>
          <cell r="E51" t="str">
            <v>면</v>
          </cell>
          <cell r="F51">
            <v>1</v>
          </cell>
          <cell r="G51">
            <v>899797</v>
          </cell>
          <cell r="H51">
            <v>1545571</v>
          </cell>
          <cell r="J51" t="str">
            <v>N</v>
          </cell>
          <cell r="K51" t="str">
            <v>N</v>
          </cell>
          <cell r="L51" t="str">
            <v>Y</v>
          </cell>
          <cell r="M51" t="str">
            <v>00</v>
          </cell>
          <cell r="N51" t="str">
            <v>00</v>
          </cell>
        </row>
        <row r="52">
          <cell r="A52" t="str">
            <v>05100</v>
          </cell>
          <cell r="B52" t="str">
            <v>LB-3</v>
          </cell>
          <cell r="D52" t="str">
            <v>21-01</v>
          </cell>
          <cell r="E52" t="str">
            <v>면</v>
          </cell>
          <cell r="F52">
            <v>1</v>
          </cell>
          <cell r="G52">
            <v>788768</v>
          </cell>
          <cell r="H52">
            <v>1340812</v>
          </cell>
          <cell r="J52" t="str">
            <v>N</v>
          </cell>
          <cell r="K52" t="str">
            <v>N</v>
          </cell>
          <cell r="L52" t="str">
            <v>Y</v>
          </cell>
          <cell r="M52" t="str">
            <v>00</v>
          </cell>
          <cell r="N52" t="str">
            <v>00</v>
          </cell>
        </row>
        <row r="53">
          <cell r="A53" t="str">
            <v>05200</v>
          </cell>
          <cell r="B53" t="str">
            <v>LB-4</v>
          </cell>
          <cell r="D53" t="str">
            <v>21-01</v>
          </cell>
          <cell r="E53" t="str">
            <v>면</v>
          </cell>
          <cell r="F53">
            <v>1</v>
          </cell>
          <cell r="G53">
            <v>978878</v>
          </cell>
          <cell r="H53">
            <v>1677893</v>
          </cell>
          <cell r="J53" t="str">
            <v>N</v>
          </cell>
          <cell r="K53" t="str">
            <v>N</v>
          </cell>
          <cell r="L53" t="str">
            <v>Y</v>
          </cell>
          <cell r="M53" t="str">
            <v>00</v>
          </cell>
          <cell r="N53" t="str">
            <v>00</v>
          </cell>
        </row>
        <row r="54">
          <cell r="A54" t="str">
            <v>05300</v>
          </cell>
          <cell r="B54" t="str">
            <v>L-E</v>
          </cell>
          <cell r="D54" t="str">
            <v>21-01</v>
          </cell>
          <cell r="E54" t="str">
            <v>면</v>
          </cell>
          <cell r="F54">
            <v>2</v>
          </cell>
          <cell r="G54">
            <v>1935438</v>
          </cell>
          <cell r="H54">
            <v>3531346</v>
          </cell>
          <cell r="J54" t="str">
            <v>N</v>
          </cell>
          <cell r="K54" t="str">
            <v>N</v>
          </cell>
          <cell r="L54" t="str">
            <v>Y</v>
          </cell>
          <cell r="M54" t="str">
            <v>00</v>
          </cell>
          <cell r="N54" t="str">
            <v>00</v>
          </cell>
        </row>
        <row r="55">
          <cell r="A55" t="str">
            <v>05400</v>
          </cell>
          <cell r="B55" t="str">
            <v>LE-1</v>
          </cell>
          <cell r="D55" t="str">
            <v>21-01</v>
          </cell>
          <cell r="E55" t="str">
            <v>면</v>
          </cell>
          <cell r="F55">
            <v>1</v>
          </cell>
          <cell r="G55">
            <v>435544</v>
          </cell>
          <cell r="H55">
            <v>677673</v>
          </cell>
          <cell r="J55" t="str">
            <v>N</v>
          </cell>
          <cell r="K55" t="str">
            <v>N</v>
          </cell>
          <cell r="L55" t="str">
            <v>Y</v>
          </cell>
          <cell r="M55" t="str">
            <v>00</v>
          </cell>
          <cell r="N55" t="str">
            <v>00</v>
          </cell>
        </row>
        <row r="56">
          <cell r="A56" t="str">
            <v>05500</v>
          </cell>
          <cell r="B56" t="str">
            <v>LE-2</v>
          </cell>
          <cell r="D56" t="str">
            <v>21-01</v>
          </cell>
          <cell r="E56" t="str">
            <v>면</v>
          </cell>
          <cell r="F56">
            <v>1</v>
          </cell>
          <cell r="G56">
            <v>435544</v>
          </cell>
          <cell r="H56">
            <v>677673</v>
          </cell>
          <cell r="J56" t="str">
            <v>N</v>
          </cell>
          <cell r="K56" t="str">
            <v>N</v>
          </cell>
          <cell r="L56" t="str">
            <v>Y</v>
          </cell>
          <cell r="M56" t="str">
            <v>00</v>
          </cell>
          <cell r="N56" t="str">
            <v>00</v>
          </cell>
        </row>
        <row r="57">
          <cell r="A57" t="str">
            <v>05600</v>
          </cell>
          <cell r="B57" t="str">
            <v>LE-3</v>
          </cell>
          <cell r="D57" t="str">
            <v>21-01</v>
          </cell>
          <cell r="E57" t="str">
            <v>면</v>
          </cell>
          <cell r="F57">
            <v>1</v>
          </cell>
          <cell r="G57">
            <v>586706</v>
          </cell>
          <cell r="H57">
            <v>927447</v>
          </cell>
          <cell r="J57" t="str">
            <v>N</v>
          </cell>
          <cell r="K57" t="str">
            <v>N</v>
          </cell>
          <cell r="L57" t="str">
            <v>Y</v>
          </cell>
          <cell r="M57" t="str">
            <v>00</v>
          </cell>
          <cell r="N57" t="str">
            <v>00</v>
          </cell>
        </row>
        <row r="58">
          <cell r="A58" t="str">
            <v>05700</v>
          </cell>
          <cell r="B58" t="str">
            <v>LE-4</v>
          </cell>
          <cell r="D58" t="str">
            <v>21-01</v>
          </cell>
          <cell r="E58" t="str">
            <v>면</v>
          </cell>
          <cell r="F58">
            <v>1</v>
          </cell>
          <cell r="G58">
            <v>435544</v>
          </cell>
          <cell r="H58">
            <v>677673</v>
          </cell>
          <cell r="J58" t="str">
            <v>N</v>
          </cell>
          <cell r="K58" t="str">
            <v>N</v>
          </cell>
          <cell r="L58" t="str">
            <v>Y</v>
          </cell>
          <cell r="M58" t="str">
            <v>00</v>
          </cell>
          <cell r="N58" t="str">
            <v>00</v>
          </cell>
        </row>
        <row r="59">
          <cell r="A59" t="str">
            <v>05800</v>
          </cell>
          <cell r="B59" t="str">
            <v>L-F</v>
          </cell>
          <cell r="D59" t="str">
            <v>21-01</v>
          </cell>
          <cell r="E59" t="str">
            <v>면</v>
          </cell>
          <cell r="F59">
            <v>1</v>
          </cell>
          <cell r="G59">
            <v>1455699</v>
          </cell>
          <cell r="H59">
            <v>2474153</v>
          </cell>
          <cell r="J59" t="str">
            <v>N</v>
          </cell>
          <cell r="K59" t="str">
            <v>N</v>
          </cell>
          <cell r="L59" t="str">
            <v>Y</v>
          </cell>
          <cell r="M59" t="str">
            <v>00</v>
          </cell>
          <cell r="N59" t="str">
            <v>00</v>
          </cell>
        </row>
        <row r="60">
          <cell r="A60" t="str">
            <v>05900</v>
          </cell>
          <cell r="B60" t="str">
            <v>L-G</v>
          </cell>
          <cell r="D60" t="str">
            <v>21-01</v>
          </cell>
          <cell r="E60" t="str">
            <v>면</v>
          </cell>
          <cell r="F60">
            <v>1</v>
          </cell>
          <cell r="G60">
            <v>446706</v>
          </cell>
          <cell r="H60">
            <v>748334</v>
          </cell>
          <cell r="J60" t="str">
            <v>N</v>
          </cell>
          <cell r="K60" t="str">
            <v>N</v>
          </cell>
          <cell r="L60" t="str">
            <v>Y</v>
          </cell>
          <cell r="M60" t="str">
            <v>00</v>
          </cell>
          <cell r="N60" t="str">
            <v>00</v>
          </cell>
        </row>
        <row r="61">
          <cell r="A61" t="str">
            <v>06000</v>
          </cell>
          <cell r="B61" t="str">
            <v>L-H</v>
          </cell>
          <cell r="D61" t="str">
            <v>21-01</v>
          </cell>
          <cell r="E61" t="str">
            <v>면</v>
          </cell>
          <cell r="F61">
            <v>1</v>
          </cell>
          <cell r="G61">
            <v>589931</v>
          </cell>
          <cell r="H61">
            <v>1014924</v>
          </cell>
          <cell r="J61" t="str">
            <v>N</v>
          </cell>
          <cell r="K61" t="str">
            <v>N</v>
          </cell>
          <cell r="L61" t="str">
            <v>Y</v>
          </cell>
          <cell r="M61" t="str">
            <v>00</v>
          </cell>
          <cell r="N61" t="str">
            <v>00</v>
          </cell>
        </row>
        <row r="62">
          <cell r="A62" t="str">
            <v>06100</v>
          </cell>
          <cell r="B62" t="str">
            <v>설치비</v>
          </cell>
          <cell r="D62" t="str">
            <v>21-01</v>
          </cell>
          <cell r="E62" t="str">
            <v>식</v>
          </cell>
          <cell r="F62">
            <v>1</v>
          </cell>
          <cell r="G62">
            <v>19027987</v>
          </cell>
          <cell r="H62">
            <v>20930785</v>
          </cell>
          <cell r="J62" t="str">
            <v>N</v>
          </cell>
          <cell r="K62" t="str">
            <v>N</v>
          </cell>
          <cell r="L62" t="str">
            <v>N</v>
          </cell>
          <cell r="M62" t="str">
            <v>01</v>
          </cell>
          <cell r="N62" t="str">
            <v>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사용료"/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자재단가표"/>
      <sheetName val="물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</sheetNames>
    <sheetDataSet>
      <sheetData sheetId="0"/>
    </sheetDataSet>
  </externalBook>
</externalLink>
</file>

<file path=xl/externalLinks/externalLink4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I一般比"/>
      <sheetName val="내역서"/>
      <sheetName val="단가산출"/>
      <sheetName val="#REF"/>
      <sheetName val="1790"/>
      <sheetName val="XL4Poppy"/>
      <sheetName val="일위대가"/>
      <sheetName val="인건비"/>
      <sheetName val="대치판정"/>
      <sheetName val="원본(갑지)"/>
      <sheetName val="부하(성남)"/>
      <sheetName val="경비"/>
      <sheetName val="공문"/>
      <sheetName val="중기사용료"/>
      <sheetName val="품목코드"/>
      <sheetName val="수량산출"/>
      <sheetName val="공종별"/>
      <sheetName val="하조서"/>
      <sheetName val="노임단가"/>
      <sheetName val="자재단가"/>
      <sheetName val="DATA"/>
      <sheetName val="데이타"/>
      <sheetName val="N賃率-職"/>
      <sheetName val=" 토목 처리장도급내역서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4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J直材4"/>
      <sheetName val="중기사용료"/>
      <sheetName val="I一般比"/>
      <sheetName val="연습"/>
      <sheetName val="대치판정"/>
      <sheetName val="설직재-1"/>
      <sheetName val="직노"/>
      <sheetName val="9GNG운반"/>
      <sheetName val="직재"/>
      <sheetName val="한강운반비"/>
      <sheetName val="Sheet1"/>
      <sheetName val="Sheet3"/>
      <sheetName val="품셈TABLE"/>
      <sheetName val="Total"/>
      <sheetName val="참조자료"/>
      <sheetName val="낙찰표"/>
      <sheetName val="인건-측정"/>
      <sheetName val="20관리비율"/>
      <sheetName val="심사계산"/>
      <sheetName val="심사물량"/>
      <sheetName val="일위대가"/>
      <sheetName val="HW일위"/>
      <sheetName val="자재단가"/>
      <sheetName val="하조서"/>
      <sheetName val="원본(갑지)"/>
      <sheetName val="기본일위"/>
      <sheetName val="집계표"/>
      <sheetName val="TYPE-A"/>
      <sheetName val="K-SET1"/>
      <sheetName val="단"/>
      <sheetName val="DATE"/>
      <sheetName val="입찰안"/>
      <sheetName val="PANEL_중량산출"/>
      <sheetName val="원가_(2)"/>
      <sheetName val="유기공정"/>
      <sheetName val="제-노임"/>
      <sheetName val="제직재"/>
      <sheetName val="매출피벗"/>
      <sheetName val="200"/>
      <sheetName val="인건비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단가산출2"/>
      <sheetName val="Sheet22"/>
      <sheetName val="물량산출"/>
      <sheetName val="품셈총괄표"/>
      <sheetName val="1안"/>
      <sheetName val="총괄"/>
      <sheetName val="맨홀"/>
      <sheetName val="과천MAIN"/>
      <sheetName val="월별수입"/>
      <sheetName val="1.수인터널"/>
      <sheetName val="현금흐름표"/>
      <sheetName val="소요자재"/>
      <sheetName val="평자재단가"/>
      <sheetName val="DATA"/>
      <sheetName val="날개벽수량표"/>
      <sheetName val="SANTOGO"/>
      <sheetName val="인사자료총집계"/>
      <sheetName val="현금예금"/>
      <sheetName val="일위대가1"/>
      <sheetName val="집계"/>
      <sheetName val="조명시설"/>
      <sheetName val="외주현황.wq1"/>
      <sheetName val="지하"/>
      <sheetName val="도면명"/>
      <sheetName val="실행철강하도"/>
      <sheetName val="산출내역서"/>
      <sheetName val="환율change"/>
      <sheetName val="공사설계서"/>
      <sheetName val="G.R300경비"/>
      <sheetName val="공사내역"/>
      <sheetName val="6호기"/>
      <sheetName val="토목주소"/>
      <sheetName val="프랜트면허"/>
      <sheetName val="실행"/>
      <sheetName val="코드표"/>
      <sheetName val="fursys"/>
      <sheetName val="기존단가 (2)"/>
      <sheetName val="금호"/>
      <sheetName val="교통대책내역"/>
      <sheetName val="요율"/>
      <sheetName val="내역"/>
      <sheetName val="갑지(추정)"/>
      <sheetName val="시화점실행"/>
      <sheetName val="내역서변경성원"/>
      <sheetName val="제출견적(을)"/>
      <sheetName val="평3"/>
      <sheetName val="설계내역서"/>
      <sheetName val="견적계산"/>
      <sheetName val="5.2코핑"/>
      <sheetName val="종단계산"/>
      <sheetName val="간접경상비"/>
      <sheetName val="각형맨홀"/>
      <sheetName val="약품공급2"/>
      <sheetName val="01"/>
      <sheetName val="공사원가계산서"/>
      <sheetName val="토공총괄표"/>
      <sheetName val="내역서1999.8최종"/>
      <sheetName val="단가산출"/>
      <sheetName val="을지"/>
      <sheetName val="일보_생산"/>
      <sheetName val="자재단가표"/>
      <sheetName val="한일양산"/>
      <sheetName val="제출내역 (2)"/>
      <sheetName val="sw1"/>
      <sheetName val="합천내역"/>
      <sheetName val="계수시트"/>
      <sheetName val="원가계산서"/>
      <sheetName val="EQT-ESTN"/>
      <sheetName val="EL90"/>
      <sheetName val="준검 내역서"/>
      <sheetName val="변경후-SHEET"/>
      <sheetName val="환경평가"/>
      <sheetName val="인구"/>
      <sheetName val="외화계약"/>
      <sheetName val="노무비"/>
      <sheetName val="15100"/>
      <sheetName val="명세서(을)"/>
      <sheetName val="품셈표"/>
      <sheetName val="신재료비"/>
      <sheetName val="수정시산표"/>
      <sheetName val="사업장공제"/>
      <sheetName val="TEL"/>
      <sheetName val="기준자료"/>
      <sheetName val="실행내역"/>
      <sheetName val="포장공"/>
      <sheetName val="간접재료비산출표-27-30"/>
      <sheetName val="품셈적용 자료"/>
      <sheetName val="rate"/>
      <sheetName val="RFP견적물량(60%)"/>
      <sheetName val="점수계산1-2"/>
      <sheetName val="TS"/>
      <sheetName val="골조"/>
      <sheetName val="출력X"/>
      <sheetName val="흄관기초"/>
      <sheetName val="XL4Poppy"/>
      <sheetName val="파일의이용"/>
      <sheetName val="공종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4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자료업체"/>
      <sheetName val="결과"/>
      <sheetName val="총괄"/>
      <sheetName val="재료계"/>
      <sheetName val="직재"/>
      <sheetName val="간재"/>
      <sheetName val="노무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겉표지"/>
      <sheetName val="표지"/>
      <sheetName val="설계서"/>
      <sheetName val="원가"/>
      <sheetName val="총괄표"/>
      <sheetName val="내역서"/>
      <sheetName val="관급자재 총괄"/>
      <sheetName val="관급자재"/>
      <sheetName val="관급단가"/>
      <sheetName val="갑지 (2)"/>
      <sheetName val="별도공사비"/>
      <sheetName val="노임근거"/>
      <sheetName val="일대목차"/>
      <sheetName val="일위대가"/>
      <sheetName val="일위노임"/>
      <sheetName val="합산자재"/>
      <sheetName val="단가조사"/>
      <sheetName val="옵션"/>
      <sheetName val="목차"/>
      <sheetName val="산출집계"/>
      <sheetName val="기본산출서"/>
      <sheetName val="목록별산출서"/>
      <sheetName val="시방서"/>
      <sheetName val="사용설명"/>
    </sheetNames>
    <sheetDataSet>
      <sheetData sheetId="0"/>
      <sheetData sheetId="1"/>
      <sheetData sheetId="2"/>
      <sheetData sheetId="3"/>
      <sheetData sheetId="4"/>
      <sheetData sheetId="5">
        <row r="19">
          <cell r="G19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">
          <cell r="A5" t="str">
            <v>[공사명 : 무안고등학교 전기자동차 충전기 설치공사]</v>
          </cell>
        </row>
      </sheetData>
      <sheetData sheetId="2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45C48-F23F-48D1-A91F-CCD65CC0986B}">
  <dimension ref="A2:M27"/>
  <sheetViews>
    <sheetView tabSelected="1" view="pageBreakPreview" topLeftCell="A7" zoomScaleNormal="100" zoomScaleSheetLayoutView="100" workbookViewId="0">
      <selection activeCell="S15" sqref="S15"/>
    </sheetView>
  </sheetViews>
  <sheetFormatPr defaultRowHeight="17"/>
  <cols>
    <col min="1" max="1" width="15.75" style="110" customWidth="1"/>
    <col min="2" max="2" width="4.25" style="110" customWidth="1"/>
    <col min="3" max="3" width="11.9140625" style="110" customWidth="1"/>
    <col min="4" max="4" width="4.25" style="110" customWidth="1"/>
    <col min="5" max="5" width="11.75" style="110" customWidth="1"/>
    <col min="6" max="6" width="4.25" style="110" customWidth="1"/>
    <col min="7" max="7" width="12" style="110" customWidth="1"/>
    <col min="8" max="8" width="4.25" style="110" customWidth="1"/>
    <col min="9" max="9" width="11.75" style="110" customWidth="1"/>
    <col min="10" max="10" width="4.25" style="110" customWidth="1"/>
    <col min="11" max="11" width="11.75" style="110" customWidth="1"/>
    <col min="12" max="12" width="4.25" style="110" customWidth="1"/>
    <col min="13" max="13" width="11.58203125" style="110" customWidth="1"/>
    <col min="14" max="14" width="4.25" style="110" customWidth="1"/>
    <col min="15" max="15" width="10.75" style="110" customWidth="1"/>
    <col min="16" max="16" width="12.58203125" style="110" bestFit="1" customWidth="1"/>
    <col min="17" max="256" width="8.6640625" style="110"/>
    <col min="257" max="257" width="15.75" style="110" customWidth="1"/>
    <col min="258" max="258" width="4.25" style="110" customWidth="1"/>
    <col min="259" max="259" width="11.9140625" style="110" customWidth="1"/>
    <col min="260" max="260" width="4.25" style="110" customWidth="1"/>
    <col min="261" max="261" width="11.75" style="110" customWidth="1"/>
    <col min="262" max="262" width="4.25" style="110" customWidth="1"/>
    <col min="263" max="263" width="12" style="110" customWidth="1"/>
    <col min="264" max="264" width="4.25" style="110" customWidth="1"/>
    <col min="265" max="265" width="11.75" style="110" customWidth="1"/>
    <col min="266" max="266" width="4.25" style="110" customWidth="1"/>
    <col min="267" max="267" width="11.75" style="110" customWidth="1"/>
    <col min="268" max="268" width="4.25" style="110" customWidth="1"/>
    <col min="269" max="269" width="11.58203125" style="110" customWidth="1"/>
    <col min="270" max="270" width="4.25" style="110" customWidth="1"/>
    <col min="271" max="271" width="10.75" style="110" customWidth="1"/>
    <col min="272" max="512" width="8.6640625" style="110"/>
    <col min="513" max="513" width="15.75" style="110" customWidth="1"/>
    <col min="514" max="514" width="4.25" style="110" customWidth="1"/>
    <col min="515" max="515" width="11.9140625" style="110" customWidth="1"/>
    <col min="516" max="516" width="4.25" style="110" customWidth="1"/>
    <col min="517" max="517" width="11.75" style="110" customWidth="1"/>
    <col min="518" max="518" width="4.25" style="110" customWidth="1"/>
    <col min="519" max="519" width="12" style="110" customWidth="1"/>
    <col min="520" max="520" width="4.25" style="110" customWidth="1"/>
    <col min="521" max="521" width="11.75" style="110" customWidth="1"/>
    <col min="522" max="522" width="4.25" style="110" customWidth="1"/>
    <col min="523" max="523" width="11.75" style="110" customWidth="1"/>
    <col min="524" max="524" width="4.25" style="110" customWidth="1"/>
    <col min="525" max="525" width="11.58203125" style="110" customWidth="1"/>
    <col min="526" max="526" width="4.25" style="110" customWidth="1"/>
    <col min="527" max="527" width="10.75" style="110" customWidth="1"/>
    <col min="528" max="768" width="8.6640625" style="110"/>
    <col min="769" max="769" width="15.75" style="110" customWidth="1"/>
    <col min="770" max="770" width="4.25" style="110" customWidth="1"/>
    <col min="771" max="771" width="11.9140625" style="110" customWidth="1"/>
    <col min="772" max="772" width="4.25" style="110" customWidth="1"/>
    <col min="773" max="773" width="11.75" style="110" customWidth="1"/>
    <col min="774" max="774" width="4.25" style="110" customWidth="1"/>
    <col min="775" max="775" width="12" style="110" customWidth="1"/>
    <col min="776" max="776" width="4.25" style="110" customWidth="1"/>
    <col min="777" max="777" width="11.75" style="110" customWidth="1"/>
    <col min="778" max="778" width="4.25" style="110" customWidth="1"/>
    <col min="779" max="779" width="11.75" style="110" customWidth="1"/>
    <col min="780" max="780" width="4.25" style="110" customWidth="1"/>
    <col min="781" max="781" width="11.58203125" style="110" customWidth="1"/>
    <col min="782" max="782" width="4.25" style="110" customWidth="1"/>
    <col min="783" max="783" width="10.75" style="110" customWidth="1"/>
    <col min="784" max="1024" width="8.6640625" style="110"/>
    <col min="1025" max="1025" width="15.75" style="110" customWidth="1"/>
    <col min="1026" max="1026" width="4.25" style="110" customWidth="1"/>
    <col min="1027" max="1027" width="11.9140625" style="110" customWidth="1"/>
    <col min="1028" max="1028" width="4.25" style="110" customWidth="1"/>
    <col min="1029" max="1029" width="11.75" style="110" customWidth="1"/>
    <col min="1030" max="1030" width="4.25" style="110" customWidth="1"/>
    <col min="1031" max="1031" width="12" style="110" customWidth="1"/>
    <col min="1032" max="1032" width="4.25" style="110" customWidth="1"/>
    <col min="1033" max="1033" width="11.75" style="110" customWidth="1"/>
    <col min="1034" max="1034" width="4.25" style="110" customWidth="1"/>
    <col min="1035" max="1035" width="11.75" style="110" customWidth="1"/>
    <col min="1036" max="1036" width="4.25" style="110" customWidth="1"/>
    <col min="1037" max="1037" width="11.58203125" style="110" customWidth="1"/>
    <col min="1038" max="1038" width="4.25" style="110" customWidth="1"/>
    <col min="1039" max="1039" width="10.75" style="110" customWidth="1"/>
    <col min="1040" max="1280" width="8.6640625" style="110"/>
    <col min="1281" max="1281" width="15.75" style="110" customWidth="1"/>
    <col min="1282" max="1282" width="4.25" style="110" customWidth="1"/>
    <col min="1283" max="1283" width="11.9140625" style="110" customWidth="1"/>
    <col min="1284" max="1284" width="4.25" style="110" customWidth="1"/>
    <col min="1285" max="1285" width="11.75" style="110" customWidth="1"/>
    <col min="1286" max="1286" width="4.25" style="110" customWidth="1"/>
    <col min="1287" max="1287" width="12" style="110" customWidth="1"/>
    <col min="1288" max="1288" width="4.25" style="110" customWidth="1"/>
    <col min="1289" max="1289" width="11.75" style="110" customWidth="1"/>
    <col min="1290" max="1290" width="4.25" style="110" customWidth="1"/>
    <col min="1291" max="1291" width="11.75" style="110" customWidth="1"/>
    <col min="1292" max="1292" width="4.25" style="110" customWidth="1"/>
    <col min="1293" max="1293" width="11.58203125" style="110" customWidth="1"/>
    <col min="1294" max="1294" width="4.25" style="110" customWidth="1"/>
    <col min="1295" max="1295" width="10.75" style="110" customWidth="1"/>
    <col min="1296" max="1536" width="8.6640625" style="110"/>
    <col min="1537" max="1537" width="15.75" style="110" customWidth="1"/>
    <col min="1538" max="1538" width="4.25" style="110" customWidth="1"/>
    <col min="1539" max="1539" width="11.9140625" style="110" customWidth="1"/>
    <col min="1540" max="1540" width="4.25" style="110" customWidth="1"/>
    <col min="1541" max="1541" width="11.75" style="110" customWidth="1"/>
    <col min="1542" max="1542" width="4.25" style="110" customWidth="1"/>
    <col min="1543" max="1543" width="12" style="110" customWidth="1"/>
    <col min="1544" max="1544" width="4.25" style="110" customWidth="1"/>
    <col min="1545" max="1545" width="11.75" style="110" customWidth="1"/>
    <col min="1546" max="1546" width="4.25" style="110" customWidth="1"/>
    <col min="1547" max="1547" width="11.75" style="110" customWidth="1"/>
    <col min="1548" max="1548" width="4.25" style="110" customWidth="1"/>
    <col min="1549" max="1549" width="11.58203125" style="110" customWidth="1"/>
    <col min="1550" max="1550" width="4.25" style="110" customWidth="1"/>
    <col min="1551" max="1551" width="10.75" style="110" customWidth="1"/>
    <col min="1552" max="1792" width="8.6640625" style="110"/>
    <col min="1793" max="1793" width="15.75" style="110" customWidth="1"/>
    <col min="1794" max="1794" width="4.25" style="110" customWidth="1"/>
    <col min="1795" max="1795" width="11.9140625" style="110" customWidth="1"/>
    <col min="1796" max="1796" width="4.25" style="110" customWidth="1"/>
    <col min="1797" max="1797" width="11.75" style="110" customWidth="1"/>
    <col min="1798" max="1798" width="4.25" style="110" customWidth="1"/>
    <col min="1799" max="1799" width="12" style="110" customWidth="1"/>
    <col min="1800" max="1800" width="4.25" style="110" customWidth="1"/>
    <col min="1801" max="1801" width="11.75" style="110" customWidth="1"/>
    <col min="1802" max="1802" width="4.25" style="110" customWidth="1"/>
    <col min="1803" max="1803" width="11.75" style="110" customWidth="1"/>
    <col min="1804" max="1804" width="4.25" style="110" customWidth="1"/>
    <col min="1805" max="1805" width="11.58203125" style="110" customWidth="1"/>
    <col min="1806" max="1806" width="4.25" style="110" customWidth="1"/>
    <col min="1807" max="1807" width="10.75" style="110" customWidth="1"/>
    <col min="1808" max="2048" width="8.6640625" style="110"/>
    <col min="2049" max="2049" width="15.75" style="110" customWidth="1"/>
    <col min="2050" max="2050" width="4.25" style="110" customWidth="1"/>
    <col min="2051" max="2051" width="11.9140625" style="110" customWidth="1"/>
    <col min="2052" max="2052" width="4.25" style="110" customWidth="1"/>
    <col min="2053" max="2053" width="11.75" style="110" customWidth="1"/>
    <col min="2054" max="2054" width="4.25" style="110" customWidth="1"/>
    <col min="2055" max="2055" width="12" style="110" customWidth="1"/>
    <col min="2056" max="2056" width="4.25" style="110" customWidth="1"/>
    <col min="2057" max="2057" width="11.75" style="110" customWidth="1"/>
    <col min="2058" max="2058" width="4.25" style="110" customWidth="1"/>
    <col min="2059" max="2059" width="11.75" style="110" customWidth="1"/>
    <col min="2060" max="2060" width="4.25" style="110" customWidth="1"/>
    <col min="2061" max="2061" width="11.58203125" style="110" customWidth="1"/>
    <col min="2062" max="2062" width="4.25" style="110" customWidth="1"/>
    <col min="2063" max="2063" width="10.75" style="110" customWidth="1"/>
    <col min="2064" max="2304" width="8.6640625" style="110"/>
    <col min="2305" max="2305" width="15.75" style="110" customWidth="1"/>
    <col min="2306" max="2306" width="4.25" style="110" customWidth="1"/>
    <col min="2307" max="2307" width="11.9140625" style="110" customWidth="1"/>
    <col min="2308" max="2308" width="4.25" style="110" customWidth="1"/>
    <col min="2309" max="2309" width="11.75" style="110" customWidth="1"/>
    <col min="2310" max="2310" width="4.25" style="110" customWidth="1"/>
    <col min="2311" max="2311" width="12" style="110" customWidth="1"/>
    <col min="2312" max="2312" width="4.25" style="110" customWidth="1"/>
    <col min="2313" max="2313" width="11.75" style="110" customWidth="1"/>
    <col min="2314" max="2314" width="4.25" style="110" customWidth="1"/>
    <col min="2315" max="2315" width="11.75" style="110" customWidth="1"/>
    <col min="2316" max="2316" width="4.25" style="110" customWidth="1"/>
    <col min="2317" max="2317" width="11.58203125" style="110" customWidth="1"/>
    <col min="2318" max="2318" width="4.25" style="110" customWidth="1"/>
    <col min="2319" max="2319" width="10.75" style="110" customWidth="1"/>
    <col min="2320" max="2560" width="8.6640625" style="110"/>
    <col min="2561" max="2561" width="15.75" style="110" customWidth="1"/>
    <col min="2562" max="2562" width="4.25" style="110" customWidth="1"/>
    <col min="2563" max="2563" width="11.9140625" style="110" customWidth="1"/>
    <col min="2564" max="2564" width="4.25" style="110" customWidth="1"/>
    <col min="2565" max="2565" width="11.75" style="110" customWidth="1"/>
    <col min="2566" max="2566" width="4.25" style="110" customWidth="1"/>
    <col min="2567" max="2567" width="12" style="110" customWidth="1"/>
    <col min="2568" max="2568" width="4.25" style="110" customWidth="1"/>
    <col min="2569" max="2569" width="11.75" style="110" customWidth="1"/>
    <col min="2570" max="2570" width="4.25" style="110" customWidth="1"/>
    <col min="2571" max="2571" width="11.75" style="110" customWidth="1"/>
    <col min="2572" max="2572" width="4.25" style="110" customWidth="1"/>
    <col min="2573" max="2573" width="11.58203125" style="110" customWidth="1"/>
    <col min="2574" max="2574" width="4.25" style="110" customWidth="1"/>
    <col min="2575" max="2575" width="10.75" style="110" customWidth="1"/>
    <col min="2576" max="2816" width="8.6640625" style="110"/>
    <col min="2817" max="2817" width="15.75" style="110" customWidth="1"/>
    <col min="2818" max="2818" width="4.25" style="110" customWidth="1"/>
    <col min="2819" max="2819" width="11.9140625" style="110" customWidth="1"/>
    <col min="2820" max="2820" width="4.25" style="110" customWidth="1"/>
    <col min="2821" max="2821" width="11.75" style="110" customWidth="1"/>
    <col min="2822" max="2822" width="4.25" style="110" customWidth="1"/>
    <col min="2823" max="2823" width="12" style="110" customWidth="1"/>
    <col min="2824" max="2824" width="4.25" style="110" customWidth="1"/>
    <col min="2825" max="2825" width="11.75" style="110" customWidth="1"/>
    <col min="2826" max="2826" width="4.25" style="110" customWidth="1"/>
    <col min="2827" max="2827" width="11.75" style="110" customWidth="1"/>
    <col min="2828" max="2828" width="4.25" style="110" customWidth="1"/>
    <col min="2829" max="2829" width="11.58203125" style="110" customWidth="1"/>
    <col min="2830" max="2830" width="4.25" style="110" customWidth="1"/>
    <col min="2831" max="2831" width="10.75" style="110" customWidth="1"/>
    <col min="2832" max="3072" width="8.6640625" style="110"/>
    <col min="3073" max="3073" width="15.75" style="110" customWidth="1"/>
    <col min="3074" max="3074" width="4.25" style="110" customWidth="1"/>
    <col min="3075" max="3075" width="11.9140625" style="110" customWidth="1"/>
    <col min="3076" max="3076" width="4.25" style="110" customWidth="1"/>
    <col min="3077" max="3077" width="11.75" style="110" customWidth="1"/>
    <col min="3078" max="3078" width="4.25" style="110" customWidth="1"/>
    <col min="3079" max="3079" width="12" style="110" customWidth="1"/>
    <col min="3080" max="3080" width="4.25" style="110" customWidth="1"/>
    <col min="3081" max="3081" width="11.75" style="110" customWidth="1"/>
    <col min="3082" max="3082" width="4.25" style="110" customWidth="1"/>
    <col min="3083" max="3083" width="11.75" style="110" customWidth="1"/>
    <col min="3084" max="3084" width="4.25" style="110" customWidth="1"/>
    <col min="3085" max="3085" width="11.58203125" style="110" customWidth="1"/>
    <col min="3086" max="3086" width="4.25" style="110" customWidth="1"/>
    <col min="3087" max="3087" width="10.75" style="110" customWidth="1"/>
    <col min="3088" max="3328" width="8.6640625" style="110"/>
    <col min="3329" max="3329" width="15.75" style="110" customWidth="1"/>
    <col min="3330" max="3330" width="4.25" style="110" customWidth="1"/>
    <col min="3331" max="3331" width="11.9140625" style="110" customWidth="1"/>
    <col min="3332" max="3332" width="4.25" style="110" customWidth="1"/>
    <col min="3333" max="3333" width="11.75" style="110" customWidth="1"/>
    <col min="3334" max="3334" width="4.25" style="110" customWidth="1"/>
    <col min="3335" max="3335" width="12" style="110" customWidth="1"/>
    <col min="3336" max="3336" width="4.25" style="110" customWidth="1"/>
    <col min="3337" max="3337" width="11.75" style="110" customWidth="1"/>
    <col min="3338" max="3338" width="4.25" style="110" customWidth="1"/>
    <col min="3339" max="3339" width="11.75" style="110" customWidth="1"/>
    <col min="3340" max="3340" width="4.25" style="110" customWidth="1"/>
    <col min="3341" max="3341" width="11.58203125" style="110" customWidth="1"/>
    <col min="3342" max="3342" width="4.25" style="110" customWidth="1"/>
    <col min="3343" max="3343" width="10.75" style="110" customWidth="1"/>
    <col min="3344" max="3584" width="8.6640625" style="110"/>
    <col min="3585" max="3585" width="15.75" style="110" customWidth="1"/>
    <col min="3586" max="3586" width="4.25" style="110" customWidth="1"/>
    <col min="3587" max="3587" width="11.9140625" style="110" customWidth="1"/>
    <col min="3588" max="3588" width="4.25" style="110" customWidth="1"/>
    <col min="3589" max="3589" width="11.75" style="110" customWidth="1"/>
    <col min="3590" max="3590" width="4.25" style="110" customWidth="1"/>
    <col min="3591" max="3591" width="12" style="110" customWidth="1"/>
    <col min="3592" max="3592" width="4.25" style="110" customWidth="1"/>
    <col min="3593" max="3593" width="11.75" style="110" customWidth="1"/>
    <col min="3594" max="3594" width="4.25" style="110" customWidth="1"/>
    <col min="3595" max="3595" width="11.75" style="110" customWidth="1"/>
    <col min="3596" max="3596" width="4.25" style="110" customWidth="1"/>
    <col min="3597" max="3597" width="11.58203125" style="110" customWidth="1"/>
    <col min="3598" max="3598" width="4.25" style="110" customWidth="1"/>
    <col min="3599" max="3599" width="10.75" style="110" customWidth="1"/>
    <col min="3600" max="3840" width="8.6640625" style="110"/>
    <col min="3841" max="3841" width="15.75" style="110" customWidth="1"/>
    <col min="3842" max="3842" width="4.25" style="110" customWidth="1"/>
    <col min="3843" max="3843" width="11.9140625" style="110" customWidth="1"/>
    <col min="3844" max="3844" width="4.25" style="110" customWidth="1"/>
    <col min="3845" max="3845" width="11.75" style="110" customWidth="1"/>
    <col min="3846" max="3846" width="4.25" style="110" customWidth="1"/>
    <col min="3847" max="3847" width="12" style="110" customWidth="1"/>
    <col min="3848" max="3848" width="4.25" style="110" customWidth="1"/>
    <col min="3849" max="3849" width="11.75" style="110" customWidth="1"/>
    <col min="3850" max="3850" width="4.25" style="110" customWidth="1"/>
    <col min="3851" max="3851" width="11.75" style="110" customWidth="1"/>
    <col min="3852" max="3852" width="4.25" style="110" customWidth="1"/>
    <col min="3853" max="3853" width="11.58203125" style="110" customWidth="1"/>
    <col min="3854" max="3854" width="4.25" style="110" customWidth="1"/>
    <col min="3855" max="3855" width="10.75" style="110" customWidth="1"/>
    <col min="3856" max="4096" width="8.6640625" style="110"/>
    <col min="4097" max="4097" width="15.75" style="110" customWidth="1"/>
    <col min="4098" max="4098" width="4.25" style="110" customWidth="1"/>
    <col min="4099" max="4099" width="11.9140625" style="110" customWidth="1"/>
    <col min="4100" max="4100" width="4.25" style="110" customWidth="1"/>
    <col min="4101" max="4101" width="11.75" style="110" customWidth="1"/>
    <col min="4102" max="4102" width="4.25" style="110" customWidth="1"/>
    <col min="4103" max="4103" width="12" style="110" customWidth="1"/>
    <col min="4104" max="4104" width="4.25" style="110" customWidth="1"/>
    <col min="4105" max="4105" width="11.75" style="110" customWidth="1"/>
    <col min="4106" max="4106" width="4.25" style="110" customWidth="1"/>
    <col min="4107" max="4107" width="11.75" style="110" customWidth="1"/>
    <col min="4108" max="4108" width="4.25" style="110" customWidth="1"/>
    <col min="4109" max="4109" width="11.58203125" style="110" customWidth="1"/>
    <col min="4110" max="4110" width="4.25" style="110" customWidth="1"/>
    <col min="4111" max="4111" width="10.75" style="110" customWidth="1"/>
    <col min="4112" max="4352" width="8.6640625" style="110"/>
    <col min="4353" max="4353" width="15.75" style="110" customWidth="1"/>
    <col min="4354" max="4354" width="4.25" style="110" customWidth="1"/>
    <col min="4355" max="4355" width="11.9140625" style="110" customWidth="1"/>
    <col min="4356" max="4356" width="4.25" style="110" customWidth="1"/>
    <col min="4357" max="4357" width="11.75" style="110" customWidth="1"/>
    <col min="4358" max="4358" width="4.25" style="110" customWidth="1"/>
    <col min="4359" max="4359" width="12" style="110" customWidth="1"/>
    <col min="4360" max="4360" width="4.25" style="110" customWidth="1"/>
    <col min="4361" max="4361" width="11.75" style="110" customWidth="1"/>
    <col min="4362" max="4362" width="4.25" style="110" customWidth="1"/>
    <col min="4363" max="4363" width="11.75" style="110" customWidth="1"/>
    <col min="4364" max="4364" width="4.25" style="110" customWidth="1"/>
    <col min="4365" max="4365" width="11.58203125" style="110" customWidth="1"/>
    <col min="4366" max="4366" width="4.25" style="110" customWidth="1"/>
    <col min="4367" max="4367" width="10.75" style="110" customWidth="1"/>
    <col min="4368" max="4608" width="8.6640625" style="110"/>
    <col min="4609" max="4609" width="15.75" style="110" customWidth="1"/>
    <col min="4610" max="4610" width="4.25" style="110" customWidth="1"/>
    <col min="4611" max="4611" width="11.9140625" style="110" customWidth="1"/>
    <col min="4612" max="4612" width="4.25" style="110" customWidth="1"/>
    <col min="4613" max="4613" width="11.75" style="110" customWidth="1"/>
    <col min="4614" max="4614" width="4.25" style="110" customWidth="1"/>
    <col min="4615" max="4615" width="12" style="110" customWidth="1"/>
    <col min="4616" max="4616" width="4.25" style="110" customWidth="1"/>
    <col min="4617" max="4617" width="11.75" style="110" customWidth="1"/>
    <col min="4618" max="4618" width="4.25" style="110" customWidth="1"/>
    <col min="4619" max="4619" width="11.75" style="110" customWidth="1"/>
    <col min="4620" max="4620" width="4.25" style="110" customWidth="1"/>
    <col min="4621" max="4621" width="11.58203125" style="110" customWidth="1"/>
    <col min="4622" max="4622" width="4.25" style="110" customWidth="1"/>
    <col min="4623" max="4623" width="10.75" style="110" customWidth="1"/>
    <col min="4624" max="4864" width="8.6640625" style="110"/>
    <col min="4865" max="4865" width="15.75" style="110" customWidth="1"/>
    <col min="4866" max="4866" width="4.25" style="110" customWidth="1"/>
    <col min="4867" max="4867" width="11.9140625" style="110" customWidth="1"/>
    <col min="4868" max="4868" width="4.25" style="110" customWidth="1"/>
    <col min="4869" max="4869" width="11.75" style="110" customWidth="1"/>
    <col min="4870" max="4870" width="4.25" style="110" customWidth="1"/>
    <col min="4871" max="4871" width="12" style="110" customWidth="1"/>
    <col min="4872" max="4872" width="4.25" style="110" customWidth="1"/>
    <col min="4873" max="4873" width="11.75" style="110" customWidth="1"/>
    <col min="4874" max="4874" width="4.25" style="110" customWidth="1"/>
    <col min="4875" max="4875" width="11.75" style="110" customWidth="1"/>
    <col min="4876" max="4876" width="4.25" style="110" customWidth="1"/>
    <col min="4877" max="4877" width="11.58203125" style="110" customWidth="1"/>
    <col min="4878" max="4878" width="4.25" style="110" customWidth="1"/>
    <col min="4879" max="4879" width="10.75" style="110" customWidth="1"/>
    <col min="4880" max="5120" width="8.6640625" style="110"/>
    <col min="5121" max="5121" width="15.75" style="110" customWidth="1"/>
    <col min="5122" max="5122" width="4.25" style="110" customWidth="1"/>
    <col min="5123" max="5123" width="11.9140625" style="110" customWidth="1"/>
    <col min="5124" max="5124" width="4.25" style="110" customWidth="1"/>
    <col min="5125" max="5125" width="11.75" style="110" customWidth="1"/>
    <col min="5126" max="5126" width="4.25" style="110" customWidth="1"/>
    <col min="5127" max="5127" width="12" style="110" customWidth="1"/>
    <col min="5128" max="5128" width="4.25" style="110" customWidth="1"/>
    <col min="5129" max="5129" width="11.75" style="110" customWidth="1"/>
    <col min="5130" max="5130" width="4.25" style="110" customWidth="1"/>
    <col min="5131" max="5131" width="11.75" style="110" customWidth="1"/>
    <col min="5132" max="5132" width="4.25" style="110" customWidth="1"/>
    <col min="5133" max="5133" width="11.58203125" style="110" customWidth="1"/>
    <col min="5134" max="5134" width="4.25" style="110" customWidth="1"/>
    <col min="5135" max="5135" width="10.75" style="110" customWidth="1"/>
    <col min="5136" max="5376" width="8.6640625" style="110"/>
    <col min="5377" max="5377" width="15.75" style="110" customWidth="1"/>
    <col min="5378" max="5378" width="4.25" style="110" customWidth="1"/>
    <col min="5379" max="5379" width="11.9140625" style="110" customWidth="1"/>
    <col min="5380" max="5380" width="4.25" style="110" customWidth="1"/>
    <col min="5381" max="5381" width="11.75" style="110" customWidth="1"/>
    <col min="5382" max="5382" width="4.25" style="110" customWidth="1"/>
    <col min="5383" max="5383" width="12" style="110" customWidth="1"/>
    <col min="5384" max="5384" width="4.25" style="110" customWidth="1"/>
    <col min="5385" max="5385" width="11.75" style="110" customWidth="1"/>
    <col min="5386" max="5386" width="4.25" style="110" customWidth="1"/>
    <col min="5387" max="5387" width="11.75" style="110" customWidth="1"/>
    <col min="5388" max="5388" width="4.25" style="110" customWidth="1"/>
    <col min="5389" max="5389" width="11.58203125" style="110" customWidth="1"/>
    <col min="5390" max="5390" width="4.25" style="110" customWidth="1"/>
    <col min="5391" max="5391" width="10.75" style="110" customWidth="1"/>
    <col min="5392" max="5632" width="8.6640625" style="110"/>
    <col min="5633" max="5633" width="15.75" style="110" customWidth="1"/>
    <col min="5634" max="5634" width="4.25" style="110" customWidth="1"/>
    <col min="5635" max="5635" width="11.9140625" style="110" customWidth="1"/>
    <col min="5636" max="5636" width="4.25" style="110" customWidth="1"/>
    <col min="5637" max="5637" width="11.75" style="110" customWidth="1"/>
    <col min="5638" max="5638" width="4.25" style="110" customWidth="1"/>
    <col min="5639" max="5639" width="12" style="110" customWidth="1"/>
    <col min="5640" max="5640" width="4.25" style="110" customWidth="1"/>
    <col min="5641" max="5641" width="11.75" style="110" customWidth="1"/>
    <col min="5642" max="5642" width="4.25" style="110" customWidth="1"/>
    <col min="5643" max="5643" width="11.75" style="110" customWidth="1"/>
    <col min="5644" max="5644" width="4.25" style="110" customWidth="1"/>
    <col min="5645" max="5645" width="11.58203125" style="110" customWidth="1"/>
    <col min="5646" max="5646" width="4.25" style="110" customWidth="1"/>
    <col min="5647" max="5647" width="10.75" style="110" customWidth="1"/>
    <col min="5648" max="5888" width="8.6640625" style="110"/>
    <col min="5889" max="5889" width="15.75" style="110" customWidth="1"/>
    <col min="5890" max="5890" width="4.25" style="110" customWidth="1"/>
    <col min="5891" max="5891" width="11.9140625" style="110" customWidth="1"/>
    <col min="5892" max="5892" width="4.25" style="110" customWidth="1"/>
    <col min="5893" max="5893" width="11.75" style="110" customWidth="1"/>
    <col min="5894" max="5894" width="4.25" style="110" customWidth="1"/>
    <col min="5895" max="5895" width="12" style="110" customWidth="1"/>
    <col min="5896" max="5896" width="4.25" style="110" customWidth="1"/>
    <col min="5897" max="5897" width="11.75" style="110" customWidth="1"/>
    <col min="5898" max="5898" width="4.25" style="110" customWidth="1"/>
    <col min="5899" max="5899" width="11.75" style="110" customWidth="1"/>
    <col min="5900" max="5900" width="4.25" style="110" customWidth="1"/>
    <col min="5901" max="5901" width="11.58203125" style="110" customWidth="1"/>
    <col min="5902" max="5902" width="4.25" style="110" customWidth="1"/>
    <col min="5903" max="5903" width="10.75" style="110" customWidth="1"/>
    <col min="5904" max="6144" width="8.6640625" style="110"/>
    <col min="6145" max="6145" width="15.75" style="110" customWidth="1"/>
    <col min="6146" max="6146" width="4.25" style="110" customWidth="1"/>
    <col min="6147" max="6147" width="11.9140625" style="110" customWidth="1"/>
    <col min="6148" max="6148" width="4.25" style="110" customWidth="1"/>
    <col min="6149" max="6149" width="11.75" style="110" customWidth="1"/>
    <col min="6150" max="6150" width="4.25" style="110" customWidth="1"/>
    <col min="6151" max="6151" width="12" style="110" customWidth="1"/>
    <col min="6152" max="6152" width="4.25" style="110" customWidth="1"/>
    <col min="6153" max="6153" width="11.75" style="110" customWidth="1"/>
    <col min="6154" max="6154" width="4.25" style="110" customWidth="1"/>
    <col min="6155" max="6155" width="11.75" style="110" customWidth="1"/>
    <col min="6156" max="6156" width="4.25" style="110" customWidth="1"/>
    <col min="6157" max="6157" width="11.58203125" style="110" customWidth="1"/>
    <col min="6158" max="6158" width="4.25" style="110" customWidth="1"/>
    <col min="6159" max="6159" width="10.75" style="110" customWidth="1"/>
    <col min="6160" max="6400" width="8.6640625" style="110"/>
    <col min="6401" max="6401" width="15.75" style="110" customWidth="1"/>
    <col min="6402" max="6402" width="4.25" style="110" customWidth="1"/>
    <col min="6403" max="6403" width="11.9140625" style="110" customWidth="1"/>
    <col min="6404" max="6404" width="4.25" style="110" customWidth="1"/>
    <col min="6405" max="6405" width="11.75" style="110" customWidth="1"/>
    <col min="6406" max="6406" width="4.25" style="110" customWidth="1"/>
    <col min="6407" max="6407" width="12" style="110" customWidth="1"/>
    <col min="6408" max="6408" width="4.25" style="110" customWidth="1"/>
    <col min="6409" max="6409" width="11.75" style="110" customWidth="1"/>
    <col min="6410" max="6410" width="4.25" style="110" customWidth="1"/>
    <col min="6411" max="6411" width="11.75" style="110" customWidth="1"/>
    <col min="6412" max="6412" width="4.25" style="110" customWidth="1"/>
    <col min="6413" max="6413" width="11.58203125" style="110" customWidth="1"/>
    <col min="6414" max="6414" width="4.25" style="110" customWidth="1"/>
    <col min="6415" max="6415" width="10.75" style="110" customWidth="1"/>
    <col min="6416" max="6656" width="8.6640625" style="110"/>
    <col min="6657" max="6657" width="15.75" style="110" customWidth="1"/>
    <col min="6658" max="6658" width="4.25" style="110" customWidth="1"/>
    <col min="6659" max="6659" width="11.9140625" style="110" customWidth="1"/>
    <col min="6660" max="6660" width="4.25" style="110" customWidth="1"/>
    <col min="6661" max="6661" width="11.75" style="110" customWidth="1"/>
    <col min="6662" max="6662" width="4.25" style="110" customWidth="1"/>
    <col min="6663" max="6663" width="12" style="110" customWidth="1"/>
    <col min="6664" max="6664" width="4.25" style="110" customWidth="1"/>
    <col min="6665" max="6665" width="11.75" style="110" customWidth="1"/>
    <col min="6666" max="6666" width="4.25" style="110" customWidth="1"/>
    <col min="6667" max="6667" width="11.75" style="110" customWidth="1"/>
    <col min="6668" max="6668" width="4.25" style="110" customWidth="1"/>
    <col min="6669" max="6669" width="11.58203125" style="110" customWidth="1"/>
    <col min="6670" max="6670" width="4.25" style="110" customWidth="1"/>
    <col min="6671" max="6671" width="10.75" style="110" customWidth="1"/>
    <col min="6672" max="6912" width="8.6640625" style="110"/>
    <col min="6913" max="6913" width="15.75" style="110" customWidth="1"/>
    <col min="6914" max="6914" width="4.25" style="110" customWidth="1"/>
    <col min="6915" max="6915" width="11.9140625" style="110" customWidth="1"/>
    <col min="6916" max="6916" width="4.25" style="110" customWidth="1"/>
    <col min="6917" max="6917" width="11.75" style="110" customWidth="1"/>
    <col min="6918" max="6918" width="4.25" style="110" customWidth="1"/>
    <col min="6919" max="6919" width="12" style="110" customWidth="1"/>
    <col min="6920" max="6920" width="4.25" style="110" customWidth="1"/>
    <col min="6921" max="6921" width="11.75" style="110" customWidth="1"/>
    <col min="6922" max="6922" width="4.25" style="110" customWidth="1"/>
    <col min="6923" max="6923" width="11.75" style="110" customWidth="1"/>
    <col min="6924" max="6924" width="4.25" style="110" customWidth="1"/>
    <col min="6925" max="6925" width="11.58203125" style="110" customWidth="1"/>
    <col min="6926" max="6926" width="4.25" style="110" customWidth="1"/>
    <col min="6927" max="6927" width="10.75" style="110" customWidth="1"/>
    <col min="6928" max="7168" width="8.6640625" style="110"/>
    <col min="7169" max="7169" width="15.75" style="110" customWidth="1"/>
    <col min="7170" max="7170" width="4.25" style="110" customWidth="1"/>
    <col min="7171" max="7171" width="11.9140625" style="110" customWidth="1"/>
    <col min="7172" max="7172" width="4.25" style="110" customWidth="1"/>
    <col min="7173" max="7173" width="11.75" style="110" customWidth="1"/>
    <col min="7174" max="7174" width="4.25" style="110" customWidth="1"/>
    <col min="7175" max="7175" width="12" style="110" customWidth="1"/>
    <col min="7176" max="7176" width="4.25" style="110" customWidth="1"/>
    <col min="7177" max="7177" width="11.75" style="110" customWidth="1"/>
    <col min="7178" max="7178" width="4.25" style="110" customWidth="1"/>
    <col min="7179" max="7179" width="11.75" style="110" customWidth="1"/>
    <col min="7180" max="7180" width="4.25" style="110" customWidth="1"/>
    <col min="7181" max="7181" width="11.58203125" style="110" customWidth="1"/>
    <col min="7182" max="7182" width="4.25" style="110" customWidth="1"/>
    <col min="7183" max="7183" width="10.75" style="110" customWidth="1"/>
    <col min="7184" max="7424" width="8.6640625" style="110"/>
    <col min="7425" max="7425" width="15.75" style="110" customWidth="1"/>
    <col min="7426" max="7426" width="4.25" style="110" customWidth="1"/>
    <col min="7427" max="7427" width="11.9140625" style="110" customWidth="1"/>
    <col min="7428" max="7428" width="4.25" style="110" customWidth="1"/>
    <col min="7429" max="7429" width="11.75" style="110" customWidth="1"/>
    <col min="7430" max="7430" width="4.25" style="110" customWidth="1"/>
    <col min="7431" max="7431" width="12" style="110" customWidth="1"/>
    <col min="7432" max="7432" width="4.25" style="110" customWidth="1"/>
    <col min="7433" max="7433" width="11.75" style="110" customWidth="1"/>
    <col min="7434" max="7434" width="4.25" style="110" customWidth="1"/>
    <col min="7435" max="7435" width="11.75" style="110" customWidth="1"/>
    <col min="7436" max="7436" width="4.25" style="110" customWidth="1"/>
    <col min="7437" max="7437" width="11.58203125" style="110" customWidth="1"/>
    <col min="7438" max="7438" width="4.25" style="110" customWidth="1"/>
    <col min="7439" max="7439" width="10.75" style="110" customWidth="1"/>
    <col min="7440" max="7680" width="8.6640625" style="110"/>
    <col min="7681" max="7681" width="15.75" style="110" customWidth="1"/>
    <col min="7682" max="7682" width="4.25" style="110" customWidth="1"/>
    <col min="7683" max="7683" width="11.9140625" style="110" customWidth="1"/>
    <col min="7684" max="7684" width="4.25" style="110" customWidth="1"/>
    <col min="7685" max="7685" width="11.75" style="110" customWidth="1"/>
    <col min="7686" max="7686" width="4.25" style="110" customWidth="1"/>
    <col min="7687" max="7687" width="12" style="110" customWidth="1"/>
    <col min="7688" max="7688" width="4.25" style="110" customWidth="1"/>
    <col min="7689" max="7689" width="11.75" style="110" customWidth="1"/>
    <col min="7690" max="7690" width="4.25" style="110" customWidth="1"/>
    <col min="7691" max="7691" width="11.75" style="110" customWidth="1"/>
    <col min="7692" max="7692" width="4.25" style="110" customWidth="1"/>
    <col min="7693" max="7693" width="11.58203125" style="110" customWidth="1"/>
    <col min="7694" max="7694" width="4.25" style="110" customWidth="1"/>
    <col min="7695" max="7695" width="10.75" style="110" customWidth="1"/>
    <col min="7696" max="7936" width="8.6640625" style="110"/>
    <col min="7937" max="7937" width="15.75" style="110" customWidth="1"/>
    <col min="7938" max="7938" width="4.25" style="110" customWidth="1"/>
    <col min="7939" max="7939" width="11.9140625" style="110" customWidth="1"/>
    <col min="7940" max="7940" width="4.25" style="110" customWidth="1"/>
    <col min="7941" max="7941" width="11.75" style="110" customWidth="1"/>
    <col min="7942" max="7942" width="4.25" style="110" customWidth="1"/>
    <col min="7943" max="7943" width="12" style="110" customWidth="1"/>
    <col min="7944" max="7944" width="4.25" style="110" customWidth="1"/>
    <col min="7945" max="7945" width="11.75" style="110" customWidth="1"/>
    <col min="7946" max="7946" width="4.25" style="110" customWidth="1"/>
    <col min="7947" max="7947" width="11.75" style="110" customWidth="1"/>
    <col min="7948" max="7948" width="4.25" style="110" customWidth="1"/>
    <col min="7949" max="7949" width="11.58203125" style="110" customWidth="1"/>
    <col min="7950" max="7950" width="4.25" style="110" customWidth="1"/>
    <col min="7951" max="7951" width="10.75" style="110" customWidth="1"/>
    <col min="7952" max="8192" width="8.6640625" style="110"/>
    <col min="8193" max="8193" width="15.75" style="110" customWidth="1"/>
    <col min="8194" max="8194" width="4.25" style="110" customWidth="1"/>
    <col min="8195" max="8195" width="11.9140625" style="110" customWidth="1"/>
    <col min="8196" max="8196" width="4.25" style="110" customWidth="1"/>
    <col min="8197" max="8197" width="11.75" style="110" customWidth="1"/>
    <col min="8198" max="8198" width="4.25" style="110" customWidth="1"/>
    <col min="8199" max="8199" width="12" style="110" customWidth="1"/>
    <col min="8200" max="8200" width="4.25" style="110" customWidth="1"/>
    <col min="8201" max="8201" width="11.75" style="110" customWidth="1"/>
    <col min="8202" max="8202" width="4.25" style="110" customWidth="1"/>
    <col min="8203" max="8203" width="11.75" style="110" customWidth="1"/>
    <col min="8204" max="8204" width="4.25" style="110" customWidth="1"/>
    <col min="8205" max="8205" width="11.58203125" style="110" customWidth="1"/>
    <col min="8206" max="8206" width="4.25" style="110" customWidth="1"/>
    <col min="8207" max="8207" width="10.75" style="110" customWidth="1"/>
    <col min="8208" max="8448" width="8.6640625" style="110"/>
    <col min="8449" max="8449" width="15.75" style="110" customWidth="1"/>
    <col min="8450" max="8450" width="4.25" style="110" customWidth="1"/>
    <col min="8451" max="8451" width="11.9140625" style="110" customWidth="1"/>
    <col min="8452" max="8452" width="4.25" style="110" customWidth="1"/>
    <col min="8453" max="8453" width="11.75" style="110" customWidth="1"/>
    <col min="8454" max="8454" width="4.25" style="110" customWidth="1"/>
    <col min="8455" max="8455" width="12" style="110" customWidth="1"/>
    <col min="8456" max="8456" width="4.25" style="110" customWidth="1"/>
    <col min="8457" max="8457" width="11.75" style="110" customWidth="1"/>
    <col min="8458" max="8458" width="4.25" style="110" customWidth="1"/>
    <col min="8459" max="8459" width="11.75" style="110" customWidth="1"/>
    <col min="8460" max="8460" width="4.25" style="110" customWidth="1"/>
    <col min="8461" max="8461" width="11.58203125" style="110" customWidth="1"/>
    <col min="8462" max="8462" width="4.25" style="110" customWidth="1"/>
    <col min="8463" max="8463" width="10.75" style="110" customWidth="1"/>
    <col min="8464" max="8704" width="8.6640625" style="110"/>
    <col min="8705" max="8705" width="15.75" style="110" customWidth="1"/>
    <col min="8706" max="8706" width="4.25" style="110" customWidth="1"/>
    <col min="8707" max="8707" width="11.9140625" style="110" customWidth="1"/>
    <col min="8708" max="8708" width="4.25" style="110" customWidth="1"/>
    <col min="8709" max="8709" width="11.75" style="110" customWidth="1"/>
    <col min="8710" max="8710" width="4.25" style="110" customWidth="1"/>
    <col min="8711" max="8711" width="12" style="110" customWidth="1"/>
    <col min="8712" max="8712" width="4.25" style="110" customWidth="1"/>
    <col min="8713" max="8713" width="11.75" style="110" customWidth="1"/>
    <col min="8714" max="8714" width="4.25" style="110" customWidth="1"/>
    <col min="8715" max="8715" width="11.75" style="110" customWidth="1"/>
    <col min="8716" max="8716" width="4.25" style="110" customWidth="1"/>
    <col min="8717" max="8717" width="11.58203125" style="110" customWidth="1"/>
    <col min="8718" max="8718" width="4.25" style="110" customWidth="1"/>
    <col min="8719" max="8719" width="10.75" style="110" customWidth="1"/>
    <col min="8720" max="8960" width="8.6640625" style="110"/>
    <col min="8961" max="8961" width="15.75" style="110" customWidth="1"/>
    <col min="8962" max="8962" width="4.25" style="110" customWidth="1"/>
    <col min="8963" max="8963" width="11.9140625" style="110" customWidth="1"/>
    <col min="8964" max="8964" width="4.25" style="110" customWidth="1"/>
    <col min="8965" max="8965" width="11.75" style="110" customWidth="1"/>
    <col min="8966" max="8966" width="4.25" style="110" customWidth="1"/>
    <col min="8967" max="8967" width="12" style="110" customWidth="1"/>
    <col min="8968" max="8968" width="4.25" style="110" customWidth="1"/>
    <col min="8969" max="8969" width="11.75" style="110" customWidth="1"/>
    <col min="8970" max="8970" width="4.25" style="110" customWidth="1"/>
    <col min="8971" max="8971" width="11.75" style="110" customWidth="1"/>
    <col min="8972" max="8972" width="4.25" style="110" customWidth="1"/>
    <col min="8973" max="8973" width="11.58203125" style="110" customWidth="1"/>
    <col min="8974" max="8974" width="4.25" style="110" customWidth="1"/>
    <col min="8975" max="8975" width="10.75" style="110" customWidth="1"/>
    <col min="8976" max="9216" width="8.6640625" style="110"/>
    <col min="9217" max="9217" width="15.75" style="110" customWidth="1"/>
    <col min="9218" max="9218" width="4.25" style="110" customWidth="1"/>
    <col min="9219" max="9219" width="11.9140625" style="110" customWidth="1"/>
    <col min="9220" max="9220" width="4.25" style="110" customWidth="1"/>
    <col min="9221" max="9221" width="11.75" style="110" customWidth="1"/>
    <col min="9222" max="9222" width="4.25" style="110" customWidth="1"/>
    <col min="9223" max="9223" width="12" style="110" customWidth="1"/>
    <col min="9224" max="9224" width="4.25" style="110" customWidth="1"/>
    <col min="9225" max="9225" width="11.75" style="110" customWidth="1"/>
    <col min="9226" max="9226" width="4.25" style="110" customWidth="1"/>
    <col min="9227" max="9227" width="11.75" style="110" customWidth="1"/>
    <col min="9228" max="9228" width="4.25" style="110" customWidth="1"/>
    <col min="9229" max="9229" width="11.58203125" style="110" customWidth="1"/>
    <col min="9230" max="9230" width="4.25" style="110" customWidth="1"/>
    <col min="9231" max="9231" width="10.75" style="110" customWidth="1"/>
    <col min="9232" max="9472" width="8.6640625" style="110"/>
    <col min="9473" max="9473" width="15.75" style="110" customWidth="1"/>
    <col min="9474" max="9474" width="4.25" style="110" customWidth="1"/>
    <col min="9475" max="9475" width="11.9140625" style="110" customWidth="1"/>
    <col min="9476" max="9476" width="4.25" style="110" customWidth="1"/>
    <col min="9477" max="9477" width="11.75" style="110" customWidth="1"/>
    <col min="9478" max="9478" width="4.25" style="110" customWidth="1"/>
    <col min="9479" max="9479" width="12" style="110" customWidth="1"/>
    <col min="9480" max="9480" width="4.25" style="110" customWidth="1"/>
    <col min="9481" max="9481" width="11.75" style="110" customWidth="1"/>
    <col min="9482" max="9482" width="4.25" style="110" customWidth="1"/>
    <col min="9483" max="9483" width="11.75" style="110" customWidth="1"/>
    <col min="9484" max="9484" width="4.25" style="110" customWidth="1"/>
    <col min="9485" max="9485" width="11.58203125" style="110" customWidth="1"/>
    <col min="9486" max="9486" width="4.25" style="110" customWidth="1"/>
    <col min="9487" max="9487" width="10.75" style="110" customWidth="1"/>
    <col min="9488" max="9728" width="8.6640625" style="110"/>
    <col min="9729" max="9729" width="15.75" style="110" customWidth="1"/>
    <col min="9730" max="9730" width="4.25" style="110" customWidth="1"/>
    <col min="9731" max="9731" width="11.9140625" style="110" customWidth="1"/>
    <col min="9732" max="9732" width="4.25" style="110" customWidth="1"/>
    <col min="9733" max="9733" width="11.75" style="110" customWidth="1"/>
    <col min="9734" max="9734" width="4.25" style="110" customWidth="1"/>
    <col min="9735" max="9735" width="12" style="110" customWidth="1"/>
    <col min="9736" max="9736" width="4.25" style="110" customWidth="1"/>
    <col min="9737" max="9737" width="11.75" style="110" customWidth="1"/>
    <col min="9738" max="9738" width="4.25" style="110" customWidth="1"/>
    <col min="9739" max="9739" width="11.75" style="110" customWidth="1"/>
    <col min="9740" max="9740" width="4.25" style="110" customWidth="1"/>
    <col min="9741" max="9741" width="11.58203125" style="110" customWidth="1"/>
    <col min="9742" max="9742" width="4.25" style="110" customWidth="1"/>
    <col min="9743" max="9743" width="10.75" style="110" customWidth="1"/>
    <col min="9744" max="9984" width="8.6640625" style="110"/>
    <col min="9985" max="9985" width="15.75" style="110" customWidth="1"/>
    <col min="9986" max="9986" width="4.25" style="110" customWidth="1"/>
    <col min="9987" max="9987" width="11.9140625" style="110" customWidth="1"/>
    <col min="9988" max="9988" width="4.25" style="110" customWidth="1"/>
    <col min="9989" max="9989" width="11.75" style="110" customWidth="1"/>
    <col min="9990" max="9990" width="4.25" style="110" customWidth="1"/>
    <col min="9991" max="9991" width="12" style="110" customWidth="1"/>
    <col min="9992" max="9992" width="4.25" style="110" customWidth="1"/>
    <col min="9993" max="9993" width="11.75" style="110" customWidth="1"/>
    <col min="9994" max="9994" width="4.25" style="110" customWidth="1"/>
    <col min="9995" max="9995" width="11.75" style="110" customWidth="1"/>
    <col min="9996" max="9996" width="4.25" style="110" customWidth="1"/>
    <col min="9997" max="9997" width="11.58203125" style="110" customWidth="1"/>
    <col min="9998" max="9998" width="4.25" style="110" customWidth="1"/>
    <col min="9999" max="9999" width="10.75" style="110" customWidth="1"/>
    <col min="10000" max="10240" width="8.6640625" style="110"/>
    <col min="10241" max="10241" width="15.75" style="110" customWidth="1"/>
    <col min="10242" max="10242" width="4.25" style="110" customWidth="1"/>
    <col min="10243" max="10243" width="11.9140625" style="110" customWidth="1"/>
    <col min="10244" max="10244" width="4.25" style="110" customWidth="1"/>
    <col min="10245" max="10245" width="11.75" style="110" customWidth="1"/>
    <col min="10246" max="10246" width="4.25" style="110" customWidth="1"/>
    <col min="10247" max="10247" width="12" style="110" customWidth="1"/>
    <col min="10248" max="10248" width="4.25" style="110" customWidth="1"/>
    <col min="10249" max="10249" width="11.75" style="110" customWidth="1"/>
    <col min="10250" max="10250" width="4.25" style="110" customWidth="1"/>
    <col min="10251" max="10251" width="11.75" style="110" customWidth="1"/>
    <col min="10252" max="10252" width="4.25" style="110" customWidth="1"/>
    <col min="10253" max="10253" width="11.58203125" style="110" customWidth="1"/>
    <col min="10254" max="10254" width="4.25" style="110" customWidth="1"/>
    <col min="10255" max="10255" width="10.75" style="110" customWidth="1"/>
    <col min="10256" max="10496" width="8.6640625" style="110"/>
    <col min="10497" max="10497" width="15.75" style="110" customWidth="1"/>
    <col min="10498" max="10498" width="4.25" style="110" customWidth="1"/>
    <col min="10499" max="10499" width="11.9140625" style="110" customWidth="1"/>
    <col min="10500" max="10500" width="4.25" style="110" customWidth="1"/>
    <col min="10501" max="10501" width="11.75" style="110" customWidth="1"/>
    <col min="10502" max="10502" width="4.25" style="110" customWidth="1"/>
    <col min="10503" max="10503" width="12" style="110" customWidth="1"/>
    <col min="10504" max="10504" width="4.25" style="110" customWidth="1"/>
    <col min="10505" max="10505" width="11.75" style="110" customWidth="1"/>
    <col min="10506" max="10506" width="4.25" style="110" customWidth="1"/>
    <col min="10507" max="10507" width="11.75" style="110" customWidth="1"/>
    <col min="10508" max="10508" width="4.25" style="110" customWidth="1"/>
    <col min="10509" max="10509" width="11.58203125" style="110" customWidth="1"/>
    <col min="10510" max="10510" width="4.25" style="110" customWidth="1"/>
    <col min="10511" max="10511" width="10.75" style="110" customWidth="1"/>
    <col min="10512" max="10752" width="8.6640625" style="110"/>
    <col min="10753" max="10753" width="15.75" style="110" customWidth="1"/>
    <col min="10754" max="10754" width="4.25" style="110" customWidth="1"/>
    <col min="10755" max="10755" width="11.9140625" style="110" customWidth="1"/>
    <col min="10756" max="10756" width="4.25" style="110" customWidth="1"/>
    <col min="10757" max="10757" width="11.75" style="110" customWidth="1"/>
    <col min="10758" max="10758" width="4.25" style="110" customWidth="1"/>
    <col min="10759" max="10759" width="12" style="110" customWidth="1"/>
    <col min="10760" max="10760" width="4.25" style="110" customWidth="1"/>
    <col min="10761" max="10761" width="11.75" style="110" customWidth="1"/>
    <col min="10762" max="10762" width="4.25" style="110" customWidth="1"/>
    <col min="10763" max="10763" width="11.75" style="110" customWidth="1"/>
    <col min="10764" max="10764" width="4.25" style="110" customWidth="1"/>
    <col min="10765" max="10765" width="11.58203125" style="110" customWidth="1"/>
    <col min="10766" max="10766" width="4.25" style="110" customWidth="1"/>
    <col min="10767" max="10767" width="10.75" style="110" customWidth="1"/>
    <col min="10768" max="11008" width="8.6640625" style="110"/>
    <col min="11009" max="11009" width="15.75" style="110" customWidth="1"/>
    <col min="11010" max="11010" width="4.25" style="110" customWidth="1"/>
    <col min="11011" max="11011" width="11.9140625" style="110" customWidth="1"/>
    <col min="11012" max="11012" width="4.25" style="110" customWidth="1"/>
    <col min="11013" max="11013" width="11.75" style="110" customWidth="1"/>
    <col min="11014" max="11014" width="4.25" style="110" customWidth="1"/>
    <col min="11015" max="11015" width="12" style="110" customWidth="1"/>
    <col min="11016" max="11016" width="4.25" style="110" customWidth="1"/>
    <col min="11017" max="11017" width="11.75" style="110" customWidth="1"/>
    <col min="11018" max="11018" width="4.25" style="110" customWidth="1"/>
    <col min="11019" max="11019" width="11.75" style="110" customWidth="1"/>
    <col min="11020" max="11020" width="4.25" style="110" customWidth="1"/>
    <col min="11021" max="11021" width="11.58203125" style="110" customWidth="1"/>
    <col min="11022" max="11022" width="4.25" style="110" customWidth="1"/>
    <col min="11023" max="11023" width="10.75" style="110" customWidth="1"/>
    <col min="11024" max="11264" width="8.6640625" style="110"/>
    <col min="11265" max="11265" width="15.75" style="110" customWidth="1"/>
    <col min="11266" max="11266" width="4.25" style="110" customWidth="1"/>
    <col min="11267" max="11267" width="11.9140625" style="110" customWidth="1"/>
    <col min="11268" max="11268" width="4.25" style="110" customWidth="1"/>
    <col min="11269" max="11269" width="11.75" style="110" customWidth="1"/>
    <col min="11270" max="11270" width="4.25" style="110" customWidth="1"/>
    <col min="11271" max="11271" width="12" style="110" customWidth="1"/>
    <col min="11272" max="11272" width="4.25" style="110" customWidth="1"/>
    <col min="11273" max="11273" width="11.75" style="110" customWidth="1"/>
    <col min="11274" max="11274" width="4.25" style="110" customWidth="1"/>
    <col min="11275" max="11275" width="11.75" style="110" customWidth="1"/>
    <col min="11276" max="11276" width="4.25" style="110" customWidth="1"/>
    <col min="11277" max="11277" width="11.58203125" style="110" customWidth="1"/>
    <col min="11278" max="11278" width="4.25" style="110" customWidth="1"/>
    <col min="11279" max="11279" width="10.75" style="110" customWidth="1"/>
    <col min="11280" max="11520" width="8.6640625" style="110"/>
    <col min="11521" max="11521" width="15.75" style="110" customWidth="1"/>
    <col min="11522" max="11522" width="4.25" style="110" customWidth="1"/>
    <col min="11523" max="11523" width="11.9140625" style="110" customWidth="1"/>
    <col min="11524" max="11524" width="4.25" style="110" customWidth="1"/>
    <col min="11525" max="11525" width="11.75" style="110" customWidth="1"/>
    <col min="11526" max="11526" width="4.25" style="110" customWidth="1"/>
    <col min="11527" max="11527" width="12" style="110" customWidth="1"/>
    <col min="11528" max="11528" width="4.25" style="110" customWidth="1"/>
    <col min="11529" max="11529" width="11.75" style="110" customWidth="1"/>
    <col min="11530" max="11530" width="4.25" style="110" customWidth="1"/>
    <col min="11531" max="11531" width="11.75" style="110" customWidth="1"/>
    <col min="11532" max="11532" width="4.25" style="110" customWidth="1"/>
    <col min="11533" max="11533" width="11.58203125" style="110" customWidth="1"/>
    <col min="11534" max="11534" width="4.25" style="110" customWidth="1"/>
    <col min="11535" max="11535" width="10.75" style="110" customWidth="1"/>
    <col min="11536" max="11776" width="8.6640625" style="110"/>
    <col min="11777" max="11777" width="15.75" style="110" customWidth="1"/>
    <col min="11778" max="11778" width="4.25" style="110" customWidth="1"/>
    <col min="11779" max="11779" width="11.9140625" style="110" customWidth="1"/>
    <col min="11780" max="11780" width="4.25" style="110" customWidth="1"/>
    <col min="11781" max="11781" width="11.75" style="110" customWidth="1"/>
    <col min="11782" max="11782" width="4.25" style="110" customWidth="1"/>
    <col min="11783" max="11783" width="12" style="110" customWidth="1"/>
    <col min="11784" max="11784" width="4.25" style="110" customWidth="1"/>
    <col min="11785" max="11785" width="11.75" style="110" customWidth="1"/>
    <col min="11786" max="11786" width="4.25" style="110" customWidth="1"/>
    <col min="11787" max="11787" width="11.75" style="110" customWidth="1"/>
    <col min="11788" max="11788" width="4.25" style="110" customWidth="1"/>
    <col min="11789" max="11789" width="11.58203125" style="110" customWidth="1"/>
    <col min="11790" max="11790" width="4.25" style="110" customWidth="1"/>
    <col min="11791" max="11791" width="10.75" style="110" customWidth="1"/>
    <col min="11792" max="12032" width="8.6640625" style="110"/>
    <col min="12033" max="12033" width="15.75" style="110" customWidth="1"/>
    <col min="12034" max="12034" width="4.25" style="110" customWidth="1"/>
    <col min="12035" max="12035" width="11.9140625" style="110" customWidth="1"/>
    <col min="12036" max="12036" width="4.25" style="110" customWidth="1"/>
    <col min="12037" max="12037" width="11.75" style="110" customWidth="1"/>
    <col min="12038" max="12038" width="4.25" style="110" customWidth="1"/>
    <col min="12039" max="12039" width="12" style="110" customWidth="1"/>
    <col min="12040" max="12040" width="4.25" style="110" customWidth="1"/>
    <col min="12041" max="12041" width="11.75" style="110" customWidth="1"/>
    <col min="12042" max="12042" width="4.25" style="110" customWidth="1"/>
    <col min="12043" max="12043" width="11.75" style="110" customWidth="1"/>
    <col min="12044" max="12044" width="4.25" style="110" customWidth="1"/>
    <col min="12045" max="12045" width="11.58203125" style="110" customWidth="1"/>
    <col min="12046" max="12046" width="4.25" style="110" customWidth="1"/>
    <col min="12047" max="12047" width="10.75" style="110" customWidth="1"/>
    <col min="12048" max="12288" width="8.6640625" style="110"/>
    <col min="12289" max="12289" width="15.75" style="110" customWidth="1"/>
    <col min="12290" max="12290" width="4.25" style="110" customWidth="1"/>
    <col min="12291" max="12291" width="11.9140625" style="110" customWidth="1"/>
    <col min="12292" max="12292" width="4.25" style="110" customWidth="1"/>
    <col min="12293" max="12293" width="11.75" style="110" customWidth="1"/>
    <col min="12294" max="12294" width="4.25" style="110" customWidth="1"/>
    <col min="12295" max="12295" width="12" style="110" customWidth="1"/>
    <col min="12296" max="12296" width="4.25" style="110" customWidth="1"/>
    <col min="12297" max="12297" width="11.75" style="110" customWidth="1"/>
    <col min="12298" max="12298" width="4.25" style="110" customWidth="1"/>
    <col min="12299" max="12299" width="11.75" style="110" customWidth="1"/>
    <col min="12300" max="12300" width="4.25" style="110" customWidth="1"/>
    <col min="12301" max="12301" width="11.58203125" style="110" customWidth="1"/>
    <col min="12302" max="12302" width="4.25" style="110" customWidth="1"/>
    <col min="12303" max="12303" width="10.75" style="110" customWidth="1"/>
    <col min="12304" max="12544" width="8.6640625" style="110"/>
    <col min="12545" max="12545" width="15.75" style="110" customWidth="1"/>
    <col min="12546" max="12546" width="4.25" style="110" customWidth="1"/>
    <col min="12547" max="12547" width="11.9140625" style="110" customWidth="1"/>
    <col min="12548" max="12548" width="4.25" style="110" customWidth="1"/>
    <col min="12549" max="12549" width="11.75" style="110" customWidth="1"/>
    <col min="12550" max="12550" width="4.25" style="110" customWidth="1"/>
    <col min="12551" max="12551" width="12" style="110" customWidth="1"/>
    <col min="12552" max="12552" width="4.25" style="110" customWidth="1"/>
    <col min="12553" max="12553" width="11.75" style="110" customWidth="1"/>
    <col min="12554" max="12554" width="4.25" style="110" customWidth="1"/>
    <col min="12555" max="12555" width="11.75" style="110" customWidth="1"/>
    <col min="12556" max="12556" width="4.25" style="110" customWidth="1"/>
    <col min="12557" max="12557" width="11.58203125" style="110" customWidth="1"/>
    <col min="12558" max="12558" width="4.25" style="110" customWidth="1"/>
    <col min="12559" max="12559" width="10.75" style="110" customWidth="1"/>
    <col min="12560" max="12800" width="8.6640625" style="110"/>
    <col min="12801" max="12801" width="15.75" style="110" customWidth="1"/>
    <col min="12802" max="12802" width="4.25" style="110" customWidth="1"/>
    <col min="12803" max="12803" width="11.9140625" style="110" customWidth="1"/>
    <col min="12804" max="12804" width="4.25" style="110" customWidth="1"/>
    <col min="12805" max="12805" width="11.75" style="110" customWidth="1"/>
    <col min="12806" max="12806" width="4.25" style="110" customWidth="1"/>
    <col min="12807" max="12807" width="12" style="110" customWidth="1"/>
    <col min="12808" max="12808" width="4.25" style="110" customWidth="1"/>
    <col min="12809" max="12809" width="11.75" style="110" customWidth="1"/>
    <col min="12810" max="12810" width="4.25" style="110" customWidth="1"/>
    <col min="12811" max="12811" width="11.75" style="110" customWidth="1"/>
    <col min="12812" max="12812" width="4.25" style="110" customWidth="1"/>
    <col min="12813" max="12813" width="11.58203125" style="110" customWidth="1"/>
    <col min="12814" max="12814" width="4.25" style="110" customWidth="1"/>
    <col min="12815" max="12815" width="10.75" style="110" customWidth="1"/>
    <col min="12816" max="13056" width="8.6640625" style="110"/>
    <col min="13057" max="13057" width="15.75" style="110" customWidth="1"/>
    <col min="13058" max="13058" width="4.25" style="110" customWidth="1"/>
    <col min="13059" max="13059" width="11.9140625" style="110" customWidth="1"/>
    <col min="13060" max="13060" width="4.25" style="110" customWidth="1"/>
    <col min="13061" max="13061" width="11.75" style="110" customWidth="1"/>
    <col min="13062" max="13062" width="4.25" style="110" customWidth="1"/>
    <col min="13063" max="13063" width="12" style="110" customWidth="1"/>
    <col min="13064" max="13064" width="4.25" style="110" customWidth="1"/>
    <col min="13065" max="13065" width="11.75" style="110" customWidth="1"/>
    <col min="13066" max="13066" width="4.25" style="110" customWidth="1"/>
    <col min="13067" max="13067" width="11.75" style="110" customWidth="1"/>
    <col min="13068" max="13068" width="4.25" style="110" customWidth="1"/>
    <col min="13069" max="13069" width="11.58203125" style="110" customWidth="1"/>
    <col min="13070" max="13070" width="4.25" style="110" customWidth="1"/>
    <col min="13071" max="13071" width="10.75" style="110" customWidth="1"/>
    <col min="13072" max="13312" width="8.6640625" style="110"/>
    <col min="13313" max="13313" width="15.75" style="110" customWidth="1"/>
    <col min="13314" max="13314" width="4.25" style="110" customWidth="1"/>
    <col min="13315" max="13315" width="11.9140625" style="110" customWidth="1"/>
    <col min="13316" max="13316" width="4.25" style="110" customWidth="1"/>
    <col min="13317" max="13317" width="11.75" style="110" customWidth="1"/>
    <col min="13318" max="13318" width="4.25" style="110" customWidth="1"/>
    <col min="13319" max="13319" width="12" style="110" customWidth="1"/>
    <col min="13320" max="13320" width="4.25" style="110" customWidth="1"/>
    <col min="13321" max="13321" width="11.75" style="110" customWidth="1"/>
    <col min="13322" max="13322" width="4.25" style="110" customWidth="1"/>
    <col min="13323" max="13323" width="11.75" style="110" customWidth="1"/>
    <col min="13324" max="13324" width="4.25" style="110" customWidth="1"/>
    <col min="13325" max="13325" width="11.58203125" style="110" customWidth="1"/>
    <col min="13326" max="13326" width="4.25" style="110" customWidth="1"/>
    <col min="13327" max="13327" width="10.75" style="110" customWidth="1"/>
    <col min="13328" max="13568" width="8.6640625" style="110"/>
    <col min="13569" max="13569" width="15.75" style="110" customWidth="1"/>
    <col min="13570" max="13570" width="4.25" style="110" customWidth="1"/>
    <col min="13571" max="13571" width="11.9140625" style="110" customWidth="1"/>
    <col min="13572" max="13572" width="4.25" style="110" customWidth="1"/>
    <col min="13573" max="13573" width="11.75" style="110" customWidth="1"/>
    <col min="13574" max="13574" width="4.25" style="110" customWidth="1"/>
    <col min="13575" max="13575" width="12" style="110" customWidth="1"/>
    <col min="13576" max="13576" width="4.25" style="110" customWidth="1"/>
    <col min="13577" max="13577" width="11.75" style="110" customWidth="1"/>
    <col min="13578" max="13578" width="4.25" style="110" customWidth="1"/>
    <col min="13579" max="13579" width="11.75" style="110" customWidth="1"/>
    <col min="13580" max="13580" width="4.25" style="110" customWidth="1"/>
    <col min="13581" max="13581" width="11.58203125" style="110" customWidth="1"/>
    <col min="13582" max="13582" width="4.25" style="110" customWidth="1"/>
    <col min="13583" max="13583" width="10.75" style="110" customWidth="1"/>
    <col min="13584" max="13824" width="8.6640625" style="110"/>
    <col min="13825" max="13825" width="15.75" style="110" customWidth="1"/>
    <col min="13826" max="13826" width="4.25" style="110" customWidth="1"/>
    <col min="13827" max="13827" width="11.9140625" style="110" customWidth="1"/>
    <col min="13828" max="13828" width="4.25" style="110" customWidth="1"/>
    <col min="13829" max="13829" width="11.75" style="110" customWidth="1"/>
    <col min="13830" max="13830" width="4.25" style="110" customWidth="1"/>
    <col min="13831" max="13831" width="12" style="110" customWidth="1"/>
    <col min="13832" max="13832" width="4.25" style="110" customWidth="1"/>
    <col min="13833" max="13833" width="11.75" style="110" customWidth="1"/>
    <col min="13834" max="13834" width="4.25" style="110" customWidth="1"/>
    <col min="13835" max="13835" width="11.75" style="110" customWidth="1"/>
    <col min="13836" max="13836" width="4.25" style="110" customWidth="1"/>
    <col min="13837" max="13837" width="11.58203125" style="110" customWidth="1"/>
    <col min="13838" max="13838" width="4.25" style="110" customWidth="1"/>
    <col min="13839" max="13839" width="10.75" style="110" customWidth="1"/>
    <col min="13840" max="14080" width="8.6640625" style="110"/>
    <col min="14081" max="14081" width="15.75" style="110" customWidth="1"/>
    <col min="14082" max="14082" width="4.25" style="110" customWidth="1"/>
    <col min="14083" max="14083" width="11.9140625" style="110" customWidth="1"/>
    <col min="14084" max="14084" width="4.25" style="110" customWidth="1"/>
    <col min="14085" max="14085" width="11.75" style="110" customWidth="1"/>
    <col min="14086" max="14086" width="4.25" style="110" customWidth="1"/>
    <col min="14087" max="14087" width="12" style="110" customWidth="1"/>
    <col min="14088" max="14088" width="4.25" style="110" customWidth="1"/>
    <col min="14089" max="14089" width="11.75" style="110" customWidth="1"/>
    <col min="14090" max="14090" width="4.25" style="110" customWidth="1"/>
    <col min="14091" max="14091" width="11.75" style="110" customWidth="1"/>
    <col min="14092" max="14092" width="4.25" style="110" customWidth="1"/>
    <col min="14093" max="14093" width="11.58203125" style="110" customWidth="1"/>
    <col min="14094" max="14094" width="4.25" style="110" customWidth="1"/>
    <col min="14095" max="14095" width="10.75" style="110" customWidth="1"/>
    <col min="14096" max="14336" width="8.6640625" style="110"/>
    <col min="14337" max="14337" width="15.75" style="110" customWidth="1"/>
    <col min="14338" max="14338" width="4.25" style="110" customWidth="1"/>
    <col min="14339" max="14339" width="11.9140625" style="110" customWidth="1"/>
    <col min="14340" max="14340" width="4.25" style="110" customWidth="1"/>
    <col min="14341" max="14341" width="11.75" style="110" customWidth="1"/>
    <col min="14342" max="14342" width="4.25" style="110" customWidth="1"/>
    <col min="14343" max="14343" width="12" style="110" customWidth="1"/>
    <col min="14344" max="14344" width="4.25" style="110" customWidth="1"/>
    <col min="14345" max="14345" width="11.75" style="110" customWidth="1"/>
    <col min="14346" max="14346" width="4.25" style="110" customWidth="1"/>
    <col min="14347" max="14347" width="11.75" style="110" customWidth="1"/>
    <col min="14348" max="14348" width="4.25" style="110" customWidth="1"/>
    <col min="14349" max="14349" width="11.58203125" style="110" customWidth="1"/>
    <col min="14350" max="14350" width="4.25" style="110" customWidth="1"/>
    <col min="14351" max="14351" width="10.75" style="110" customWidth="1"/>
    <col min="14352" max="14592" width="8.6640625" style="110"/>
    <col min="14593" max="14593" width="15.75" style="110" customWidth="1"/>
    <col min="14594" max="14594" width="4.25" style="110" customWidth="1"/>
    <col min="14595" max="14595" width="11.9140625" style="110" customWidth="1"/>
    <col min="14596" max="14596" width="4.25" style="110" customWidth="1"/>
    <col min="14597" max="14597" width="11.75" style="110" customWidth="1"/>
    <col min="14598" max="14598" width="4.25" style="110" customWidth="1"/>
    <col min="14599" max="14599" width="12" style="110" customWidth="1"/>
    <col min="14600" max="14600" width="4.25" style="110" customWidth="1"/>
    <col min="14601" max="14601" width="11.75" style="110" customWidth="1"/>
    <col min="14602" max="14602" width="4.25" style="110" customWidth="1"/>
    <col min="14603" max="14603" width="11.75" style="110" customWidth="1"/>
    <col min="14604" max="14604" width="4.25" style="110" customWidth="1"/>
    <col min="14605" max="14605" width="11.58203125" style="110" customWidth="1"/>
    <col min="14606" max="14606" width="4.25" style="110" customWidth="1"/>
    <col min="14607" max="14607" width="10.75" style="110" customWidth="1"/>
    <col min="14608" max="14848" width="8.6640625" style="110"/>
    <col min="14849" max="14849" width="15.75" style="110" customWidth="1"/>
    <col min="14850" max="14850" width="4.25" style="110" customWidth="1"/>
    <col min="14851" max="14851" width="11.9140625" style="110" customWidth="1"/>
    <col min="14852" max="14852" width="4.25" style="110" customWidth="1"/>
    <col min="14853" max="14853" width="11.75" style="110" customWidth="1"/>
    <col min="14854" max="14854" width="4.25" style="110" customWidth="1"/>
    <col min="14855" max="14855" width="12" style="110" customWidth="1"/>
    <col min="14856" max="14856" width="4.25" style="110" customWidth="1"/>
    <col min="14857" max="14857" width="11.75" style="110" customWidth="1"/>
    <col min="14858" max="14858" width="4.25" style="110" customWidth="1"/>
    <col min="14859" max="14859" width="11.75" style="110" customWidth="1"/>
    <col min="14860" max="14860" width="4.25" style="110" customWidth="1"/>
    <col min="14861" max="14861" width="11.58203125" style="110" customWidth="1"/>
    <col min="14862" max="14862" width="4.25" style="110" customWidth="1"/>
    <col min="14863" max="14863" width="10.75" style="110" customWidth="1"/>
    <col min="14864" max="15104" width="8.6640625" style="110"/>
    <col min="15105" max="15105" width="15.75" style="110" customWidth="1"/>
    <col min="15106" max="15106" width="4.25" style="110" customWidth="1"/>
    <col min="15107" max="15107" width="11.9140625" style="110" customWidth="1"/>
    <col min="15108" max="15108" width="4.25" style="110" customWidth="1"/>
    <col min="15109" max="15109" width="11.75" style="110" customWidth="1"/>
    <col min="15110" max="15110" width="4.25" style="110" customWidth="1"/>
    <col min="15111" max="15111" width="12" style="110" customWidth="1"/>
    <col min="15112" max="15112" width="4.25" style="110" customWidth="1"/>
    <col min="15113" max="15113" width="11.75" style="110" customWidth="1"/>
    <col min="15114" max="15114" width="4.25" style="110" customWidth="1"/>
    <col min="15115" max="15115" width="11.75" style="110" customWidth="1"/>
    <col min="15116" max="15116" width="4.25" style="110" customWidth="1"/>
    <col min="15117" max="15117" width="11.58203125" style="110" customWidth="1"/>
    <col min="15118" max="15118" width="4.25" style="110" customWidth="1"/>
    <col min="15119" max="15119" width="10.75" style="110" customWidth="1"/>
    <col min="15120" max="15360" width="8.6640625" style="110"/>
    <col min="15361" max="15361" width="15.75" style="110" customWidth="1"/>
    <col min="15362" max="15362" width="4.25" style="110" customWidth="1"/>
    <col min="15363" max="15363" width="11.9140625" style="110" customWidth="1"/>
    <col min="15364" max="15364" width="4.25" style="110" customWidth="1"/>
    <col min="15365" max="15365" width="11.75" style="110" customWidth="1"/>
    <col min="15366" max="15366" width="4.25" style="110" customWidth="1"/>
    <col min="15367" max="15367" width="12" style="110" customWidth="1"/>
    <col min="15368" max="15368" width="4.25" style="110" customWidth="1"/>
    <col min="15369" max="15369" width="11.75" style="110" customWidth="1"/>
    <col min="15370" max="15370" width="4.25" style="110" customWidth="1"/>
    <col min="15371" max="15371" width="11.75" style="110" customWidth="1"/>
    <col min="15372" max="15372" width="4.25" style="110" customWidth="1"/>
    <col min="15373" max="15373" width="11.58203125" style="110" customWidth="1"/>
    <col min="15374" max="15374" width="4.25" style="110" customWidth="1"/>
    <col min="15375" max="15375" width="10.75" style="110" customWidth="1"/>
    <col min="15376" max="15616" width="8.6640625" style="110"/>
    <col min="15617" max="15617" width="15.75" style="110" customWidth="1"/>
    <col min="15618" max="15618" width="4.25" style="110" customWidth="1"/>
    <col min="15619" max="15619" width="11.9140625" style="110" customWidth="1"/>
    <col min="15620" max="15620" width="4.25" style="110" customWidth="1"/>
    <col min="15621" max="15621" width="11.75" style="110" customWidth="1"/>
    <col min="15622" max="15622" width="4.25" style="110" customWidth="1"/>
    <col min="15623" max="15623" width="12" style="110" customWidth="1"/>
    <col min="15624" max="15624" width="4.25" style="110" customWidth="1"/>
    <col min="15625" max="15625" width="11.75" style="110" customWidth="1"/>
    <col min="15626" max="15626" width="4.25" style="110" customWidth="1"/>
    <col min="15627" max="15627" width="11.75" style="110" customWidth="1"/>
    <col min="15628" max="15628" width="4.25" style="110" customWidth="1"/>
    <col min="15629" max="15629" width="11.58203125" style="110" customWidth="1"/>
    <col min="15630" max="15630" width="4.25" style="110" customWidth="1"/>
    <col min="15631" max="15631" width="10.75" style="110" customWidth="1"/>
    <col min="15632" max="15872" width="8.6640625" style="110"/>
    <col min="15873" max="15873" width="15.75" style="110" customWidth="1"/>
    <col min="15874" max="15874" width="4.25" style="110" customWidth="1"/>
    <col min="15875" max="15875" width="11.9140625" style="110" customWidth="1"/>
    <col min="15876" max="15876" width="4.25" style="110" customWidth="1"/>
    <col min="15877" max="15877" width="11.75" style="110" customWidth="1"/>
    <col min="15878" max="15878" width="4.25" style="110" customWidth="1"/>
    <col min="15879" max="15879" width="12" style="110" customWidth="1"/>
    <col min="15880" max="15880" width="4.25" style="110" customWidth="1"/>
    <col min="15881" max="15881" width="11.75" style="110" customWidth="1"/>
    <col min="15882" max="15882" width="4.25" style="110" customWidth="1"/>
    <col min="15883" max="15883" width="11.75" style="110" customWidth="1"/>
    <col min="15884" max="15884" width="4.25" style="110" customWidth="1"/>
    <col min="15885" max="15885" width="11.58203125" style="110" customWidth="1"/>
    <col min="15886" max="15886" width="4.25" style="110" customWidth="1"/>
    <col min="15887" max="15887" width="10.75" style="110" customWidth="1"/>
    <col min="15888" max="16128" width="8.6640625" style="110"/>
    <col min="16129" max="16129" width="15.75" style="110" customWidth="1"/>
    <col min="16130" max="16130" width="4.25" style="110" customWidth="1"/>
    <col min="16131" max="16131" width="11.9140625" style="110" customWidth="1"/>
    <col min="16132" max="16132" width="4.25" style="110" customWidth="1"/>
    <col min="16133" max="16133" width="11.75" style="110" customWidth="1"/>
    <col min="16134" max="16134" width="4.25" style="110" customWidth="1"/>
    <col min="16135" max="16135" width="12" style="110" customWidth="1"/>
    <col min="16136" max="16136" width="4.25" style="110" customWidth="1"/>
    <col min="16137" max="16137" width="11.75" style="110" customWidth="1"/>
    <col min="16138" max="16138" width="4.25" style="110" customWidth="1"/>
    <col min="16139" max="16139" width="11.75" style="110" customWidth="1"/>
    <col min="16140" max="16140" width="4.25" style="110" customWidth="1"/>
    <col min="16141" max="16141" width="11.58203125" style="110" customWidth="1"/>
    <col min="16142" max="16142" width="4.25" style="110" customWidth="1"/>
    <col min="16143" max="16143" width="10.75" style="110" customWidth="1"/>
    <col min="16144" max="16384" width="8.6640625" style="110"/>
  </cols>
  <sheetData>
    <row r="2" spans="1:13" ht="48.75" customHeight="1">
      <c r="A2" s="227" t="s">
        <v>675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3" ht="69.75" customHeight="1">
      <c r="A3" s="111" t="s">
        <v>712</v>
      </c>
      <c r="B3" s="112" t="s">
        <v>676</v>
      </c>
      <c r="C3" s="217" t="s">
        <v>789</v>
      </c>
      <c r="D3" s="112" t="s">
        <v>677</v>
      </c>
      <c r="E3" s="217" t="s">
        <v>790</v>
      </c>
      <c r="F3" s="113" t="s">
        <v>678</v>
      </c>
      <c r="G3" s="114"/>
      <c r="H3" s="113" t="s">
        <v>679</v>
      </c>
      <c r="I3" s="114"/>
      <c r="J3" s="112" t="s">
        <v>680</v>
      </c>
      <c r="K3" s="115"/>
      <c r="L3" s="112" t="s">
        <v>681</v>
      </c>
      <c r="M3" s="114"/>
    </row>
    <row r="4" spans="1:13" ht="21" customHeight="1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8"/>
    </row>
    <row r="5" spans="1:13" ht="21" customHeight="1">
      <c r="A5" s="119" t="s">
        <v>711</v>
      </c>
      <c r="M5" s="120"/>
    </row>
    <row r="6" spans="1:13" ht="21" customHeight="1">
      <c r="A6" s="228"/>
      <c r="B6" s="229"/>
      <c r="C6" s="229"/>
      <c r="D6" s="230"/>
      <c r="E6" s="230"/>
      <c r="F6" s="230"/>
      <c r="G6" s="230"/>
      <c r="H6" s="230"/>
      <c r="I6" s="230"/>
      <c r="J6" s="124"/>
      <c r="K6" s="124"/>
      <c r="L6" s="124"/>
      <c r="M6" s="120"/>
    </row>
    <row r="7" spans="1:13" ht="21" customHeight="1">
      <c r="A7" s="125"/>
      <c r="B7" s="126" t="s">
        <v>803</v>
      </c>
      <c r="M7" s="120"/>
    </row>
    <row r="8" spans="1:13" ht="21" customHeight="1">
      <c r="A8" s="125"/>
      <c r="D8" s="230"/>
      <c r="E8" s="230"/>
      <c r="F8" s="230"/>
      <c r="G8" s="230"/>
      <c r="H8" s="230"/>
      <c r="I8" s="230"/>
      <c r="M8" s="120"/>
    </row>
    <row r="9" spans="1:13" ht="21" customHeight="1">
      <c r="A9" s="125"/>
      <c r="B9" s="231" t="s">
        <v>682</v>
      </c>
      <c r="C9" s="231"/>
      <c r="D9" s="126" t="s">
        <v>683</v>
      </c>
      <c r="E9" s="126"/>
      <c r="F9" s="126"/>
      <c r="G9" s="126"/>
      <c r="H9" s="126"/>
      <c r="J9" s="126"/>
      <c r="K9" s="126"/>
      <c r="L9" s="126"/>
      <c r="M9" s="127"/>
    </row>
    <row r="10" spans="1:13" ht="21" customHeight="1">
      <c r="A10" s="125"/>
      <c r="D10" s="230" t="s">
        <v>684</v>
      </c>
      <c r="E10" s="230"/>
      <c r="F10" s="230"/>
      <c r="G10" s="230"/>
      <c r="H10" s="230"/>
      <c r="I10" s="230"/>
      <c r="J10" s="232"/>
      <c r="K10" s="232"/>
      <c r="L10" s="232"/>
      <c r="M10" s="233"/>
    </row>
    <row r="11" spans="1:13" ht="21" customHeight="1">
      <c r="A11" s="228"/>
      <c r="B11" s="229"/>
      <c r="C11" s="229"/>
      <c r="D11" s="230" t="s">
        <v>685</v>
      </c>
      <c r="E11" s="230"/>
      <c r="F11" s="230"/>
      <c r="G11" s="230"/>
      <c r="H11" s="230"/>
      <c r="I11" s="230"/>
      <c r="J11" s="124"/>
      <c r="K11" s="124"/>
      <c r="L11" s="124"/>
      <c r="M11" s="120"/>
    </row>
    <row r="12" spans="1:13" ht="21" customHeight="1">
      <c r="A12" s="228"/>
      <c r="B12" s="229"/>
      <c r="C12" s="229"/>
      <c r="D12" s="230"/>
      <c r="E12" s="230"/>
      <c r="F12" s="230"/>
      <c r="G12" s="230"/>
      <c r="H12" s="230"/>
      <c r="I12" s="230"/>
      <c r="J12" s="124"/>
      <c r="K12" s="124"/>
      <c r="L12" s="124"/>
      <c r="M12" s="120"/>
    </row>
    <row r="13" spans="1:13" ht="21" customHeight="1">
      <c r="A13" s="121"/>
      <c r="B13" s="122"/>
      <c r="C13" s="122"/>
      <c r="D13" s="123"/>
      <c r="E13" s="123"/>
      <c r="F13" s="123"/>
      <c r="G13" s="123"/>
      <c r="H13" s="123"/>
      <c r="I13" s="123"/>
      <c r="J13" s="124"/>
      <c r="K13" s="124"/>
      <c r="L13" s="124"/>
      <c r="M13" s="120"/>
    </row>
    <row r="14" spans="1:13" ht="21" customHeight="1">
      <c r="A14" s="125"/>
      <c r="M14" s="120"/>
    </row>
    <row r="15" spans="1:13" ht="21" customHeight="1">
      <c r="A15" s="234" t="s">
        <v>686</v>
      </c>
      <c r="B15" s="235"/>
      <c r="C15" s="235"/>
      <c r="D15" s="128" t="s">
        <v>687</v>
      </c>
      <c r="E15" s="235" t="str">
        <f>"일금  "&amp;NUMBERSTRING(J15,1)&amp;"원정"</f>
        <v>일금  오천사백칠십이만사천육십사원정</v>
      </c>
      <c r="F15" s="235"/>
      <c r="G15" s="235"/>
      <c r="H15" s="235"/>
      <c r="I15" s="129"/>
      <c r="J15" s="226">
        <f>J16+J17+J18+J20</f>
        <v>54724063.818181813</v>
      </c>
      <c r="K15" s="226"/>
      <c r="L15" s="226"/>
      <c r="M15" s="120"/>
    </row>
    <row r="16" spans="1:13" ht="21" customHeight="1">
      <c r="A16" s="236" t="s">
        <v>791</v>
      </c>
      <c r="B16" s="237"/>
      <c r="C16" s="237"/>
      <c r="D16" s="130" t="s">
        <v>687</v>
      </c>
      <c r="E16" s="232" t="str">
        <f>"일금  "&amp;NUMBERSTRING(J16,1)&amp;"원정"</f>
        <v>일금  이천칠백칠만오천육십사원정</v>
      </c>
      <c r="F16" s="232"/>
      <c r="G16" s="232"/>
      <c r="H16" s="232"/>
      <c r="I16" s="124"/>
      <c r="J16" s="238">
        <f>원가!D36</f>
        <v>27075063.818181816</v>
      </c>
      <c r="K16" s="238"/>
      <c r="L16" s="238"/>
      <c r="M16" s="120"/>
    </row>
    <row r="17" spans="1:13" ht="21" hidden="1" customHeight="1">
      <c r="A17" s="239" t="s">
        <v>792</v>
      </c>
      <c r="B17" s="240"/>
      <c r="C17" s="240"/>
      <c r="D17" s="218" t="s">
        <v>687</v>
      </c>
      <c r="E17" s="240" t="str">
        <f>"일금  "&amp;NUMBERSTRING(J17,1)&amp;"원정"</f>
        <v>일금  영원정</v>
      </c>
      <c r="F17" s="240"/>
      <c r="G17" s="240"/>
      <c r="H17" s="240"/>
      <c r="I17" s="219"/>
      <c r="J17" s="241">
        <f>원가!D37</f>
        <v>0</v>
      </c>
      <c r="K17" s="241"/>
      <c r="L17" s="241"/>
      <c r="M17" s="220"/>
    </row>
    <row r="18" spans="1:13" ht="21" customHeight="1">
      <c r="A18" s="243" t="s">
        <v>793</v>
      </c>
      <c r="B18" s="244"/>
      <c r="C18" s="244"/>
      <c r="D18" s="218" t="s">
        <v>687</v>
      </c>
      <c r="E18" s="240" t="str">
        <f>"일금  "&amp;NUMBERSTRING(J18,1)&amp;"원정"</f>
        <v>일금  이천칠백육십사만구천원정</v>
      </c>
      <c r="F18" s="240"/>
      <c r="G18" s="240"/>
      <c r="H18" s="240"/>
      <c r="I18" s="219"/>
      <c r="J18" s="241">
        <f>관급자재!L12</f>
        <v>27649000</v>
      </c>
      <c r="K18" s="241"/>
      <c r="L18" s="241"/>
      <c r="M18" s="220"/>
    </row>
    <row r="19" spans="1:13" ht="21" customHeight="1">
      <c r="A19" s="243" t="s">
        <v>804</v>
      </c>
      <c r="B19" s="244"/>
      <c r="C19" s="244"/>
      <c r="D19" s="218" t="s">
        <v>687</v>
      </c>
      <c r="E19" s="240" t="str">
        <f>"일금  "&amp;NUMBERSTRING(J19,1)&amp;"원정"</f>
        <v>일금  일천사백이십삼만육천원정</v>
      </c>
      <c r="F19" s="240"/>
      <c r="G19" s="240"/>
      <c r="H19" s="240"/>
      <c r="I19" s="219"/>
      <c r="J19" s="241">
        <f>별도공사비!W45</f>
        <v>14236000</v>
      </c>
      <c r="K19" s="241"/>
      <c r="L19" s="241"/>
      <c r="M19" s="120"/>
    </row>
    <row r="20" spans="1:13" ht="21" customHeight="1">
      <c r="A20" s="242"/>
      <c r="B20" s="232"/>
      <c r="C20" s="232"/>
      <c r="D20" s="130"/>
      <c r="E20" s="232"/>
      <c r="F20" s="232"/>
      <c r="G20" s="232"/>
      <c r="H20" s="232"/>
      <c r="I20" s="124"/>
      <c r="J20" s="238"/>
      <c r="K20" s="238"/>
      <c r="L20" s="238"/>
      <c r="M20" s="120"/>
    </row>
    <row r="21" spans="1:13" ht="24.75" customHeight="1">
      <c r="A21" s="131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3"/>
    </row>
    <row r="22" spans="1:13" ht="24.75" customHeight="1"/>
    <row r="23" spans="1:13" ht="24.75" customHeight="1"/>
    <row r="24" spans="1:13" ht="24.75" customHeight="1">
      <c r="I24" s="134"/>
    </row>
    <row r="25" spans="1:13" ht="24.75" customHeight="1"/>
    <row r="26" spans="1:13" ht="24.75" customHeight="1"/>
    <row r="27" spans="1:13" ht="24.75" customHeight="1"/>
  </sheetData>
  <mergeCells count="29">
    <mergeCell ref="A20:C20"/>
    <mergeCell ref="E20:H20"/>
    <mergeCell ref="J20:L20"/>
    <mergeCell ref="A18:C18"/>
    <mergeCell ref="E18:H18"/>
    <mergeCell ref="J18:L18"/>
    <mergeCell ref="A19:C19"/>
    <mergeCell ref="E19:H19"/>
    <mergeCell ref="J19:L19"/>
    <mergeCell ref="A16:C16"/>
    <mergeCell ref="E16:H16"/>
    <mergeCell ref="J16:L16"/>
    <mergeCell ref="A17:C17"/>
    <mergeCell ref="E17:H17"/>
    <mergeCell ref="J17:L17"/>
    <mergeCell ref="J15:L15"/>
    <mergeCell ref="A2:M2"/>
    <mergeCell ref="A6:C6"/>
    <mergeCell ref="D6:I6"/>
    <mergeCell ref="D8:I8"/>
    <mergeCell ref="B9:C9"/>
    <mergeCell ref="J10:M10"/>
    <mergeCell ref="D10:I10"/>
    <mergeCell ref="D11:I11"/>
    <mergeCell ref="A11:C11"/>
    <mergeCell ref="A12:C12"/>
    <mergeCell ref="D12:I12"/>
    <mergeCell ref="A15:C15"/>
    <mergeCell ref="E15:H15"/>
  </mergeCells>
  <phoneticPr fontId="1" type="noConversion"/>
  <pageMargins left="1.1417322834645669" right="0.55118110236220474" top="0.59055118110236227" bottom="0.59055118110236227" header="0.51181102362204722" footer="0.47244094488188981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B3A4D-B6B1-4A32-8928-5C3F2A4AEFF4}">
  <dimension ref="A1:M56"/>
  <sheetViews>
    <sheetView view="pageBreakPreview" topLeftCell="A10" zoomScale="115" zoomScaleNormal="100" zoomScaleSheetLayoutView="115" workbookViewId="0">
      <selection activeCell="E36" sqref="E36"/>
    </sheetView>
  </sheetViews>
  <sheetFormatPr defaultColWidth="8.9140625" defaultRowHeight="14"/>
  <cols>
    <col min="1" max="1" width="3.25" style="59" customWidth="1"/>
    <col min="2" max="2" width="3.4140625" style="59" customWidth="1"/>
    <col min="3" max="3" width="25.33203125" style="59" customWidth="1"/>
    <col min="4" max="4" width="22" style="61" customWidth="1"/>
    <col min="5" max="5" width="56.58203125" style="59" customWidth="1"/>
    <col min="6" max="6" width="8.75" style="59" hidden="1" customWidth="1"/>
    <col min="7" max="7" width="8.9140625" style="59" hidden="1" customWidth="1"/>
    <col min="8" max="8" width="14.33203125" style="61" customWidth="1"/>
    <col min="9" max="10" width="8.9140625" style="59"/>
    <col min="11" max="11" width="13.33203125" style="59" customWidth="1"/>
    <col min="12" max="12" width="14.6640625" style="59" customWidth="1"/>
    <col min="13" max="13" width="13.58203125" style="59" customWidth="1"/>
    <col min="14" max="16384" width="8.9140625" style="59"/>
  </cols>
  <sheetData>
    <row r="1" spans="1:13" ht="35.5">
      <c r="A1" s="247" t="s">
        <v>39</v>
      </c>
      <c r="B1" s="247"/>
      <c r="C1" s="247"/>
      <c r="D1" s="247"/>
      <c r="E1" s="247"/>
    </row>
    <row r="2" spans="1:13" ht="24.75" customHeight="1"/>
    <row r="3" spans="1:13" ht="14.5" thickBot="1">
      <c r="A3" s="248" t="s">
        <v>40</v>
      </c>
      <c r="B3" s="248"/>
      <c r="C3" s="249" t="s">
        <v>802</v>
      </c>
      <c r="D3" s="249"/>
      <c r="E3" s="62" t="s">
        <v>801</v>
      </c>
    </row>
    <row r="4" spans="1:13" ht="21.75" customHeight="1" thickBot="1">
      <c r="A4" s="250" t="s">
        <v>41</v>
      </c>
      <c r="B4" s="251"/>
      <c r="C4" s="60" t="s">
        <v>25</v>
      </c>
      <c r="D4" s="63" t="s">
        <v>42</v>
      </c>
      <c r="E4" s="64" t="s">
        <v>43</v>
      </c>
      <c r="F4" s="59" t="s">
        <v>35</v>
      </c>
      <c r="I4" s="58" t="s">
        <v>36</v>
      </c>
      <c r="J4" s="58" t="s">
        <v>9</v>
      </c>
      <c r="K4" s="58" t="s">
        <v>37</v>
      </c>
      <c r="L4" s="58" t="s">
        <v>38</v>
      </c>
      <c r="M4" s="58" t="s">
        <v>44</v>
      </c>
    </row>
    <row r="5" spans="1:13" ht="14.15" customHeight="1">
      <c r="A5" s="65"/>
      <c r="B5" s="252" t="s">
        <v>45</v>
      </c>
      <c r="C5" s="66" t="s">
        <v>666</v>
      </c>
      <c r="D5" s="67">
        <f>총괄표2!I4</f>
        <v>13037518</v>
      </c>
      <c r="E5" s="68"/>
      <c r="G5" s="59" t="s">
        <v>35</v>
      </c>
      <c r="J5" s="59">
        <v>1</v>
      </c>
      <c r="K5" s="61">
        <f>D5*J5</f>
        <v>13037518</v>
      </c>
      <c r="L5" s="61"/>
      <c r="M5" s="61"/>
    </row>
    <row r="6" spans="1:13" ht="14.15" customHeight="1">
      <c r="A6" s="65"/>
      <c r="B6" s="252"/>
      <c r="C6" s="69" t="s">
        <v>667</v>
      </c>
      <c r="D6" s="70"/>
      <c r="E6" s="71"/>
      <c r="K6" s="61">
        <f t="shared" ref="K6:K36" si="0">D6*J6</f>
        <v>0</v>
      </c>
      <c r="L6" s="61"/>
      <c r="M6" s="61"/>
    </row>
    <row r="7" spans="1:13" ht="14.15" customHeight="1">
      <c r="A7" s="65" t="s">
        <v>35</v>
      </c>
      <c r="B7" s="253"/>
      <c r="C7" s="69" t="s">
        <v>652</v>
      </c>
      <c r="D7" s="70">
        <f>SUM(D5:D6)</f>
        <v>13037518</v>
      </c>
      <c r="E7" s="71"/>
      <c r="K7" s="61">
        <f t="shared" si="0"/>
        <v>0</v>
      </c>
      <c r="L7" s="61"/>
      <c r="M7" s="61"/>
    </row>
    <row r="8" spans="1:13" ht="14.15" customHeight="1">
      <c r="A8" s="72" t="s">
        <v>46</v>
      </c>
      <c r="B8" s="254" t="s">
        <v>47</v>
      </c>
      <c r="C8" s="69" t="s">
        <v>668</v>
      </c>
      <c r="D8" s="70">
        <f>총괄표2!L4</f>
        <v>5536162</v>
      </c>
      <c r="E8" s="71"/>
      <c r="J8" s="59">
        <v>1</v>
      </c>
      <c r="K8" s="61">
        <f t="shared" si="0"/>
        <v>5536162</v>
      </c>
      <c r="L8" s="61"/>
      <c r="M8" s="61"/>
    </row>
    <row r="9" spans="1:13" ht="14.15" customHeight="1">
      <c r="A9" s="65"/>
      <c r="B9" s="252"/>
      <c r="C9" s="69" t="s">
        <v>651</v>
      </c>
      <c r="D9" s="70">
        <f>TRUNC(D8*I9/100)</f>
        <v>968828</v>
      </c>
      <c r="E9" s="221" t="str">
        <f>"(직접 노무비) * "&amp;I9&amp;" %"</f>
        <v>(직접 노무비) * 17.5 %</v>
      </c>
      <c r="I9" s="59">
        <v>17.5</v>
      </c>
      <c r="J9" s="59">
        <v>1</v>
      </c>
      <c r="K9" s="61">
        <f t="shared" si="0"/>
        <v>968828</v>
      </c>
      <c r="L9" s="61"/>
      <c r="M9" s="61"/>
    </row>
    <row r="10" spans="1:13" ht="14.15" customHeight="1">
      <c r="A10" s="65"/>
      <c r="B10" s="253"/>
      <c r="C10" s="69" t="s">
        <v>652</v>
      </c>
      <c r="D10" s="70">
        <f>SUM(D8:D9)</f>
        <v>6504990</v>
      </c>
      <c r="E10" s="221"/>
      <c r="K10" s="61">
        <f t="shared" si="0"/>
        <v>0</v>
      </c>
      <c r="L10" s="61"/>
      <c r="M10" s="61"/>
    </row>
    <row r="11" spans="1:13" ht="14.15" customHeight="1">
      <c r="A11" s="65" t="s">
        <v>35</v>
      </c>
      <c r="B11" s="73"/>
      <c r="C11" s="69" t="s">
        <v>653</v>
      </c>
      <c r="D11" s="70">
        <f>총괄표2!N4</f>
        <v>33042</v>
      </c>
      <c r="E11" s="222"/>
      <c r="J11" s="59">
        <v>1</v>
      </c>
      <c r="K11" s="61">
        <f t="shared" si="0"/>
        <v>33042</v>
      </c>
      <c r="L11" s="61"/>
      <c r="M11" s="61"/>
    </row>
    <row r="12" spans="1:13" ht="14.15" customHeight="1">
      <c r="A12" s="65"/>
      <c r="B12" s="73"/>
      <c r="C12" s="69" t="s">
        <v>654</v>
      </c>
      <c r="D12" s="70">
        <f>TRUNC(D10*I12/100)</f>
        <v>231577</v>
      </c>
      <c r="E12" s="221" t="str">
        <f>"(노무비) * "&amp;I12&amp;" %"</f>
        <v>(노무비) * 3.56 %</v>
      </c>
      <c r="I12" s="59">
        <v>3.56</v>
      </c>
      <c r="J12" s="59">
        <v>1</v>
      </c>
      <c r="K12" s="61">
        <f t="shared" si="0"/>
        <v>231577</v>
      </c>
      <c r="L12" s="61"/>
      <c r="M12" s="61"/>
    </row>
    <row r="13" spans="1:13" ht="14.15" customHeight="1">
      <c r="A13" s="72" t="s">
        <v>48</v>
      </c>
      <c r="C13" s="69" t="s">
        <v>655</v>
      </c>
      <c r="D13" s="70">
        <f>TRUNC(D10*I13/100)</f>
        <v>65700</v>
      </c>
      <c r="E13" s="221" t="str">
        <f>"(노무비) * "&amp;I13&amp;" %"</f>
        <v>(노무비) * 1.01 %</v>
      </c>
      <c r="I13" s="59">
        <v>1.01</v>
      </c>
      <c r="J13" s="59">
        <v>1</v>
      </c>
      <c r="K13" s="61">
        <f t="shared" si="0"/>
        <v>65700</v>
      </c>
      <c r="L13" s="61"/>
      <c r="M13" s="61"/>
    </row>
    <row r="14" spans="1:13" ht="14.15" customHeight="1">
      <c r="A14" s="65"/>
      <c r="B14" s="73"/>
      <c r="C14" s="69" t="s">
        <v>656</v>
      </c>
      <c r="D14" s="70">
        <f>TRUNC(D8*I14/100)</f>
        <v>0</v>
      </c>
      <c r="E14" s="221" t="str">
        <f>"(직접 노무비) * "&amp;I14&amp;" %"</f>
        <v>(직접 노무비) * 0 %</v>
      </c>
      <c r="I14" s="59">
        <v>0</v>
      </c>
      <c r="J14" s="59">
        <v>1</v>
      </c>
      <c r="K14" s="61">
        <f>D14*J14</f>
        <v>0</v>
      </c>
      <c r="L14" s="61"/>
      <c r="M14" s="61"/>
    </row>
    <row r="15" spans="1:13" ht="14.15" customHeight="1">
      <c r="A15" s="65" t="s">
        <v>35</v>
      </c>
      <c r="B15" s="23" t="s">
        <v>35</v>
      </c>
      <c r="C15" s="69" t="s">
        <v>660</v>
      </c>
      <c r="D15" s="70">
        <f>TRUNC(D14*I15/100)</f>
        <v>0</v>
      </c>
      <c r="E15" s="221" t="str">
        <f>"(건강 보험료) * "&amp;I15&amp;" %"</f>
        <v>(건강 보험료) * 0 %</v>
      </c>
      <c r="I15" s="59">
        <v>0</v>
      </c>
      <c r="J15" s="59">
        <v>1</v>
      </c>
      <c r="K15" s="61">
        <f>D15*J15</f>
        <v>0</v>
      </c>
      <c r="L15" s="61"/>
      <c r="M15" s="61"/>
    </row>
    <row r="16" spans="1:13" ht="14.15" customHeight="1">
      <c r="A16" s="72" t="s">
        <v>50</v>
      </c>
      <c r="B16" s="73"/>
      <c r="C16" s="69" t="s">
        <v>657</v>
      </c>
      <c r="D16" s="70">
        <f>TRUNC(D8*I16/100)</f>
        <v>0</v>
      </c>
      <c r="E16" s="221" t="str">
        <f>"(직접 노무비) * "&amp;I16&amp;" %"</f>
        <v>(직접 노무비) * 0 %</v>
      </c>
      <c r="I16" s="59">
        <v>0</v>
      </c>
      <c r="J16" s="59">
        <v>1</v>
      </c>
      <c r="K16" s="61">
        <f>D16*J16</f>
        <v>0</v>
      </c>
      <c r="L16" s="61"/>
      <c r="M16" s="61"/>
    </row>
    <row r="17" spans="1:13" ht="14.15" customHeight="1">
      <c r="A17" s="65"/>
      <c r="B17" s="23" t="s">
        <v>49</v>
      </c>
      <c r="C17" s="69" t="s">
        <v>658</v>
      </c>
      <c r="D17" s="70">
        <f>TRUNC(D8*I17/100)</f>
        <v>0</v>
      </c>
      <c r="E17" s="221" t="str">
        <f>"(직접 노무비) * "&amp;I17&amp;" %"</f>
        <v>(직접 노무비) * 0 %</v>
      </c>
      <c r="H17" s="223" t="s">
        <v>794</v>
      </c>
      <c r="I17" s="59">
        <v>0</v>
      </c>
      <c r="J17" s="59">
        <v>1</v>
      </c>
      <c r="K17" s="61">
        <f t="shared" si="0"/>
        <v>0</v>
      </c>
      <c r="L17" s="61"/>
      <c r="M17" s="61"/>
    </row>
    <row r="18" spans="1:13" ht="14.15" customHeight="1">
      <c r="A18" s="65"/>
      <c r="B18" s="23" t="s">
        <v>51</v>
      </c>
      <c r="C18" s="69" t="s">
        <v>788</v>
      </c>
      <c r="D18" s="70">
        <f>TRUNC(D8*I18/100)</f>
        <v>332</v>
      </c>
      <c r="E18" s="221" t="str">
        <f t="shared" ref="E18:E19" si="1">"(직접 노무비) * "&amp;I18&amp;" %"</f>
        <v>(직접 노무비) * 0.006 %</v>
      </c>
      <c r="I18" s="59">
        <v>6.0000000000000001E-3</v>
      </c>
      <c r="J18" s="59">
        <v>1</v>
      </c>
      <c r="K18" s="61">
        <f>D18*J18</f>
        <v>332</v>
      </c>
      <c r="L18" s="61"/>
      <c r="M18" s="61"/>
    </row>
    <row r="19" spans="1:13" ht="14.15" customHeight="1">
      <c r="A19" s="72"/>
      <c r="B19" s="73"/>
      <c r="C19" s="69" t="s">
        <v>795</v>
      </c>
      <c r="D19" s="70">
        <f>TRUNC(D8*I19/100)</f>
        <v>4982</v>
      </c>
      <c r="E19" s="221" t="str">
        <f t="shared" si="1"/>
        <v>(직접 노무비) * 0.09 %</v>
      </c>
      <c r="I19" s="59">
        <v>0.09</v>
      </c>
      <c r="J19" s="59">
        <v>1</v>
      </c>
      <c r="K19" s="61">
        <f>D19*J19</f>
        <v>4982</v>
      </c>
      <c r="L19" s="61"/>
      <c r="M19" s="61"/>
    </row>
    <row r="20" spans="1:13" ht="14.15" customHeight="1">
      <c r="A20" s="65" t="s">
        <v>35</v>
      </c>
      <c r="B20" s="73"/>
      <c r="C20" s="255" t="s">
        <v>796</v>
      </c>
      <c r="D20" s="70">
        <f>TRUNC((D7+D8+D37/1.1)*I20/100)</f>
        <v>577641</v>
      </c>
      <c r="E20" s="221" t="str">
        <f>"(재료+직노+도급자관급/1.1) * "&amp;I20&amp;" %"</f>
        <v>(재료+직노+도급자관급/1.1) * 3.11 %</v>
      </c>
      <c r="H20" s="224" t="s">
        <v>797</v>
      </c>
      <c r="I20" s="59">
        <v>3.11</v>
      </c>
      <c r="J20" s="59">
        <v>1</v>
      </c>
      <c r="K20" s="61"/>
      <c r="L20" s="61"/>
      <c r="M20" s="61"/>
    </row>
    <row r="21" spans="1:13" ht="14.15" hidden="1" customHeight="1">
      <c r="A21" s="65" t="s">
        <v>35</v>
      </c>
      <c r="B21" s="73"/>
      <c r="C21" s="256"/>
      <c r="D21" s="70">
        <f>TRUNC(((D7+D8)*I21/100))*1.2</f>
        <v>693169.2</v>
      </c>
      <c r="E21" s="221" t="str">
        <f>"[(재료+직노) * "&amp;I21&amp;" %"&amp;" ] * 1.2"</f>
        <v>[(재료+직노) * 3.11 % ] * 1.2</v>
      </c>
      <c r="H21" s="224" t="s">
        <v>797</v>
      </c>
      <c r="I21" s="59">
        <v>3.11</v>
      </c>
      <c r="J21" s="59">
        <v>1</v>
      </c>
      <c r="K21" s="61"/>
      <c r="L21" s="61"/>
      <c r="M21" s="61"/>
    </row>
    <row r="22" spans="1:13" ht="14.15" hidden="1" customHeight="1">
      <c r="A22" s="65" t="s">
        <v>35</v>
      </c>
      <c r="B22" s="73"/>
      <c r="C22" s="257"/>
      <c r="D22" s="70">
        <f>MIN(D20:D21)</f>
        <v>577641</v>
      </c>
      <c r="E22" s="221" t="s">
        <v>798</v>
      </c>
      <c r="H22" s="224" t="s">
        <v>797</v>
      </c>
      <c r="I22" s="59">
        <v>3.11</v>
      </c>
      <c r="J22" s="59">
        <v>1</v>
      </c>
      <c r="K22" s="61">
        <f t="shared" ref="K22" si="2">D22*J22</f>
        <v>577641</v>
      </c>
      <c r="L22" s="61"/>
      <c r="M22" s="61"/>
    </row>
    <row r="23" spans="1:13" ht="14.15" customHeight="1">
      <c r="A23" s="65"/>
      <c r="B23" s="73"/>
      <c r="C23" s="69" t="s">
        <v>659</v>
      </c>
      <c r="D23" s="70">
        <f>TRUNC((D7+D10)*I23/100)</f>
        <v>944098</v>
      </c>
      <c r="E23" s="221" t="str">
        <f>"(재료+노무) * "&amp;I23&amp;" %"</f>
        <v>(재료+노무) * 4.831 %</v>
      </c>
      <c r="H23" s="225">
        <f>5.383/5.6</f>
        <v>0.96125000000000005</v>
      </c>
      <c r="I23" s="59">
        <v>4.8310000000000004</v>
      </c>
      <c r="J23" s="59">
        <v>1</v>
      </c>
      <c r="K23" s="61">
        <f t="shared" si="0"/>
        <v>944098</v>
      </c>
      <c r="L23" s="61"/>
      <c r="M23" s="61"/>
    </row>
    <row r="24" spans="1:13" ht="14.15" customHeight="1">
      <c r="A24" s="65"/>
      <c r="B24" s="73"/>
      <c r="C24" s="69" t="s">
        <v>671</v>
      </c>
      <c r="D24" s="70">
        <f>TRUNC((D7+D10)*I24/100)</f>
        <v>33026</v>
      </c>
      <c r="E24" s="221" t="str">
        <f>"(재료+노무) * "&amp;I24&amp;" %"</f>
        <v>(재료+노무) * 0.169 %</v>
      </c>
      <c r="I24" s="59">
        <v>0.16900000000000001</v>
      </c>
      <c r="J24" s="59">
        <v>1</v>
      </c>
      <c r="K24" s="61">
        <f t="shared" si="0"/>
        <v>33026</v>
      </c>
      <c r="L24" s="61"/>
      <c r="M24" s="61"/>
    </row>
    <row r="25" spans="1:13" ht="14.15" customHeight="1">
      <c r="A25" s="65"/>
      <c r="B25" s="73"/>
      <c r="C25" s="69" t="s">
        <v>35</v>
      </c>
      <c r="D25" s="70"/>
      <c r="E25" s="221"/>
      <c r="K25" s="61">
        <f t="shared" si="0"/>
        <v>0</v>
      </c>
      <c r="L25" s="61"/>
      <c r="M25" s="61"/>
    </row>
    <row r="26" spans="1:13" ht="14.15" customHeight="1">
      <c r="A26" s="72" t="s">
        <v>51</v>
      </c>
      <c r="B26" s="73"/>
      <c r="C26" s="69" t="s">
        <v>35</v>
      </c>
      <c r="D26" s="70"/>
      <c r="E26" s="221"/>
      <c r="K26" s="61">
        <f t="shared" si="0"/>
        <v>0</v>
      </c>
      <c r="L26" s="61"/>
      <c r="M26" s="61"/>
    </row>
    <row r="27" spans="1:13" ht="14.15" customHeight="1">
      <c r="A27" s="65"/>
      <c r="B27" s="73"/>
      <c r="C27" s="69" t="s">
        <v>35</v>
      </c>
      <c r="D27" s="70"/>
      <c r="E27" s="221"/>
      <c r="K27" s="61">
        <f t="shared" si="0"/>
        <v>0</v>
      </c>
      <c r="L27" s="61"/>
      <c r="M27" s="61"/>
    </row>
    <row r="28" spans="1:13" ht="14.15" customHeight="1">
      <c r="A28" s="65"/>
      <c r="B28" s="73"/>
      <c r="C28" s="69" t="s">
        <v>35</v>
      </c>
      <c r="D28" s="70"/>
      <c r="E28" s="221"/>
      <c r="K28" s="61">
        <f t="shared" si="0"/>
        <v>0</v>
      </c>
      <c r="L28" s="61"/>
      <c r="M28" s="61"/>
    </row>
    <row r="29" spans="1:13" ht="14.15" customHeight="1">
      <c r="A29" s="65"/>
      <c r="B29" s="73"/>
      <c r="C29" s="74" t="s">
        <v>652</v>
      </c>
      <c r="D29" s="70">
        <f>SUM(K11:K28)</f>
        <v>1890398</v>
      </c>
      <c r="E29" s="221"/>
      <c r="K29" s="61">
        <f t="shared" si="0"/>
        <v>0</v>
      </c>
      <c r="L29" s="61"/>
      <c r="M29" s="61"/>
    </row>
    <row r="30" spans="1:13" ht="14.15" customHeight="1">
      <c r="A30" s="65"/>
      <c r="B30" s="258" t="s">
        <v>669</v>
      </c>
      <c r="C30" s="259"/>
      <c r="D30" s="70">
        <f>D7+D10+D29</f>
        <v>21432906</v>
      </c>
      <c r="E30" s="221"/>
      <c r="K30" s="61">
        <f t="shared" si="0"/>
        <v>0</v>
      </c>
      <c r="L30" s="61"/>
      <c r="M30" s="61"/>
    </row>
    <row r="31" spans="1:13" ht="14.15" customHeight="1">
      <c r="A31" s="245" t="s">
        <v>661</v>
      </c>
      <c r="B31" s="246"/>
      <c r="C31" s="246"/>
      <c r="D31" s="70">
        <f>TRUNC((D7+D10+D29)*I31/100)</f>
        <v>1714632</v>
      </c>
      <c r="E31" s="221" t="str">
        <f>"(재료+노무+경비) * "&amp;I31&amp;" %"</f>
        <v>(재료+노무+경비) * 8 %</v>
      </c>
      <c r="I31" s="59">
        <v>8</v>
      </c>
      <c r="J31" s="59">
        <v>1</v>
      </c>
      <c r="K31" s="61">
        <f t="shared" si="0"/>
        <v>1714632</v>
      </c>
      <c r="L31" s="61"/>
      <c r="M31" s="61"/>
    </row>
    <row r="32" spans="1:13" ht="14.15" customHeight="1">
      <c r="A32" s="245" t="s">
        <v>662</v>
      </c>
      <c r="B32" s="246"/>
      <c r="C32" s="246"/>
      <c r="D32" s="70">
        <f>L32-((SUM(K5:K31)+L32-TRUNC((SUM(K5:K31)+L32)/M32)*M32))-504/1.1</f>
        <v>1452003.8181818181</v>
      </c>
      <c r="E32" s="221" t="str">
        <f>"(노무+경비+일반관리비) * "&amp;I32&amp;" %"</f>
        <v>(노무+경비+일반관리비) * 15 %</v>
      </c>
      <c r="I32" s="59">
        <v>15</v>
      </c>
      <c r="J32" s="59">
        <v>1</v>
      </c>
      <c r="K32" s="61">
        <f t="shared" si="0"/>
        <v>1452003.8181818181</v>
      </c>
      <c r="L32" s="61">
        <f>TRUNC((D10+D29+D31)*I32/100)</f>
        <v>1516503</v>
      </c>
      <c r="M32" s="61">
        <v>100000</v>
      </c>
    </row>
    <row r="33" spans="1:13" ht="14.15" customHeight="1">
      <c r="A33" s="245" t="s">
        <v>805</v>
      </c>
      <c r="B33" s="246"/>
      <c r="C33" s="246"/>
      <c r="D33" s="70">
        <f>TRUNC((D30+D31+D32)*I33/100,0)</f>
        <v>14153</v>
      </c>
      <c r="E33" s="221" t="str">
        <f>"(순공사비+일반관리비+이윤) * "&amp;TRUNC(I33,3)&amp;" %"</f>
        <v>(순공사비+일반관리비+이윤) * 0.057 %</v>
      </c>
      <c r="I33" s="59">
        <f>0.7*30/365</f>
        <v>5.7534246575342465E-2</v>
      </c>
      <c r="J33" s="59">
        <v>1</v>
      </c>
      <c r="K33" s="61">
        <f t="shared" ref="K33" si="3">D33*J33</f>
        <v>14153</v>
      </c>
      <c r="L33" s="61"/>
      <c r="M33" s="61"/>
    </row>
    <row r="34" spans="1:13" ht="14.15" customHeight="1">
      <c r="A34" s="245" t="s">
        <v>663</v>
      </c>
      <c r="B34" s="246"/>
      <c r="C34" s="246"/>
      <c r="D34" s="70">
        <f>SUM(K5:K33)</f>
        <v>24613694.818181816</v>
      </c>
      <c r="E34" s="71"/>
      <c r="K34" s="61">
        <f t="shared" si="0"/>
        <v>0</v>
      </c>
      <c r="L34" s="61"/>
      <c r="M34" s="61"/>
    </row>
    <row r="35" spans="1:13" ht="14.15" customHeight="1">
      <c r="A35" s="245" t="s">
        <v>664</v>
      </c>
      <c r="B35" s="246"/>
      <c r="C35" s="246"/>
      <c r="D35" s="70">
        <f>TRUNC(D34*I35/100)</f>
        <v>2461369</v>
      </c>
      <c r="E35" s="71"/>
      <c r="I35" s="59">
        <v>10</v>
      </c>
      <c r="J35" s="59">
        <v>1</v>
      </c>
      <c r="K35" s="61">
        <f t="shared" si="0"/>
        <v>2461369</v>
      </c>
      <c r="L35" s="61"/>
      <c r="M35" s="61"/>
    </row>
    <row r="36" spans="1:13" ht="14.15" customHeight="1">
      <c r="A36" s="260" t="s">
        <v>799</v>
      </c>
      <c r="B36" s="261"/>
      <c r="C36" s="261"/>
      <c r="D36" s="70">
        <f>D34+D35</f>
        <v>27075063.818181816</v>
      </c>
      <c r="E36" s="71"/>
      <c r="K36" s="61">
        <f t="shared" si="0"/>
        <v>0</v>
      </c>
      <c r="L36" s="61"/>
      <c r="M36" s="61"/>
    </row>
    <row r="37" spans="1:13" ht="14.15" hidden="1" customHeight="1">
      <c r="A37" s="260" t="s">
        <v>800</v>
      </c>
      <c r="B37" s="261"/>
      <c r="C37" s="261"/>
      <c r="D37" s="70"/>
      <c r="E37" s="71"/>
      <c r="K37" s="61"/>
      <c r="L37" s="61"/>
      <c r="M37" s="61"/>
    </row>
    <row r="38" spans="1:13" ht="14.15" customHeight="1">
      <c r="A38" s="260"/>
      <c r="B38" s="261"/>
      <c r="C38" s="261"/>
      <c r="D38" s="70"/>
      <c r="E38" s="71"/>
      <c r="K38" s="61"/>
      <c r="L38" s="61"/>
      <c r="M38" s="61"/>
    </row>
    <row r="39" spans="1:13" ht="14.15" customHeight="1">
      <c r="A39" s="260"/>
      <c r="B39" s="261"/>
      <c r="C39" s="261"/>
      <c r="D39" s="70"/>
      <c r="E39" s="71"/>
      <c r="K39" s="61"/>
      <c r="L39" s="61"/>
      <c r="M39" s="61"/>
    </row>
    <row r="40" spans="1:13" ht="14.15" customHeight="1" thickBot="1">
      <c r="A40" s="262" t="s">
        <v>665</v>
      </c>
      <c r="B40" s="263"/>
      <c r="C40" s="263"/>
      <c r="D40" s="75">
        <f>D36+D37++D38</f>
        <v>27075063.818181816</v>
      </c>
      <c r="E40" s="76"/>
      <c r="K40" s="61">
        <f>SUM(K5:K38)</f>
        <v>27075063.818181816</v>
      </c>
      <c r="L40" s="61"/>
      <c r="M40" s="61"/>
    </row>
    <row r="41" spans="1:13">
      <c r="K41" s="61"/>
      <c r="L41" s="61"/>
      <c r="M41" s="61"/>
    </row>
    <row r="42" spans="1:13">
      <c r="K42" s="61"/>
      <c r="L42" s="61"/>
      <c r="M42" s="61"/>
    </row>
    <row r="43" spans="1:13">
      <c r="K43" s="61"/>
      <c r="L43" s="61"/>
      <c r="M43" s="61"/>
    </row>
    <row r="44" spans="1:13">
      <c r="K44" s="61"/>
      <c r="L44" s="61"/>
      <c r="M44" s="61"/>
    </row>
    <row r="45" spans="1:13">
      <c r="K45" s="61"/>
      <c r="L45" s="61"/>
      <c r="M45" s="61"/>
    </row>
    <row r="46" spans="1:13">
      <c r="K46" s="61"/>
      <c r="L46" s="61"/>
      <c r="M46" s="61"/>
    </row>
    <row r="47" spans="1:13">
      <c r="K47" s="61"/>
      <c r="L47" s="61"/>
      <c r="M47" s="61"/>
    </row>
    <row r="48" spans="1:13">
      <c r="K48" s="61"/>
      <c r="L48" s="61"/>
      <c r="M48" s="61"/>
    </row>
    <row r="49" spans="11:13">
      <c r="K49" s="61"/>
      <c r="L49" s="61"/>
      <c r="M49" s="61"/>
    </row>
    <row r="50" spans="11:13">
      <c r="K50" s="61"/>
      <c r="L50" s="61"/>
      <c r="M50" s="61"/>
    </row>
    <row r="51" spans="11:13">
      <c r="K51" s="61"/>
      <c r="L51" s="61"/>
      <c r="M51" s="61"/>
    </row>
    <row r="52" spans="11:13">
      <c r="K52" s="61"/>
      <c r="L52" s="61"/>
      <c r="M52" s="61"/>
    </row>
    <row r="53" spans="11:13">
      <c r="K53" s="61"/>
      <c r="L53" s="61"/>
      <c r="M53" s="61"/>
    </row>
    <row r="54" spans="11:13">
      <c r="K54" s="61"/>
      <c r="L54" s="61"/>
      <c r="M54" s="61"/>
    </row>
    <row r="55" spans="11:13">
      <c r="K55" s="61"/>
      <c r="L55" s="61"/>
      <c r="M55" s="61"/>
    </row>
    <row r="56" spans="11:13">
      <c r="K56" s="61"/>
      <c r="L56" s="61"/>
      <c r="M56" s="61"/>
    </row>
  </sheetData>
  <mergeCells count="18">
    <mergeCell ref="A36:C36"/>
    <mergeCell ref="A37:C37"/>
    <mergeCell ref="A38:C38"/>
    <mergeCell ref="A39:C39"/>
    <mergeCell ref="A40:C40"/>
    <mergeCell ref="A33:C33"/>
    <mergeCell ref="A35:C35"/>
    <mergeCell ref="A1:E1"/>
    <mergeCell ref="A3:B3"/>
    <mergeCell ref="C3:D3"/>
    <mergeCell ref="A4:B4"/>
    <mergeCell ref="B5:B7"/>
    <mergeCell ref="B8:B10"/>
    <mergeCell ref="C20:C22"/>
    <mergeCell ref="B30:C30"/>
    <mergeCell ref="A31:C31"/>
    <mergeCell ref="A32:C32"/>
    <mergeCell ref="A34:C34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479B-3AB7-43A2-8485-07443C130891}">
  <dimension ref="A1:AA55"/>
  <sheetViews>
    <sheetView view="pageBreakPreview" topLeftCell="D1" zoomScale="130" zoomScaleNormal="100" zoomScaleSheetLayoutView="130" workbookViewId="0">
      <pane ySplit="3" topLeftCell="A28" activePane="bottomLeft" state="frozen"/>
      <selection activeCell="J16" sqref="J16:L16"/>
      <selection pane="bottomLeft" activeCell="J16" sqref="J16:L16"/>
    </sheetView>
  </sheetViews>
  <sheetFormatPr defaultColWidth="8.9140625" defaultRowHeight="20.5" customHeight="1"/>
  <cols>
    <col min="1" max="1" width="5.75" style="1" hidden="1" customWidth="1"/>
    <col min="2" max="2" width="6.58203125" style="15" hidden="1" customWidth="1"/>
    <col min="3" max="3" width="13.6640625" style="15" hidden="1" customWidth="1"/>
    <col min="4" max="4" width="36.25" style="15" customWidth="1"/>
    <col min="5" max="5" width="9.08203125" style="1" hidden="1" customWidth="1"/>
    <col min="6" max="6" width="4.25" style="2" customWidth="1"/>
    <col min="7" max="7" width="4.6640625" style="79" customWidth="1"/>
    <col min="8" max="8" width="13" style="79" customWidth="1"/>
    <col min="9" max="9" width="13.08203125" style="79" customWidth="1"/>
    <col min="10" max="10" width="5.08203125" style="79" hidden="1" customWidth="1"/>
    <col min="11" max="11" width="11.25" style="79" bestFit="1" customWidth="1"/>
    <col min="12" max="12" width="11.58203125" style="79" customWidth="1"/>
    <col min="13" max="14" width="9.4140625" style="79" customWidth="1"/>
    <col min="15" max="15" width="8.75" style="79" hidden="1" customWidth="1"/>
    <col min="16" max="16" width="13.25" style="79" customWidth="1"/>
    <col min="17" max="17" width="10.4140625" style="15" customWidth="1"/>
    <col min="18" max="16384" width="8.9140625" style="1"/>
  </cols>
  <sheetData>
    <row r="1" spans="1:27" ht="20.5" customHeight="1">
      <c r="A1" s="1" t="s">
        <v>132</v>
      </c>
      <c r="B1" s="15" t="s">
        <v>536</v>
      </c>
      <c r="C1" s="15" t="s">
        <v>397</v>
      </c>
      <c r="D1" s="264" t="s">
        <v>121</v>
      </c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AA1" s="1" t="s">
        <v>52</v>
      </c>
    </row>
    <row r="2" spans="1:27" s="3" customFormat="1" ht="20.5" customHeight="1">
      <c r="A2" s="266" t="s">
        <v>1</v>
      </c>
      <c r="B2" s="266" t="s">
        <v>2</v>
      </c>
      <c r="C2" s="266" t="s">
        <v>0</v>
      </c>
      <c r="D2" s="267" t="s">
        <v>53</v>
      </c>
      <c r="E2" s="269" t="s">
        <v>4</v>
      </c>
      <c r="F2" s="269" t="s">
        <v>5</v>
      </c>
      <c r="G2" s="271" t="s">
        <v>9</v>
      </c>
      <c r="H2" s="271" t="s">
        <v>54</v>
      </c>
      <c r="I2" s="271"/>
      <c r="J2" s="271" t="s">
        <v>55</v>
      </c>
      <c r="K2" s="271"/>
      <c r="L2" s="271"/>
      <c r="M2" s="271" t="s">
        <v>56</v>
      </c>
      <c r="N2" s="271"/>
      <c r="O2" s="77"/>
      <c r="P2" s="271" t="s">
        <v>12</v>
      </c>
      <c r="Q2" s="267" t="s">
        <v>57</v>
      </c>
    </row>
    <row r="3" spans="1:27" s="3" customFormat="1" ht="20.5" customHeight="1">
      <c r="A3" s="266"/>
      <c r="B3" s="266"/>
      <c r="C3" s="266"/>
      <c r="D3" s="268"/>
      <c r="E3" s="270"/>
      <c r="F3" s="270"/>
      <c r="G3" s="272"/>
      <c r="H3" s="107" t="s">
        <v>58</v>
      </c>
      <c r="I3" s="107" t="s">
        <v>37</v>
      </c>
      <c r="J3" s="107" t="s">
        <v>9</v>
      </c>
      <c r="K3" s="107" t="s">
        <v>58</v>
      </c>
      <c r="L3" s="107" t="s">
        <v>37</v>
      </c>
      <c r="M3" s="107" t="s">
        <v>58</v>
      </c>
      <c r="N3" s="107" t="s">
        <v>37</v>
      </c>
      <c r="O3" s="107" t="s">
        <v>58</v>
      </c>
      <c r="P3" s="272"/>
      <c r="Q3" s="268"/>
    </row>
    <row r="4" spans="1:27" ht="20.5" customHeight="1">
      <c r="B4" s="15" t="s">
        <v>133</v>
      </c>
      <c r="D4" s="273" t="s">
        <v>643</v>
      </c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5"/>
    </row>
    <row r="5" spans="1:27" ht="20.5" customHeight="1">
      <c r="B5" s="15" t="s">
        <v>644</v>
      </c>
      <c r="D5" s="27" t="s">
        <v>645</v>
      </c>
      <c r="E5" s="28"/>
      <c r="F5" s="14" t="s">
        <v>124</v>
      </c>
      <c r="G5" s="78">
        <v>1</v>
      </c>
      <c r="H5" s="78">
        <f>총괄표!I55</f>
        <v>13037518</v>
      </c>
      <c r="I5" s="78">
        <f t="shared" ref="I5:I28" si="0">G5*H5</f>
        <v>13037518</v>
      </c>
      <c r="J5" s="78"/>
      <c r="K5" s="78">
        <f>총괄표!L55</f>
        <v>5536162</v>
      </c>
      <c r="L5" s="78">
        <f t="shared" ref="L5:L28" si="1">G5*K5</f>
        <v>5536162</v>
      </c>
      <c r="M5" s="78">
        <f>총괄표!N55</f>
        <v>33042</v>
      </c>
      <c r="N5" s="78">
        <f t="shared" ref="N5:N28" si="2">G5*M5</f>
        <v>33042</v>
      </c>
      <c r="O5" s="78"/>
      <c r="P5" s="78">
        <f t="shared" ref="P5:P28" si="3">SUM(I5,L5,N5)</f>
        <v>18606722</v>
      </c>
      <c r="Q5" s="27"/>
    </row>
    <row r="6" spans="1:27" ht="20.5" customHeight="1">
      <c r="D6" s="27"/>
      <c r="E6" s="28"/>
      <c r="F6" s="14"/>
      <c r="G6" s="78"/>
      <c r="H6" s="78"/>
      <c r="I6" s="78">
        <f t="shared" si="0"/>
        <v>0</v>
      </c>
      <c r="J6" s="78"/>
      <c r="K6" s="78"/>
      <c r="L6" s="78">
        <f t="shared" si="1"/>
        <v>0</v>
      </c>
      <c r="M6" s="78"/>
      <c r="N6" s="78">
        <f t="shared" si="2"/>
        <v>0</v>
      </c>
      <c r="O6" s="78"/>
      <c r="P6" s="78">
        <f t="shared" si="3"/>
        <v>0</v>
      </c>
      <c r="Q6" s="27"/>
    </row>
    <row r="7" spans="1:27" ht="20.5" customHeight="1">
      <c r="D7" s="27"/>
      <c r="E7" s="28"/>
      <c r="F7" s="14"/>
      <c r="G7" s="78"/>
      <c r="H7" s="78"/>
      <c r="I7" s="78">
        <f t="shared" si="0"/>
        <v>0</v>
      </c>
      <c r="J7" s="78"/>
      <c r="K7" s="78"/>
      <c r="L7" s="78">
        <f t="shared" si="1"/>
        <v>0</v>
      </c>
      <c r="M7" s="78"/>
      <c r="N7" s="78">
        <f t="shared" si="2"/>
        <v>0</v>
      </c>
      <c r="O7" s="78"/>
      <c r="P7" s="78">
        <f t="shared" si="3"/>
        <v>0</v>
      </c>
      <c r="Q7" s="27"/>
    </row>
    <row r="8" spans="1:27" ht="20.5" customHeight="1">
      <c r="D8" s="27"/>
      <c r="E8" s="28"/>
      <c r="F8" s="14"/>
      <c r="G8" s="78"/>
      <c r="H8" s="78"/>
      <c r="I8" s="78">
        <f t="shared" si="0"/>
        <v>0</v>
      </c>
      <c r="J8" s="78"/>
      <c r="K8" s="78"/>
      <c r="L8" s="78">
        <f t="shared" si="1"/>
        <v>0</v>
      </c>
      <c r="M8" s="78"/>
      <c r="N8" s="78">
        <f t="shared" si="2"/>
        <v>0</v>
      </c>
      <c r="O8" s="78"/>
      <c r="P8" s="78">
        <f t="shared" si="3"/>
        <v>0</v>
      </c>
      <c r="Q8" s="27"/>
    </row>
    <row r="9" spans="1:27" ht="20.5" customHeight="1">
      <c r="D9" s="27"/>
      <c r="E9" s="28"/>
      <c r="F9" s="14"/>
      <c r="G9" s="78"/>
      <c r="H9" s="78"/>
      <c r="I9" s="78">
        <f t="shared" si="0"/>
        <v>0</v>
      </c>
      <c r="J9" s="78"/>
      <c r="K9" s="78"/>
      <c r="L9" s="78">
        <f t="shared" si="1"/>
        <v>0</v>
      </c>
      <c r="M9" s="78"/>
      <c r="N9" s="78">
        <f t="shared" si="2"/>
        <v>0</v>
      </c>
      <c r="O9" s="78"/>
      <c r="P9" s="78">
        <f t="shared" si="3"/>
        <v>0</v>
      </c>
      <c r="Q9" s="27"/>
    </row>
    <row r="10" spans="1:27" ht="20.5" customHeight="1">
      <c r="D10" s="27"/>
      <c r="E10" s="28"/>
      <c r="F10" s="14"/>
      <c r="G10" s="78"/>
      <c r="H10" s="78"/>
      <c r="I10" s="78">
        <f t="shared" si="0"/>
        <v>0</v>
      </c>
      <c r="J10" s="78"/>
      <c r="K10" s="78"/>
      <c r="L10" s="78">
        <f t="shared" si="1"/>
        <v>0</v>
      </c>
      <c r="M10" s="78"/>
      <c r="N10" s="78">
        <f t="shared" si="2"/>
        <v>0</v>
      </c>
      <c r="O10" s="78"/>
      <c r="P10" s="78">
        <f t="shared" si="3"/>
        <v>0</v>
      </c>
      <c r="Q10" s="27"/>
    </row>
    <row r="11" spans="1:27" ht="20.5" customHeight="1">
      <c r="D11" s="27"/>
      <c r="E11" s="28"/>
      <c r="F11" s="14"/>
      <c r="G11" s="78"/>
      <c r="H11" s="78"/>
      <c r="I11" s="78">
        <f t="shared" si="0"/>
        <v>0</v>
      </c>
      <c r="J11" s="78"/>
      <c r="K11" s="78"/>
      <c r="L11" s="78">
        <f t="shared" si="1"/>
        <v>0</v>
      </c>
      <c r="M11" s="78"/>
      <c r="N11" s="78">
        <f t="shared" si="2"/>
        <v>0</v>
      </c>
      <c r="O11" s="78"/>
      <c r="P11" s="78">
        <f t="shared" si="3"/>
        <v>0</v>
      </c>
      <c r="Q11" s="27"/>
    </row>
    <row r="12" spans="1:27" ht="20.5" customHeight="1">
      <c r="D12" s="27"/>
      <c r="E12" s="28"/>
      <c r="F12" s="14"/>
      <c r="G12" s="78"/>
      <c r="H12" s="78"/>
      <c r="I12" s="78">
        <f t="shared" si="0"/>
        <v>0</v>
      </c>
      <c r="J12" s="78"/>
      <c r="K12" s="78"/>
      <c r="L12" s="78">
        <f t="shared" si="1"/>
        <v>0</v>
      </c>
      <c r="M12" s="78"/>
      <c r="N12" s="78">
        <f t="shared" si="2"/>
        <v>0</v>
      </c>
      <c r="O12" s="78"/>
      <c r="P12" s="78">
        <f t="shared" si="3"/>
        <v>0</v>
      </c>
      <c r="Q12" s="27"/>
    </row>
    <row r="13" spans="1:27" ht="20.5" customHeight="1">
      <c r="D13" s="27"/>
      <c r="E13" s="28"/>
      <c r="F13" s="14"/>
      <c r="G13" s="78"/>
      <c r="H13" s="78"/>
      <c r="I13" s="78">
        <f t="shared" si="0"/>
        <v>0</v>
      </c>
      <c r="J13" s="78"/>
      <c r="K13" s="78"/>
      <c r="L13" s="78">
        <f t="shared" si="1"/>
        <v>0</v>
      </c>
      <c r="M13" s="78"/>
      <c r="N13" s="78">
        <f t="shared" si="2"/>
        <v>0</v>
      </c>
      <c r="O13" s="78"/>
      <c r="P13" s="78">
        <f t="shared" si="3"/>
        <v>0</v>
      </c>
      <c r="Q13" s="27"/>
    </row>
    <row r="14" spans="1:27" ht="20.5" customHeight="1">
      <c r="D14" s="27"/>
      <c r="E14" s="28"/>
      <c r="F14" s="14"/>
      <c r="G14" s="78"/>
      <c r="H14" s="78"/>
      <c r="I14" s="78">
        <f t="shared" si="0"/>
        <v>0</v>
      </c>
      <c r="J14" s="78"/>
      <c r="K14" s="78"/>
      <c r="L14" s="78">
        <f t="shared" si="1"/>
        <v>0</v>
      </c>
      <c r="M14" s="78"/>
      <c r="N14" s="78">
        <f t="shared" si="2"/>
        <v>0</v>
      </c>
      <c r="O14" s="78"/>
      <c r="P14" s="78">
        <f t="shared" si="3"/>
        <v>0</v>
      </c>
      <c r="Q14" s="27"/>
    </row>
    <row r="15" spans="1:27" ht="20.5" customHeight="1">
      <c r="D15" s="27"/>
      <c r="E15" s="28"/>
      <c r="F15" s="14"/>
      <c r="G15" s="78"/>
      <c r="H15" s="78"/>
      <c r="I15" s="78">
        <f t="shared" si="0"/>
        <v>0</v>
      </c>
      <c r="J15" s="78"/>
      <c r="K15" s="78"/>
      <c r="L15" s="78">
        <f t="shared" si="1"/>
        <v>0</v>
      </c>
      <c r="M15" s="78"/>
      <c r="N15" s="78">
        <f t="shared" si="2"/>
        <v>0</v>
      </c>
      <c r="O15" s="78"/>
      <c r="P15" s="78">
        <f t="shared" si="3"/>
        <v>0</v>
      </c>
      <c r="Q15" s="27"/>
    </row>
    <row r="16" spans="1:27" ht="20.5" customHeight="1">
      <c r="D16" s="27"/>
      <c r="E16" s="28"/>
      <c r="F16" s="14"/>
      <c r="G16" s="78"/>
      <c r="H16" s="78"/>
      <c r="I16" s="78">
        <f t="shared" si="0"/>
        <v>0</v>
      </c>
      <c r="J16" s="78"/>
      <c r="K16" s="78"/>
      <c r="L16" s="78">
        <f t="shared" si="1"/>
        <v>0</v>
      </c>
      <c r="M16" s="78"/>
      <c r="N16" s="78">
        <f t="shared" si="2"/>
        <v>0</v>
      </c>
      <c r="O16" s="78"/>
      <c r="P16" s="78">
        <f t="shared" si="3"/>
        <v>0</v>
      </c>
      <c r="Q16" s="27"/>
    </row>
    <row r="17" spans="2:17" ht="20.5" customHeight="1">
      <c r="D17" s="27"/>
      <c r="E17" s="28"/>
      <c r="F17" s="14"/>
      <c r="G17" s="78"/>
      <c r="H17" s="78"/>
      <c r="I17" s="78">
        <f t="shared" si="0"/>
        <v>0</v>
      </c>
      <c r="J17" s="78"/>
      <c r="K17" s="78"/>
      <c r="L17" s="78">
        <f t="shared" si="1"/>
        <v>0</v>
      </c>
      <c r="M17" s="78"/>
      <c r="N17" s="78">
        <f t="shared" si="2"/>
        <v>0</v>
      </c>
      <c r="O17" s="78"/>
      <c r="P17" s="78">
        <f t="shared" si="3"/>
        <v>0</v>
      </c>
      <c r="Q17" s="27"/>
    </row>
    <row r="18" spans="2:17" ht="20.5" customHeight="1">
      <c r="D18" s="27"/>
      <c r="E18" s="28"/>
      <c r="F18" s="14"/>
      <c r="G18" s="78"/>
      <c r="H18" s="78"/>
      <c r="I18" s="78">
        <f t="shared" si="0"/>
        <v>0</v>
      </c>
      <c r="J18" s="78"/>
      <c r="K18" s="78"/>
      <c r="L18" s="78">
        <f t="shared" si="1"/>
        <v>0</v>
      </c>
      <c r="M18" s="78"/>
      <c r="N18" s="78">
        <f t="shared" si="2"/>
        <v>0</v>
      </c>
      <c r="O18" s="78"/>
      <c r="P18" s="78">
        <f t="shared" si="3"/>
        <v>0</v>
      </c>
      <c r="Q18" s="27"/>
    </row>
    <row r="19" spans="2:17" ht="20.5" customHeight="1">
      <c r="D19" s="27"/>
      <c r="E19" s="28"/>
      <c r="F19" s="14"/>
      <c r="G19" s="78"/>
      <c r="H19" s="78"/>
      <c r="I19" s="78">
        <f t="shared" si="0"/>
        <v>0</v>
      </c>
      <c r="J19" s="78"/>
      <c r="K19" s="78"/>
      <c r="L19" s="78">
        <f t="shared" si="1"/>
        <v>0</v>
      </c>
      <c r="M19" s="78"/>
      <c r="N19" s="78">
        <f t="shared" si="2"/>
        <v>0</v>
      </c>
      <c r="O19" s="78"/>
      <c r="P19" s="78">
        <f t="shared" si="3"/>
        <v>0</v>
      </c>
      <c r="Q19" s="27"/>
    </row>
    <row r="20" spans="2:17" ht="20.5" customHeight="1">
      <c r="D20" s="27"/>
      <c r="E20" s="28"/>
      <c r="F20" s="14"/>
      <c r="G20" s="78"/>
      <c r="H20" s="78"/>
      <c r="I20" s="78">
        <f t="shared" si="0"/>
        <v>0</v>
      </c>
      <c r="J20" s="78"/>
      <c r="K20" s="78"/>
      <c r="L20" s="78">
        <f t="shared" si="1"/>
        <v>0</v>
      </c>
      <c r="M20" s="78"/>
      <c r="N20" s="78">
        <f t="shared" si="2"/>
        <v>0</v>
      </c>
      <c r="O20" s="78"/>
      <c r="P20" s="78">
        <f t="shared" si="3"/>
        <v>0</v>
      </c>
      <c r="Q20" s="27"/>
    </row>
    <row r="21" spans="2:17" ht="20.5" customHeight="1">
      <c r="D21" s="27"/>
      <c r="E21" s="28"/>
      <c r="F21" s="14"/>
      <c r="G21" s="78"/>
      <c r="H21" s="78"/>
      <c r="I21" s="78">
        <f t="shared" si="0"/>
        <v>0</v>
      </c>
      <c r="J21" s="78"/>
      <c r="K21" s="78"/>
      <c r="L21" s="78">
        <f t="shared" si="1"/>
        <v>0</v>
      </c>
      <c r="M21" s="78"/>
      <c r="N21" s="78">
        <f t="shared" si="2"/>
        <v>0</v>
      </c>
      <c r="O21" s="78"/>
      <c r="P21" s="78">
        <f t="shared" si="3"/>
        <v>0</v>
      </c>
      <c r="Q21" s="27"/>
    </row>
    <row r="22" spans="2:17" ht="20.5" customHeight="1">
      <c r="D22" s="27"/>
      <c r="E22" s="28"/>
      <c r="F22" s="14"/>
      <c r="G22" s="78"/>
      <c r="H22" s="78"/>
      <c r="I22" s="78">
        <f t="shared" si="0"/>
        <v>0</v>
      </c>
      <c r="J22" s="78"/>
      <c r="K22" s="78"/>
      <c r="L22" s="78">
        <f t="shared" si="1"/>
        <v>0</v>
      </c>
      <c r="M22" s="78"/>
      <c r="N22" s="78">
        <f t="shared" si="2"/>
        <v>0</v>
      </c>
      <c r="O22" s="78"/>
      <c r="P22" s="78">
        <f t="shared" si="3"/>
        <v>0</v>
      </c>
      <c r="Q22" s="27"/>
    </row>
    <row r="23" spans="2:17" ht="20.5" customHeight="1">
      <c r="D23" s="27"/>
      <c r="E23" s="28"/>
      <c r="F23" s="14"/>
      <c r="G23" s="78"/>
      <c r="H23" s="78"/>
      <c r="I23" s="78">
        <f t="shared" si="0"/>
        <v>0</v>
      </c>
      <c r="J23" s="78"/>
      <c r="K23" s="78"/>
      <c r="L23" s="78">
        <f t="shared" si="1"/>
        <v>0</v>
      </c>
      <c r="M23" s="78"/>
      <c r="N23" s="78">
        <f t="shared" si="2"/>
        <v>0</v>
      </c>
      <c r="O23" s="78"/>
      <c r="P23" s="78">
        <f t="shared" si="3"/>
        <v>0</v>
      </c>
      <c r="Q23" s="27"/>
    </row>
    <row r="24" spans="2:17" ht="20.5" customHeight="1">
      <c r="D24" s="27"/>
      <c r="E24" s="28"/>
      <c r="F24" s="14"/>
      <c r="G24" s="78"/>
      <c r="H24" s="78"/>
      <c r="I24" s="78">
        <f t="shared" si="0"/>
        <v>0</v>
      </c>
      <c r="J24" s="78"/>
      <c r="K24" s="78"/>
      <c r="L24" s="78">
        <f t="shared" si="1"/>
        <v>0</v>
      </c>
      <c r="M24" s="78"/>
      <c r="N24" s="78">
        <f t="shared" si="2"/>
        <v>0</v>
      </c>
      <c r="O24" s="78"/>
      <c r="P24" s="78">
        <f t="shared" si="3"/>
        <v>0</v>
      </c>
      <c r="Q24" s="27"/>
    </row>
    <row r="25" spans="2:17" ht="20.5" customHeight="1">
      <c r="D25" s="27"/>
      <c r="E25" s="28"/>
      <c r="F25" s="14"/>
      <c r="G25" s="78"/>
      <c r="H25" s="78"/>
      <c r="I25" s="78">
        <f t="shared" si="0"/>
        <v>0</v>
      </c>
      <c r="J25" s="78"/>
      <c r="K25" s="78"/>
      <c r="L25" s="78">
        <f t="shared" si="1"/>
        <v>0</v>
      </c>
      <c r="M25" s="78"/>
      <c r="N25" s="78">
        <f t="shared" si="2"/>
        <v>0</v>
      </c>
      <c r="O25" s="78"/>
      <c r="P25" s="78">
        <f t="shared" si="3"/>
        <v>0</v>
      </c>
      <c r="Q25" s="27"/>
    </row>
    <row r="26" spans="2:17" ht="20.5" customHeight="1">
      <c r="D26" s="27"/>
      <c r="E26" s="28"/>
      <c r="F26" s="14"/>
      <c r="G26" s="78"/>
      <c r="H26" s="78"/>
      <c r="I26" s="78">
        <f t="shared" si="0"/>
        <v>0</v>
      </c>
      <c r="J26" s="78"/>
      <c r="K26" s="78"/>
      <c r="L26" s="78">
        <f t="shared" si="1"/>
        <v>0</v>
      </c>
      <c r="M26" s="78"/>
      <c r="N26" s="78">
        <f t="shared" si="2"/>
        <v>0</v>
      </c>
      <c r="O26" s="78"/>
      <c r="P26" s="78">
        <f t="shared" si="3"/>
        <v>0</v>
      </c>
      <c r="Q26" s="27"/>
    </row>
    <row r="27" spans="2:17" ht="20.5" customHeight="1">
      <c r="D27" s="27"/>
      <c r="E27" s="28"/>
      <c r="F27" s="14"/>
      <c r="G27" s="78"/>
      <c r="H27" s="78"/>
      <c r="I27" s="78">
        <f t="shared" si="0"/>
        <v>0</v>
      </c>
      <c r="J27" s="78"/>
      <c r="K27" s="78"/>
      <c r="L27" s="78">
        <f t="shared" si="1"/>
        <v>0</v>
      </c>
      <c r="M27" s="78"/>
      <c r="N27" s="78">
        <f t="shared" si="2"/>
        <v>0</v>
      </c>
      <c r="O27" s="78"/>
      <c r="P27" s="78">
        <f t="shared" si="3"/>
        <v>0</v>
      </c>
      <c r="Q27" s="27"/>
    </row>
    <row r="28" spans="2:17" ht="20.5" customHeight="1">
      <c r="D28" s="27"/>
      <c r="E28" s="28"/>
      <c r="F28" s="14"/>
      <c r="G28" s="78"/>
      <c r="H28" s="78"/>
      <c r="I28" s="78">
        <f t="shared" si="0"/>
        <v>0</v>
      </c>
      <c r="J28" s="78"/>
      <c r="K28" s="78"/>
      <c r="L28" s="78">
        <f t="shared" si="1"/>
        <v>0</v>
      </c>
      <c r="M28" s="78"/>
      <c r="N28" s="78">
        <f t="shared" si="2"/>
        <v>0</v>
      </c>
      <c r="O28" s="78"/>
      <c r="P28" s="78">
        <f t="shared" si="3"/>
        <v>0</v>
      </c>
      <c r="Q28" s="27"/>
    </row>
    <row r="29" spans="2:17" ht="20.5" customHeight="1">
      <c r="C29" s="15" t="s">
        <v>646</v>
      </c>
      <c r="D29" s="27" t="s">
        <v>586</v>
      </c>
      <c r="E29" s="28"/>
      <c r="F29" s="14"/>
      <c r="G29" s="78"/>
      <c r="H29" s="78"/>
      <c r="I29" s="78">
        <f>TRUNC(SUM(I4:I28))</f>
        <v>13037518</v>
      </c>
      <c r="J29" s="78"/>
      <c r="K29" s="78"/>
      <c r="L29" s="78">
        <f>TRUNC(SUM(L4:L28))</f>
        <v>5536162</v>
      </c>
      <c r="M29" s="78"/>
      <c r="N29" s="78">
        <f>TRUNC(SUM(N4:N28))</f>
        <v>33042</v>
      </c>
      <c r="O29" s="78"/>
      <c r="P29" s="78">
        <f>TRUNC(SUM(P4:P28))</f>
        <v>18606722</v>
      </c>
      <c r="Q29" s="27"/>
    </row>
    <row r="30" spans="2:17" ht="20.5" customHeight="1">
      <c r="B30" s="15" t="s">
        <v>133</v>
      </c>
      <c r="D30" s="273" t="s">
        <v>647</v>
      </c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5"/>
    </row>
    <row r="31" spans="2:17" ht="20.5" customHeight="1">
      <c r="B31" s="15" t="s">
        <v>627</v>
      </c>
      <c r="D31" s="27" t="s">
        <v>412</v>
      </c>
      <c r="E31" s="28"/>
      <c r="F31" s="14" t="s">
        <v>124</v>
      </c>
      <c r="G31" s="78">
        <v>1</v>
      </c>
      <c r="H31" s="78">
        <f>내역서!I29</f>
        <v>4021319</v>
      </c>
      <c r="I31" s="78">
        <f t="shared" ref="I31:I54" si="4">G31*H31</f>
        <v>4021319</v>
      </c>
      <c r="J31" s="78"/>
      <c r="K31" s="78">
        <f>내역서!L29</f>
        <v>2822971</v>
      </c>
      <c r="L31" s="78">
        <f t="shared" ref="L31:L54" si="5">G31*K31</f>
        <v>2822971</v>
      </c>
      <c r="M31" s="78">
        <f>내역서!N29</f>
        <v>33042</v>
      </c>
      <c r="N31" s="78">
        <f t="shared" ref="N31:N54" si="6">G31*M31</f>
        <v>33042</v>
      </c>
      <c r="O31" s="78"/>
      <c r="P31" s="78">
        <f t="shared" ref="P31:P54" si="7">SUM(I31,L31,N31)</f>
        <v>6877332</v>
      </c>
      <c r="Q31" s="27"/>
    </row>
    <row r="32" spans="2:17" ht="20.5" customHeight="1">
      <c r="B32" s="15" t="s">
        <v>631</v>
      </c>
      <c r="D32" s="27" t="s">
        <v>413</v>
      </c>
      <c r="E32" s="28"/>
      <c r="F32" s="14" t="s">
        <v>124</v>
      </c>
      <c r="G32" s="78">
        <v>1</v>
      </c>
      <c r="H32" s="78">
        <f>내역서!I55</f>
        <v>286051</v>
      </c>
      <c r="I32" s="78">
        <f t="shared" si="4"/>
        <v>286051</v>
      </c>
      <c r="J32" s="78"/>
      <c r="K32" s="78">
        <f>내역서!L55</f>
        <v>244354</v>
      </c>
      <c r="L32" s="78">
        <f t="shared" si="5"/>
        <v>244354</v>
      </c>
      <c r="M32" s="78">
        <f>내역서!N55</f>
        <v>0</v>
      </c>
      <c r="N32" s="78">
        <f t="shared" si="6"/>
        <v>0</v>
      </c>
      <c r="O32" s="78"/>
      <c r="P32" s="78">
        <f t="shared" si="7"/>
        <v>530405</v>
      </c>
      <c r="Q32" s="27"/>
    </row>
    <row r="33" spans="2:17" ht="20.5" customHeight="1">
      <c r="B33" s="15" t="s">
        <v>632</v>
      </c>
      <c r="D33" s="27" t="s">
        <v>414</v>
      </c>
      <c r="E33" s="28"/>
      <c r="F33" s="14" t="s">
        <v>124</v>
      </c>
      <c r="G33" s="78">
        <v>1</v>
      </c>
      <c r="H33" s="78">
        <f>내역서!I107</f>
        <v>8730148</v>
      </c>
      <c r="I33" s="78">
        <f t="shared" si="4"/>
        <v>8730148</v>
      </c>
      <c r="J33" s="78"/>
      <c r="K33" s="78">
        <f>내역서!L107</f>
        <v>2468837</v>
      </c>
      <c r="L33" s="78">
        <f t="shared" si="5"/>
        <v>2468837</v>
      </c>
      <c r="M33" s="78">
        <f>내역서!N107</f>
        <v>0</v>
      </c>
      <c r="N33" s="78">
        <f t="shared" si="6"/>
        <v>0</v>
      </c>
      <c r="O33" s="78"/>
      <c r="P33" s="78">
        <f t="shared" si="7"/>
        <v>11198985</v>
      </c>
      <c r="Q33" s="27"/>
    </row>
    <row r="34" spans="2:17" ht="20.5" customHeight="1">
      <c r="D34" s="27"/>
      <c r="E34" s="28"/>
      <c r="F34" s="14"/>
      <c r="G34" s="78"/>
      <c r="H34" s="78"/>
      <c r="I34" s="78">
        <f t="shared" si="4"/>
        <v>0</v>
      </c>
      <c r="J34" s="78"/>
      <c r="K34" s="78"/>
      <c r="L34" s="78">
        <f t="shared" si="5"/>
        <v>0</v>
      </c>
      <c r="M34" s="78"/>
      <c r="N34" s="78">
        <f t="shared" si="6"/>
        <v>0</v>
      </c>
      <c r="O34" s="78"/>
      <c r="P34" s="78">
        <f t="shared" si="7"/>
        <v>0</v>
      </c>
      <c r="Q34" s="27"/>
    </row>
    <row r="35" spans="2:17" ht="20.5" customHeight="1">
      <c r="D35" s="27"/>
      <c r="E35" s="28"/>
      <c r="F35" s="14"/>
      <c r="G35" s="78"/>
      <c r="H35" s="78"/>
      <c r="I35" s="78">
        <f t="shared" si="4"/>
        <v>0</v>
      </c>
      <c r="J35" s="78"/>
      <c r="K35" s="78"/>
      <c r="L35" s="78">
        <f t="shared" si="5"/>
        <v>0</v>
      </c>
      <c r="M35" s="78"/>
      <c r="N35" s="78">
        <f t="shared" si="6"/>
        <v>0</v>
      </c>
      <c r="O35" s="78"/>
      <c r="P35" s="78">
        <f t="shared" si="7"/>
        <v>0</v>
      </c>
      <c r="Q35" s="27"/>
    </row>
    <row r="36" spans="2:17" ht="20.5" customHeight="1">
      <c r="D36" s="27"/>
      <c r="E36" s="28"/>
      <c r="F36" s="14"/>
      <c r="G36" s="78"/>
      <c r="H36" s="78"/>
      <c r="I36" s="78">
        <f t="shared" si="4"/>
        <v>0</v>
      </c>
      <c r="J36" s="78"/>
      <c r="K36" s="78"/>
      <c r="L36" s="78">
        <f t="shared" si="5"/>
        <v>0</v>
      </c>
      <c r="M36" s="78"/>
      <c r="N36" s="78">
        <f t="shared" si="6"/>
        <v>0</v>
      </c>
      <c r="O36" s="78"/>
      <c r="P36" s="78">
        <f t="shared" si="7"/>
        <v>0</v>
      </c>
      <c r="Q36" s="27"/>
    </row>
    <row r="37" spans="2:17" ht="20.5" customHeight="1">
      <c r="D37" s="27"/>
      <c r="E37" s="28"/>
      <c r="F37" s="14"/>
      <c r="G37" s="78"/>
      <c r="H37" s="78"/>
      <c r="I37" s="78">
        <f t="shared" si="4"/>
        <v>0</v>
      </c>
      <c r="J37" s="78"/>
      <c r="K37" s="78"/>
      <c r="L37" s="78">
        <f t="shared" si="5"/>
        <v>0</v>
      </c>
      <c r="M37" s="78"/>
      <c r="N37" s="78">
        <f t="shared" si="6"/>
        <v>0</v>
      </c>
      <c r="O37" s="78"/>
      <c r="P37" s="78">
        <f t="shared" si="7"/>
        <v>0</v>
      </c>
      <c r="Q37" s="27"/>
    </row>
    <row r="38" spans="2:17" ht="20.5" customHeight="1">
      <c r="D38" s="27"/>
      <c r="E38" s="28"/>
      <c r="F38" s="14"/>
      <c r="G38" s="78"/>
      <c r="H38" s="78"/>
      <c r="I38" s="78">
        <f t="shared" si="4"/>
        <v>0</v>
      </c>
      <c r="J38" s="78"/>
      <c r="K38" s="78"/>
      <c r="L38" s="78">
        <f t="shared" si="5"/>
        <v>0</v>
      </c>
      <c r="M38" s="78"/>
      <c r="N38" s="78">
        <f t="shared" si="6"/>
        <v>0</v>
      </c>
      <c r="O38" s="78"/>
      <c r="P38" s="78">
        <f t="shared" si="7"/>
        <v>0</v>
      </c>
      <c r="Q38" s="27"/>
    </row>
    <row r="39" spans="2:17" ht="20.5" customHeight="1">
      <c r="D39" s="27"/>
      <c r="E39" s="28"/>
      <c r="F39" s="14"/>
      <c r="G39" s="78"/>
      <c r="H39" s="78"/>
      <c r="I39" s="78">
        <f t="shared" si="4"/>
        <v>0</v>
      </c>
      <c r="J39" s="78"/>
      <c r="K39" s="78"/>
      <c r="L39" s="78">
        <f t="shared" si="5"/>
        <v>0</v>
      </c>
      <c r="M39" s="78"/>
      <c r="N39" s="78">
        <f t="shared" si="6"/>
        <v>0</v>
      </c>
      <c r="O39" s="78"/>
      <c r="P39" s="78">
        <f t="shared" si="7"/>
        <v>0</v>
      </c>
      <c r="Q39" s="27"/>
    </row>
    <row r="40" spans="2:17" ht="20.5" customHeight="1">
      <c r="D40" s="27"/>
      <c r="E40" s="28"/>
      <c r="F40" s="14"/>
      <c r="G40" s="78"/>
      <c r="H40" s="78"/>
      <c r="I40" s="78">
        <f t="shared" si="4"/>
        <v>0</v>
      </c>
      <c r="J40" s="78"/>
      <c r="K40" s="78"/>
      <c r="L40" s="78">
        <f t="shared" si="5"/>
        <v>0</v>
      </c>
      <c r="M40" s="78"/>
      <c r="N40" s="78">
        <f t="shared" si="6"/>
        <v>0</v>
      </c>
      <c r="O40" s="78"/>
      <c r="P40" s="78">
        <f t="shared" si="7"/>
        <v>0</v>
      </c>
      <c r="Q40" s="27"/>
    </row>
    <row r="41" spans="2:17" ht="20.5" customHeight="1">
      <c r="D41" s="27"/>
      <c r="E41" s="28"/>
      <c r="F41" s="14"/>
      <c r="G41" s="78"/>
      <c r="H41" s="78"/>
      <c r="I41" s="78">
        <f t="shared" si="4"/>
        <v>0</v>
      </c>
      <c r="J41" s="78"/>
      <c r="K41" s="78"/>
      <c r="L41" s="78">
        <f t="shared" si="5"/>
        <v>0</v>
      </c>
      <c r="M41" s="78"/>
      <c r="N41" s="78">
        <f t="shared" si="6"/>
        <v>0</v>
      </c>
      <c r="O41" s="78"/>
      <c r="P41" s="78">
        <f t="shared" si="7"/>
        <v>0</v>
      </c>
      <c r="Q41" s="27"/>
    </row>
    <row r="42" spans="2:17" ht="20.5" customHeight="1">
      <c r="D42" s="27"/>
      <c r="E42" s="28"/>
      <c r="F42" s="14"/>
      <c r="G42" s="78"/>
      <c r="H42" s="78"/>
      <c r="I42" s="78">
        <f t="shared" si="4"/>
        <v>0</v>
      </c>
      <c r="J42" s="78"/>
      <c r="K42" s="78"/>
      <c r="L42" s="78">
        <f t="shared" si="5"/>
        <v>0</v>
      </c>
      <c r="M42" s="78"/>
      <c r="N42" s="78">
        <f t="shared" si="6"/>
        <v>0</v>
      </c>
      <c r="O42" s="78"/>
      <c r="P42" s="78">
        <f t="shared" si="7"/>
        <v>0</v>
      </c>
      <c r="Q42" s="27"/>
    </row>
    <row r="43" spans="2:17" ht="20.5" customHeight="1">
      <c r="D43" s="27"/>
      <c r="E43" s="28"/>
      <c r="F43" s="14"/>
      <c r="G43" s="78"/>
      <c r="H43" s="78"/>
      <c r="I43" s="78">
        <f t="shared" si="4"/>
        <v>0</v>
      </c>
      <c r="J43" s="78"/>
      <c r="K43" s="78"/>
      <c r="L43" s="78">
        <f t="shared" si="5"/>
        <v>0</v>
      </c>
      <c r="M43" s="78"/>
      <c r="N43" s="78">
        <f t="shared" si="6"/>
        <v>0</v>
      </c>
      <c r="O43" s="78"/>
      <c r="P43" s="78">
        <f t="shared" si="7"/>
        <v>0</v>
      </c>
      <c r="Q43" s="27"/>
    </row>
    <row r="44" spans="2:17" ht="20.5" customHeight="1">
      <c r="D44" s="27"/>
      <c r="E44" s="28"/>
      <c r="F44" s="14"/>
      <c r="G44" s="78"/>
      <c r="H44" s="78"/>
      <c r="I44" s="78">
        <f t="shared" si="4"/>
        <v>0</v>
      </c>
      <c r="J44" s="78"/>
      <c r="K44" s="78"/>
      <c r="L44" s="78">
        <f t="shared" si="5"/>
        <v>0</v>
      </c>
      <c r="M44" s="78"/>
      <c r="N44" s="78">
        <f t="shared" si="6"/>
        <v>0</v>
      </c>
      <c r="O44" s="78"/>
      <c r="P44" s="78">
        <f t="shared" si="7"/>
        <v>0</v>
      </c>
      <c r="Q44" s="27"/>
    </row>
    <row r="45" spans="2:17" ht="20.5" customHeight="1">
      <c r="D45" s="27"/>
      <c r="E45" s="28"/>
      <c r="F45" s="14"/>
      <c r="G45" s="78"/>
      <c r="H45" s="78"/>
      <c r="I45" s="78">
        <f t="shared" si="4"/>
        <v>0</v>
      </c>
      <c r="J45" s="78"/>
      <c r="K45" s="78"/>
      <c r="L45" s="78">
        <f t="shared" si="5"/>
        <v>0</v>
      </c>
      <c r="M45" s="78"/>
      <c r="N45" s="78">
        <f t="shared" si="6"/>
        <v>0</v>
      </c>
      <c r="O45" s="78"/>
      <c r="P45" s="78">
        <f t="shared" si="7"/>
        <v>0</v>
      </c>
      <c r="Q45" s="27"/>
    </row>
    <row r="46" spans="2:17" ht="20.5" customHeight="1">
      <c r="D46" s="27"/>
      <c r="E46" s="28"/>
      <c r="F46" s="14"/>
      <c r="G46" s="78"/>
      <c r="H46" s="78"/>
      <c r="I46" s="78">
        <f t="shared" si="4"/>
        <v>0</v>
      </c>
      <c r="J46" s="78"/>
      <c r="K46" s="78"/>
      <c r="L46" s="78">
        <f t="shared" si="5"/>
        <v>0</v>
      </c>
      <c r="M46" s="78"/>
      <c r="N46" s="78">
        <f t="shared" si="6"/>
        <v>0</v>
      </c>
      <c r="O46" s="78"/>
      <c r="P46" s="78">
        <f t="shared" si="7"/>
        <v>0</v>
      </c>
      <c r="Q46" s="27"/>
    </row>
    <row r="47" spans="2:17" ht="20.5" customHeight="1">
      <c r="D47" s="27"/>
      <c r="E47" s="28"/>
      <c r="F47" s="14"/>
      <c r="G47" s="78"/>
      <c r="H47" s="78"/>
      <c r="I47" s="78">
        <f t="shared" si="4"/>
        <v>0</v>
      </c>
      <c r="J47" s="78"/>
      <c r="K47" s="78"/>
      <c r="L47" s="78">
        <f t="shared" si="5"/>
        <v>0</v>
      </c>
      <c r="M47" s="78"/>
      <c r="N47" s="78">
        <f t="shared" si="6"/>
        <v>0</v>
      </c>
      <c r="O47" s="78"/>
      <c r="P47" s="78">
        <f t="shared" si="7"/>
        <v>0</v>
      </c>
      <c r="Q47" s="27"/>
    </row>
    <row r="48" spans="2:17" ht="20.5" customHeight="1">
      <c r="D48" s="27"/>
      <c r="E48" s="28"/>
      <c r="F48" s="14"/>
      <c r="G48" s="78"/>
      <c r="H48" s="78"/>
      <c r="I48" s="78">
        <f t="shared" si="4"/>
        <v>0</v>
      </c>
      <c r="J48" s="78"/>
      <c r="K48" s="78"/>
      <c r="L48" s="78">
        <f t="shared" si="5"/>
        <v>0</v>
      </c>
      <c r="M48" s="78"/>
      <c r="N48" s="78">
        <f t="shared" si="6"/>
        <v>0</v>
      </c>
      <c r="O48" s="78"/>
      <c r="P48" s="78">
        <f t="shared" si="7"/>
        <v>0</v>
      </c>
      <c r="Q48" s="27"/>
    </row>
    <row r="49" spans="2:17" ht="20.5" customHeight="1">
      <c r="D49" s="27"/>
      <c r="E49" s="28"/>
      <c r="F49" s="14"/>
      <c r="G49" s="78"/>
      <c r="H49" s="78"/>
      <c r="I49" s="78">
        <f t="shared" si="4"/>
        <v>0</v>
      </c>
      <c r="J49" s="78"/>
      <c r="K49" s="78"/>
      <c r="L49" s="78">
        <f t="shared" si="5"/>
        <v>0</v>
      </c>
      <c r="M49" s="78"/>
      <c r="N49" s="78">
        <f t="shared" si="6"/>
        <v>0</v>
      </c>
      <c r="O49" s="78"/>
      <c r="P49" s="78">
        <f t="shared" si="7"/>
        <v>0</v>
      </c>
      <c r="Q49" s="27"/>
    </row>
    <row r="50" spans="2:17" ht="20.5" customHeight="1">
      <c r="D50" s="27"/>
      <c r="E50" s="28"/>
      <c r="F50" s="14"/>
      <c r="G50" s="78"/>
      <c r="H50" s="78"/>
      <c r="I50" s="78">
        <f t="shared" si="4"/>
        <v>0</v>
      </c>
      <c r="J50" s="78"/>
      <c r="K50" s="78"/>
      <c r="L50" s="78">
        <f t="shared" si="5"/>
        <v>0</v>
      </c>
      <c r="M50" s="78"/>
      <c r="N50" s="78">
        <f t="shared" si="6"/>
        <v>0</v>
      </c>
      <c r="O50" s="78"/>
      <c r="P50" s="78">
        <f t="shared" si="7"/>
        <v>0</v>
      </c>
      <c r="Q50" s="27"/>
    </row>
    <row r="51" spans="2:17" ht="20.5" customHeight="1">
      <c r="D51" s="27"/>
      <c r="E51" s="28"/>
      <c r="F51" s="14"/>
      <c r="G51" s="78"/>
      <c r="H51" s="78"/>
      <c r="I51" s="78">
        <f t="shared" si="4"/>
        <v>0</v>
      </c>
      <c r="J51" s="78"/>
      <c r="K51" s="78"/>
      <c r="L51" s="78">
        <f t="shared" si="5"/>
        <v>0</v>
      </c>
      <c r="M51" s="78"/>
      <c r="N51" s="78">
        <f t="shared" si="6"/>
        <v>0</v>
      </c>
      <c r="O51" s="78"/>
      <c r="P51" s="78">
        <f t="shared" si="7"/>
        <v>0</v>
      </c>
      <c r="Q51" s="27"/>
    </row>
    <row r="52" spans="2:17" ht="20.5" customHeight="1">
      <c r="D52" s="27"/>
      <c r="E52" s="28"/>
      <c r="F52" s="14"/>
      <c r="G52" s="78"/>
      <c r="H52" s="78"/>
      <c r="I52" s="78">
        <f t="shared" si="4"/>
        <v>0</v>
      </c>
      <c r="J52" s="78"/>
      <c r="K52" s="78"/>
      <c r="L52" s="78">
        <f t="shared" si="5"/>
        <v>0</v>
      </c>
      <c r="M52" s="78"/>
      <c r="N52" s="78">
        <f t="shared" si="6"/>
        <v>0</v>
      </c>
      <c r="O52" s="78"/>
      <c r="P52" s="78">
        <f t="shared" si="7"/>
        <v>0</v>
      </c>
      <c r="Q52" s="27"/>
    </row>
    <row r="53" spans="2:17" ht="20.5" customHeight="1">
      <c r="D53" s="27"/>
      <c r="E53" s="28"/>
      <c r="F53" s="14"/>
      <c r="G53" s="78"/>
      <c r="H53" s="78"/>
      <c r="I53" s="78">
        <f t="shared" si="4"/>
        <v>0</v>
      </c>
      <c r="J53" s="78"/>
      <c r="K53" s="78"/>
      <c r="L53" s="78">
        <f t="shared" si="5"/>
        <v>0</v>
      </c>
      <c r="M53" s="78"/>
      <c r="N53" s="78">
        <f t="shared" si="6"/>
        <v>0</v>
      </c>
      <c r="O53" s="78"/>
      <c r="P53" s="78">
        <f t="shared" si="7"/>
        <v>0</v>
      </c>
      <c r="Q53" s="27"/>
    </row>
    <row r="54" spans="2:17" ht="20.5" customHeight="1">
      <c r="D54" s="27"/>
      <c r="E54" s="28"/>
      <c r="F54" s="14"/>
      <c r="G54" s="78"/>
      <c r="H54" s="78"/>
      <c r="I54" s="78">
        <f t="shared" si="4"/>
        <v>0</v>
      </c>
      <c r="J54" s="78"/>
      <c r="K54" s="78"/>
      <c r="L54" s="78">
        <f t="shared" si="5"/>
        <v>0</v>
      </c>
      <c r="M54" s="78"/>
      <c r="N54" s="78">
        <f t="shared" si="6"/>
        <v>0</v>
      </c>
      <c r="O54" s="78"/>
      <c r="P54" s="78">
        <f t="shared" si="7"/>
        <v>0</v>
      </c>
      <c r="Q54" s="27"/>
    </row>
    <row r="55" spans="2:17" ht="20.5" customHeight="1">
      <c r="B55" s="15" t="s">
        <v>644</v>
      </c>
      <c r="C55" s="15" t="s">
        <v>646</v>
      </c>
      <c r="D55" s="27" t="s">
        <v>586</v>
      </c>
      <c r="E55" s="28"/>
      <c r="F55" s="14"/>
      <c r="G55" s="78"/>
      <c r="H55" s="78"/>
      <c r="I55" s="78">
        <f>TRUNC(SUM(I30:I54))</f>
        <v>13037518</v>
      </c>
      <c r="J55" s="78"/>
      <c r="K55" s="78"/>
      <c r="L55" s="78">
        <f>TRUNC(SUM(L30:L54))</f>
        <v>5536162</v>
      </c>
      <c r="M55" s="78"/>
      <c r="N55" s="78">
        <f>TRUNC(SUM(N30:N54))</f>
        <v>33042</v>
      </c>
      <c r="O55" s="78"/>
      <c r="P55" s="78">
        <f>TRUNC(SUM(P30:P54))</f>
        <v>18606722</v>
      </c>
      <c r="Q55" s="27"/>
    </row>
  </sheetData>
  <mergeCells count="15">
    <mergeCell ref="D4:Q4"/>
    <mergeCell ref="D30:Q30"/>
    <mergeCell ref="M2:N2"/>
    <mergeCell ref="P2:P3"/>
    <mergeCell ref="Q2:Q3"/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  <rowBreaks count="1" manualBreakCount="1">
    <brk id="29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92BC5-E215-4B22-9645-19778B624C6C}">
  <dimension ref="A1:W29"/>
  <sheetViews>
    <sheetView view="pageBreakPreview" topLeftCell="D1" zoomScale="130" zoomScaleNormal="100" zoomScaleSheetLayoutView="130" workbookViewId="0">
      <pane ySplit="3" topLeftCell="A4" activePane="bottomLeft" state="frozen"/>
      <selection activeCell="J16" sqref="J16:L16"/>
      <selection pane="bottomLeft" activeCell="J16" sqref="J16:L16"/>
    </sheetView>
  </sheetViews>
  <sheetFormatPr defaultColWidth="8.9140625" defaultRowHeight="20.5" customHeight="1"/>
  <cols>
    <col min="1" max="1" width="5.75" style="1" hidden="1" customWidth="1"/>
    <col min="2" max="2" width="6.58203125" style="15" hidden="1" customWidth="1"/>
    <col min="3" max="3" width="13.6640625" style="15" hidden="1" customWidth="1"/>
    <col min="4" max="4" width="39" style="15" bestFit="1" customWidth="1"/>
    <col min="5" max="5" width="9.08203125" style="1" hidden="1" customWidth="1"/>
    <col min="6" max="6" width="4.25" style="2" customWidth="1"/>
    <col min="7" max="7" width="4.6640625" style="79" customWidth="1"/>
    <col min="8" max="8" width="13" style="79" customWidth="1"/>
    <col min="9" max="9" width="13.08203125" style="79" customWidth="1"/>
    <col min="10" max="10" width="5.08203125" style="79" hidden="1" customWidth="1"/>
    <col min="11" max="11" width="11.25" style="79" bestFit="1" customWidth="1"/>
    <col min="12" max="12" width="11.58203125" style="79" customWidth="1"/>
    <col min="13" max="14" width="9.4140625" style="79" customWidth="1"/>
    <col min="15" max="15" width="8.75" style="79" hidden="1" customWidth="1"/>
    <col min="16" max="16" width="13.25" style="79" customWidth="1"/>
    <col min="17" max="17" width="10.4140625" style="15" customWidth="1"/>
    <col min="18" max="20" width="8.9140625" style="1"/>
    <col min="21" max="21" width="10.6640625" style="1" bestFit="1" customWidth="1"/>
    <col min="22" max="22" width="9.6640625" style="1" bestFit="1" customWidth="1"/>
    <col min="23" max="16384" width="8.9140625" style="1"/>
  </cols>
  <sheetData>
    <row r="1" spans="1:23" ht="20.5" customHeight="1">
      <c r="A1" s="1" t="s">
        <v>132</v>
      </c>
      <c r="B1" s="15" t="s">
        <v>576</v>
      </c>
      <c r="D1" s="264" t="s">
        <v>121</v>
      </c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</row>
    <row r="2" spans="1:23" s="3" customFormat="1" ht="20.5" customHeight="1">
      <c r="A2" s="266" t="s">
        <v>1</v>
      </c>
      <c r="B2" s="266" t="s">
        <v>2</v>
      </c>
      <c r="C2" s="266" t="s">
        <v>0</v>
      </c>
      <c r="D2" s="267" t="s">
        <v>53</v>
      </c>
      <c r="E2" s="269" t="s">
        <v>4</v>
      </c>
      <c r="F2" s="269" t="s">
        <v>5</v>
      </c>
      <c r="G2" s="271" t="s">
        <v>9</v>
      </c>
      <c r="H2" s="271" t="s">
        <v>54</v>
      </c>
      <c r="I2" s="271"/>
      <c r="J2" s="271" t="s">
        <v>55</v>
      </c>
      <c r="K2" s="271"/>
      <c r="L2" s="271"/>
      <c r="M2" s="271" t="s">
        <v>56</v>
      </c>
      <c r="N2" s="271"/>
      <c r="O2" s="77"/>
      <c r="P2" s="271" t="s">
        <v>12</v>
      </c>
      <c r="Q2" s="267" t="s">
        <v>57</v>
      </c>
    </row>
    <row r="3" spans="1:23" s="3" customFormat="1" ht="20.5" customHeight="1">
      <c r="A3" s="266"/>
      <c r="B3" s="266"/>
      <c r="C3" s="266"/>
      <c r="D3" s="268"/>
      <c r="E3" s="270"/>
      <c r="F3" s="270"/>
      <c r="G3" s="272"/>
      <c r="H3" s="107" t="s">
        <v>58</v>
      </c>
      <c r="I3" s="107" t="s">
        <v>37</v>
      </c>
      <c r="J3" s="107" t="s">
        <v>9</v>
      </c>
      <c r="K3" s="107" t="s">
        <v>58</v>
      </c>
      <c r="L3" s="107" t="s">
        <v>37</v>
      </c>
      <c r="M3" s="107" t="s">
        <v>58</v>
      </c>
      <c r="N3" s="107" t="s">
        <v>37</v>
      </c>
      <c r="O3" s="107" t="s">
        <v>58</v>
      </c>
      <c r="P3" s="272"/>
      <c r="Q3" s="268"/>
    </row>
    <row r="4" spans="1:23" ht="20.5" customHeight="1">
      <c r="B4" s="15" t="s">
        <v>648</v>
      </c>
      <c r="D4" s="27" t="s">
        <v>649</v>
      </c>
      <c r="E4" s="28"/>
      <c r="F4" s="14"/>
      <c r="G4" s="78">
        <v>1</v>
      </c>
      <c r="H4" s="78">
        <f>SUM(U4:U6)</f>
        <v>13037518</v>
      </c>
      <c r="I4" s="78">
        <f t="shared" ref="I4:I9" si="0">G4*H4</f>
        <v>13037518</v>
      </c>
      <c r="J4" s="78"/>
      <c r="K4" s="78">
        <f>SUM(V4:V6)</f>
        <v>5536162</v>
      </c>
      <c r="L4" s="78">
        <f t="shared" ref="L4:L9" si="1">G4*K4</f>
        <v>5536162</v>
      </c>
      <c r="M4" s="78">
        <f>SUM(W4:W6)</f>
        <v>33042</v>
      </c>
      <c r="N4" s="78">
        <f t="shared" ref="N4:N9" si="2">G4*M4</f>
        <v>33042</v>
      </c>
      <c r="O4" s="78"/>
      <c r="P4" s="78">
        <f t="shared" ref="P4:P9" si="3">SUM(I4,L4,N4)</f>
        <v>18606722</v>
      </c>
      <c r="Q4" s="27"/>
    </row>
    <row r="5" spans="1:23" ht="20.5" customHeight="1">
      <c r="D5" s="27"/>
      <c r="E5" s="28"/>
      <c r="F5" s="14"/>
      <c r="G5" s="78"/>
      <c r="H5" s="78"/>
      <c r="I5" s="78">
        <f t="shared" si="0"/>
        <v>0</v>
      </c>
      <c r="J5" s="78"/>
      <c r="K5" s="78"/>
      <c r="L5" s="78">
        <f t="shared" si="1"/>
        <v>0</v>
      </c>
      <c r="M5" s="78"/>
      <c r="N5" s="78">
        <f t="shared" si="2"/>
        <v>0</v>
      </c>
      <c r="O5" s="78"/>
      <c r="P5" s="78">
        <f t="shared" si="3"/>
        <v>0</v>
      </c>
      <c r="Q5" s="27"/>
    </row>
    <row r="6" spans="1:23" ht="20.5" customHeight="1">
      <c r="B6" s="15" t="s">
        <v>644</v>
      </c>
      <c r="D6" s="27" t="s">
        <v>645</v>
      </c>
      <c r="E6" s="28"/>
      <c r="F6" s="14" t="s">
        <v>124</v>
      </c>
      <c r="G6" s="78">
        <v>1</v>
      </c>
      <c r="H6" s="78">
        <f>SUM(I7:I9)</f>
        <v>13037518</v>
      </c>
      <c r="I6" s="78">
        <f t="shared" si="0"/>
        <v>13037518</v>
      </c>
      <c r="J6" s="78"/>
      <c r="K6" s="78">
        <f>SUM(L7:L9)</f>
        <v>5536162</v>
      </c>
      <c r="L6" s="78">
        <f t="shared" si="1"/>
        <v>5536162</v>
      </c>
      <c r="M6" s="78">
        <f>SUM(N7:N9)</f>
        <v>33042</v>
      </c>
      <c r="N6" s="78">
        <f t="shared" si="2"/>
        <v>33042</v>
      </c>
      <c r="O6" s="78"/>
      <c r="P6" s="78">
        <f t="shared" si="3"/>
        <v>18606722</v>
      </c>
      <c r="Q6" s="27"/>
      <c r="U6" s="79">
        <f>I6</f>
        <v>13037518</v>
      </c>
      <c r="V6" s="79">
        <f>L6</f>
        <v>5536162</v>
      </c>
      <c r="W6" s="79">
        <f>N6</f>
        <v>33042</v>
      </c>
    </row>
    <row r="7" spans="1:23" ht="20.5" customHeight="1">
      <c r="B7" s="15" t="s">
        <v>627</v>
      </c>
      <c r="D7" s="27" t="s">
        <v>412</v>
      </c>
      <c r="E7" s="28"/>
      <c r="F7" s="14" t="s">
        <v>124</v>
      </c>
      <c r="G7" s="78">
        <v>1</v>
      </c>
      <c r="H7" s="78">
        <f>내역서!I29</f>
        <v>4021319</v>
      </c>
      <c r="I7" s="78">
        <f t="shared" si="0"/>
        <v>4021319</v>
      </c>
      <c r="J7" s="78"/>
      <c r="K7" s="78">
        <f>내역서!L29</f>
        <v>2822971</v>
      </c>
      <c r="L7" s="78">
        <f t="shared" si="1"/>
        <v>2822971</v>
      </c>
      <c r="M7" s="78">
        <f>내역서!N29</f>
        <v>33042</v>
      </c>
      <c r="N7" s="78">
        <f t="shared" si="2"/>
        <v>33042</v>
      </c>
      <c r="O7" s="78"/>
      <c r="P7" s="78">
        <f t="shared" si="3"/>
        <v>6877332</v>
      </c>
      <c r="Q7" s="27"/>
    </row>
    <row r="8" spans="1:23" ht="20.5" customHeight="1">
      <c r="B8" s="15" t="s">
        <v>631</v>
      </c>
      <c r="D8" s="27" t="s">
        <v>413</v>
      </c>
      <c r="E8" s="28"/>
      <c r="F8" s="14" t="s">
        <v>124</v>
      </c>
      <c r="G8" s="78">
        <v>1</v>
      </c>
      <c r="H8" s="78">
        <f>내역서!I55</f>
        <v>286051</v>
      </c>
      <c r="I8" s="78">
        <f t="shared" si="0"/>
        <v>286051</v>
      </c>
      <c r="J8" s="78"/>
      <c r="K8" s="78">
        <f>내역서!L55</f>
        <v>244354</v>
      </c>
      <c r="L8" s="78">
        <f t="shared" si="1"/>
        <v>244354</v>
      </c>
      <c r="M8" s="78">
        <f>내역서!N55</f>
        <v>0</v>
      </c>
      <c r="N8" s="78">
        <f t="shared" si="2"/>
        <v>0</v>
      </c>
      <c r="O8" s="78"/>
      <c r="P8" s="78">
        <f t="shared" si="3"/>
        <v>530405</v>
      </c>
      <c r="Q8" s="27"/>
    </row>
    <row r="9" spans="1:23" ht="20.5" customHeight="1">
      <c r="B9" s="15" t="s">
        <v>632</v>
      </c>
      <c r="D9" s="27" t="s">
        <v>414</v>
      </c>
      <c r="E9" s="28"/>
      <c r="F9" s="14" t="s">
        <v>124</v>
      </c>
      <c r="G9" s="78">
        <v>1</v>
      </c>
      <c r="H9" s="78">
        <f>내역서!I107</f>
        <v>8730148</v>
      </c>
      <c r="I9" s="78">
        <f t="shared" si="0"/>
        <v>8730148</v>
      </c>
      <c r="J9" s="78"/>
      <c r="K9" s="78">
        <f>내역서!L107</f>
        <v>2468837</v>
      </c>
      <c r="L9" s="78">
        <f t="shared" si="1"/>
        <v>2468837</v>
      </c>
      <c r="M9" s="78">
        <f>내역서!N107</f>
        <v>0</v>
      </c>
      <c r="N9" s="78">
        <f t="shared" si="2"/>
        <v>0</v>
      </c>
      <c r="O9" s="78"/>
      <c r="P9" s="78">
        <f t="shared" si="3"/>
        <v>11198985</v>
      </c>
      <c r="Q9" s="27"/>
    </row>
    <row r="10" spans="1:23" ht="20.5" customHeight="1">
      <c r="D10" s="27"/>
      <c r="E10" s="28"/>
      <c r="F10" s="14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27"/>
    </row>
    <row r="11" spans="1:23" ht="20.5" customHeight="1">
      <c r="D11" s="27"/>
      <c r="E11" s="28"/>
      <c r="F11" s="14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27"/>
    </row>
    <row r="12" spans="1:23" ht="20.5" customHeight="1">
      <c r="D12" s="27"/>
      <c r="E12" s="28"/>
      <c r="F12" s="14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27"/>
    </row>
    <row r="13" spans="1:23" ht="20.5" customHeight="1">
      <c r="D13" s="27"/>
      <c r="E13" s="28"/>
      <c r="F13" s="14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27"/>
    </row>
    <row r="14" spans="1:23" ht="20.5" customHeight="1">
      <c r="D14" s="27"/>
      <c r="E14" s="28"/>
      <c r="F14" s="14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27"/>
    </row>
    <row r="15" spans="1:23" ht="20.5" customHeight="1">
      <c r="D15" s="27"/>
      <c r="E15" s="28"/>
      <c r="F15" s="14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27"/>
    </row>
    <row r="16" spans="1:23" ht="20.5" customHeight="1">
      <c r="D16" s="27"/>
      <c r="E16" s="28"/>
      <c r="F16" s="14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27"/>
    </row>
    <row r="17" spans="4:17" ht="20.5" customHeight="1">
      <c r="D17" s="27"/>
      <c r="E17" s="28"/>
      <c r="F17" s="14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27"/>
    </row>
    <row r="18" spans="4:17" ht="20.5" customHeight="1">
      <c r="D18" s="27"/>
      <c r="E18" s="28"/>
      <c r="F18" s="14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27"/>
    </row>
    <row r="19" spans="4:17" ht="20.5" customHeight="1">
      <c r="D19" s="27"/>
      <c r="E19" s="28"/>
      <c r="F19" s="14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27"/>
    </row>
    <row r="20" spans="4:17" ht="20.5" customHeight="1">
      <c r="D20" s="27"/>
      <c r="E20" s="28"/>
      <c r="F20" s="14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27"/>
    </row>
    <row r="21" spans="4:17" ht="20.5" customHeight="1">
      <c r="D21" s="27"/>
      <c r="E21" s="28"/>
      <c r="F21" s="14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27"/>
    </row>
    <row r="22" spans="4:17" ht="20.5" customHeight="1">
      <c r="D22" s="27"/>
      <c r="E22" s="28"/>
      <c r="F22" s="14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27"/>
    </row>
    <row r="23" spans="4:17" ht="20.5" customHeight="1">
      <c r="D23" s="27"/>
      <c r="E23" s="28"/>
      <c r="F23" s="14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27"/>
    </row>
    <row r="24" spans="4:17" ht="20.5" customHeight="1">
      <c r="D24" s="27"/>
      <c r="E24" s="28"/>
      <c r="F24" s="14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27"/>
    </row>
    <row r="25" spans="4:17" ht="20.5" customHeight="1">
      <c r="D25" s="27"/>
      <c r="E25" s="28"/>
      <c r="F25" s="14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27"/>
    </row>
    <row r="26" spans="4:17" ht="20.5" customHeight="1">
      <c r="D26" s="27"/>
      <c r="E26" s="28"/>
      <c r="F26" s="14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27"/>
    </row>
    <row r="27" spans="4:17" ht="20.5" customHeight="1">
      <c r="D27" s="27"/>
      <c r="E27" s="28"/>
      <c r="F27" s="14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27"/>
    </row>
    <row r="28" spans="4:17" ht="20.5" customHeight="1">
      <c r="D28" s="27"/>
      <c r="E28" s="28"/>
      <c r="F28" s="14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27"/>
    </row>
    <row r="29" spans="4:17" ht="20.5" customHeight="1">
      <c r="D29" s="27"/>
      <c r="E29" s="28"/>
      <c r="F29" s="14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27"/>
    </row>
  </sheetData>
  <mergeCells count="13">
    <mergeCell ref="M2:N2"/>
    <mergeCell ref="P2:P3"/>
    <mergeCell ref="Q2:Q3"/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507D6-6BDD-4C1E-B6D9-BA173050DACD}">
  <dimension ref="A1:AE107"/>
  <sheetViews>
    <sheetView view="pageBreakPreview" topLeftCell="D1" zoomScale="130" zoomScaleNormal="100" zoomScaleSheetLayoutView="130" workbookViewId="0">
      <pane ySplit="3" topLeftCell="A59" activePane="bottomLeft" state="frozen"/>
      <selection activeCell="J16" sqref="J16:L16"/>
      <selection pane="bottomLeft" activeCell="H64" sqref="H64"/>
    </sheetView>
  </sheetViews>
  <sheetFormatPr defaultColWidth="8.9140625" defaultRowHeight="23.15" customHeight="1"/>
  <cols>
    <col min="1" max="1" width="12.08203125" style="15" hidden="1" customWidth="1"/>
    <col min="2" max="2" width="17.4140625" style="15" hidden="1" customWidth="1"/>
    <col min="3" max="3" width="20.6640625" style="15" hidden="1" customWidth="1"/>
    <col min="4" max="4" width="31.9140625" style="15" bestFit="1" customWidth="1"/>
    <col min="5" max="5" width="25.33203125" style="15" customWidth="1"/>
    <col min="6" max="6" width="4.25" style="2" customWidth="1"/>
    <col min="7" max="7" width="10" style="1" customWidth="1"/>
    <col min="8" max="8" width="13" style="79" customWidth="1"/>
    <col min="9" max="9" width="13.25" style="79" customWidth="1"/>
    <col min="10" max="10" width="5.58203125" style="79" hidden="1" customWidth="1"/>
    <col min="11" max="11" width="10.4140625" style="79" customWidth="1"/>
    <col min="12" max="12" width="11.75" style="79" customWidth="1"/>
    <col min="13" max="13" width="8.4140625" style="79" customWidth="1"/>
    <col min="14" max="14" width="9.08203125" style="79" customWidth="1"/>
    <col min="15" max="15" width="6" style="79" hidden="1" customWidth="1"/>
    <col min="16" max="16" width="13" style="79" customWidth="1"/>
    <col min="17" max="17" width="11.08203125" style="15" customWidth="1"/>
    <col min="18" max="26" width="8.9140625" style="1"/>
    <col min="27" max="31" width="11.75" style="79" customWidth="1"/>
    <col min="32" max="16384" width="8.9140625" style="1"/>
  </cols>
  <sheetData>
    <row r="1" spans="1:31" ht="23.15" customHeight="1">
      <c r="A1" s="15" t="s">
        <v>132</v>
      </c>
      <c r="B1" s="15" t="s">
        <v>642</v>
      </c>
      <c r="C1" s="15" t="s">
        <v>397</v>
      </c>
      <c r="D1" s="276" t="s">
        <v>121</v>
      </c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W1" s="277" t="s">
        <v>59</v>
      </c>
      <c r="X1" s="277"/>
      <c r="Y1" s="277"/>
      <c r="Z1" s="2"/>
      <c r="AA1" s="2" t="s">
        <v>60</v>
      </c>
      <c r="AB1" s="2"/>
      <c r="AC1" s="2"/>
      <c r="AD1" s="2"/>
      <c r="AE1" s="2"/>
    </row>
    <row r="2" spans="1:31" s="3" customFormat="1" ht="23.15" customHeight="1">
      <c r="A2" s="266" t="s">
        <v>1</v>
      </c>
      <c r="B2" s="266" t="s">
        <v>2</v>
      </c>
      <c r="C2" s="266" t="s">
        <v>18</v>
      </c>
      <c r="D2" s="267" t="s">
        <v>61</v>
      </c>
      <c r="E2" s="267" t="s">
        <v>62</v>
      </c>
      <c r="F2" s="269" t="s">
        <v>5</v>
      </c>
      <c r="G2" s="269" t="s">
        <v>9</v>
      </c>
      <c r="H2" s="271" t="s">
        <v>54</v>
      </c>
      <c r="I2" s="271"/>
      <c r="J2" s="271" t="s">
        <v>55</v>
      </c>
      <c r="K2" s="271"/>
      <c r="L2" s="271"/>
      <c r="M2" s="271" t="s">
        <v>56</v>
      </c>
      <c r="N2" s="271"/>
      <c r="O2" s="77"/>
      <c r="P2" s="271" t="s">
        <v>12</v>
      </c>
      <c r="Q2" s="267" t="s">
        <v>57</v>
      </c>
      <c r="W2" s="3" t="s">
        <v>63</v>
      </c>
      <c r="X2" s="3" t="s">
        <v>64</v>
      </c>
      <c r="Y2" s="3" t="s">
        <v>65</v>
      </c>
      <c r="Z2" s="3" t="s">
        <v>66</v>
      </c>
      <c r="AA2" s="80" t="s">
        <v>67</v>
      </c>
      <c r="AB2" s="80" t="s">
        <v>68</v>
      </c>
      <c r="AC2" s="80" t="s">
        <v>69</v>
      </c>
      <c r="AD2" s="80" t="s">
        <v>70</v>
      </c>
      <c r="AE2" s="80" t="s">
        <v>63</v>
      </c>
    </row>
    <row r="3" spans="1:31" s="3" customFormat="1" ht="23.15" customHeight="1">
      <c r="A3" s="266"/>
      <c r="B3" s="266"/>
      <c r="C3" s="266"/>
      <c r="D3" s="268"/>
      <c r="E3" s="268"/>
      <c r="F3" s="270"/>
      <c r="G3" s="270"/>
      <c r="H3" s="107" t="s">
        <v>58</v>
      </c>
      <c r="I3" s="107" t="s">
        <v>37</v>
      </c>
      <c r="J3" s="107" t="s">
        <v>9</v>
      </c>
      <c r="K3" s="107" t="s">
        <v>58</v>
      </c>
      <c r="L3" s="107" t="s">
        <v>37</v>
      </c>
      <c r="M3" s="107" t="s">
        <v>58</v>
      </c>
      <c r="N3" s="107" t="s">
        <v>37</v>
      </c>
      <c r="O3" s="107" t="s">
        <v>58</v>
      </c>
      <c r="P3" s="272"/>
      <c r="Q3" s="268"/>
      <c r="W3" s="1"/>
      <c r="X3" s="1"/>
      <c r="Y3" s="1"/>
      <c r="Z3" s="1"/>
      <c r="AA3" s="79"/>
      <c r="AB3" s="79"/>
      <c r="AC3" s="79"/>
      <c r="AD3" s="79">
        <f>IF(옵션!$C$11 =0, "1", 옵션!$C$11)</f>
        <v>1</v>
      </c>
      <c r="AE3" s="79">
        <f>IF(옵션!$C$12 =0, "1", 옵션!$C$12)</f>
        <v>1</v>
      </c>
    </row>
    <row r="4" spans="1:31" ht="23.15" customHeight="1">
      <c r="B4" s="15" t="s">
        <v>133</v>
      </c>
      <c r="D4" s="273" t="s">
        <v>135</v>
      </c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5"/>
    </row>
    <row r="5" spans="1:31" ht="23.15" customHeight="1">
      <c r="A5" s="15" t="s">
        <v>155</v>
      </c>
      <c r="B5" s="15" t="s">
        <v>627</v>
      </c>
      <c r="C5" s="15" t="s">
        <v>416</v>
      </c>
      <c r="D5" s="27" t="s">
        <v>156</v>
      </c>
      <c r="E5" s="27" t="s">
        <v>157</v>
      </c>
      <c r="F5" s="14" t="s">
        <v>417</v>
      </c>
      <c r="G5" s="28">
        <f>산출집계!H5</f>
        <v>13</v>
      </c>
      <c r="H5" s="78">
        <f>합산자재!H4</f>
        <v>23600</v>
      </c>
      <c r="I5" s="81">
        <f t="shared" ref="I5:I18" si="0">TRUNC(G5*H5)</f>
        <v>306800</v>
      </c>
      <c r="J5" s="78">
        <f>산출집계!J5</f>
        <v>12</v>
      </c>
      <c r="K5" s="78">
        <f>합산자재!I4</f>
        <v>0</v>
      </c>
      <c r="L5" s="81">
        <f t="shared" ref="L5:L11" si="1">TRUNC(G5*K5)</f>
        <v>0</v>
      </c>
      <c r="M5" s="78">
        <f>합산자재!J4</f>
        <v>0</v>
      </c>
      <c r="N5" s="81">
        <f t="shared" ref="N5:N28" si="2">TRUNC(G5*M5)</f>
        <v>0</v>
      </c>
      <c r="O5" s="78"/>
      <c r="P5" s="78">
        <f t="shared" ref="P5:P28" si="3">SUM(I5,L5,N5)</f>
        <v>306800</v>
      </c>
      <c r="Q5" s="27"/>
      <c r="AB5" s="79">
        <f>G5*H5</f>
        <v>306800</v>
      </c>
      <c r="AC5" s="79">
        <f>G5*H5</f>
        <v>306800</v>
      </c>
    </row>
    <row r="6" spans="1:31" ht="23.15" customHeight="1">
      <c r="A6" s="15" t="s">
        <v>594</v>
      </c>
      <c r="B6" s="15" t="s">
        <v>627</v>
      </c>
      <c r="C6" s="15" t="s">
        <v>595</v>
      </c>
      <c r="D6" s="27" t="s">
        <v>596</v>
      </c>
      <c r="E6" s="27" t="s">
        <v>597</v>
      </c>
      <c r="F6" s="14" t="s">
        <v>124</v>
      </c>
      <c r="G6" s="28">
        <v>1</v>
      </c>
      <c r="H6" s="78">
        <f>TRUNC(AB6*옵션!$B$31/100)</f>
        <v>46020</v>
      </c>
      <c r="I6" s="78">
        <f t="shared" si="0"/>
        <v>46020</v>
      </c>
      <c r="J6" s="78">
        <v>1</v>
      </c>
      <c r="K6" s="78"/>
      <c r="L6" s="78">
        <f t="shared" si="1"/>
        <v>0</v>
      </c>
      <c r="M6" s="78"/>
      <c r="N6" s="78">
        <f t="shared" si="2"/>
        <v>0</v>
      </c>
      <c r="O6" s="78"/>
      <c r="P6" s="78">
        <f t="shared" si="3"/>
        <v>46020</v>
      </c>
      <c r="Q6" s="27"/>
      <c r="AB6" s="79">
        <f>TRUNC(SUM(AB4:AB5))</f>
        <v>306800</v>
      </c>
    </row>
    <row r="7" spans="1:31" ht="23.15" customHeight="1">
      <c r="A7" s="15" t="s">
        <v>167</v>
      </c>
      <c r="B7" s="15" t="s">
        <v>627</v>
      </c>
      <c r="C7" s="15" t="s">
        <v>429</v>
      </c>
      <c r="D7" s="27" t="s">
        <v>168</v>
      </c>
      <c r="E7" s="27" t="s">
        <v>169</v>
      </c>
      <c r="F7" s="14" t="s">
        <v>164</v>
      </c>
      <c r="G7" s="28">
        <f>산출집계!H6</f>
        <v>1</v>
      </c>
      <c r="H7" s="78">
        <f>합산자재!H8</f>
        <v>7790</v>
      </c>
      <c r="I7" s="78">
        <f t="shared" si="0"/>
        <v>7790</v>
      </c>
      <c r="J7" s="78">
        <f>산출집계!J6</f>
        <v>1</v>
      </c>
      <c r="K7" s="78">
        <f>합산자재!I8</f>
        <v>0</v>
      </c>
      <c r="L7" s="78">
        <f t="shared" si="1"/>
        <v>0</v>
      </c>
      <c r="M7" s="78">
        <f>합산자재!J8</f>
        <v>0</v>
      </c>
      <c r="N7" s="78">
        <f t="shared" si="2"/>
        <v>0</v>
      </c>
      <c r="O7" s="78"/>
      <c r="P7" s="78">
        <f t="shared" si="3"/>
        <v>7790</v>
      </c>
      <c r="Q7" s="27"/>
    </row>
    <row r="8" spans="1:31" ht="23.15" customHeight="1">
      <c r="A8" s="15" t="s">
        <v>172</v>
      </c>
      <c r="B8" s="15" t="s">
        <v>627</v>
      </c>
      <c r="C8" s="15" t="s">
        <v>431</v>
      </c>
      <c r="D8" s="27" t="s">
        <v>173</v>
      </c>
      <c r="E8" s="27" t="s">
        <v>174</v>
      </c>
      <c r="F8" s="14" t="s">
        <v>175</v>
      </c>
      <c r="G8" s="28">
        <f>산출집계!H7</f>
        <v>1</v>
      </c>
      <c r="H8" s="78">
        <f>합산자재!H9</f>
        <v>45191</v>
      </c>
      <c r="I8" s="78">
        <f t="shared" si="0"/>
        <v>45191</v>
      </c>
      <c r="J8" s="78">
        <f>산출집계!J7</f>
        <v>1</v>
      </c>
      <c r="K8" s="78">
        <f>합산자재!I9</f>
        <v>0</v>
      </c>
      <c r="L8" s="78">
        <f t="shared" si="1"/>
        <v>0</v>
      </c>
      <c r="M8" s="78">
        <f>합산자재!J9</f>
        <v>0</v>
      </c>
      <c r="N8" s="78">
        <f t="shared" si="2"/>
        <v>0</v>
      </c>
      <c r="O8" s="78"/>
      <c r="P8" s="78">
        <f t="shared" si="3"/>
        <v>45191</v>
      </c>
      <c r="Q8" s="27"/>
    </row>
    <row r="9" spans="1:31" ht="23.15" customHeight="1">
      <c r="A9" s="15" t="s">
        <v>142</v>
      </c>
      <c r="B9" s="15" t="s">
        <v>627</v>
      </c>
      <c r="C9" s="15" t="s">
        <v>442</v>
      </c>
      <c r="D9" s="27" t="s">
        <v>143</v>
      </c>
      <c r="E9" s="27" t="s">
        <v>144</v>
      </c>
      <c r="F9" s="14" t="s">
        <v>417</v>
      </c>
      <c r="G9" s="28">
        <f>산출집계!H8</f>
        <v>92</v>
      </c>
      <c r="H9" s="78">
        <f>합산자재!H13</f>
        <v>33081</v>
      </c>
      <c r="I9" s="78">
        <f t="shared" si="0"/>
        <v>3043452</v>
      </c>
      <c r="J9" s="78">
        <f>산출집계!J8</f>
        <v>88</v>
      </c>
      <c r="K9" s="78">
        <f>합산자재!I13</f>
        <v>0</v>
      </c>
      <c r="L9" s="78">
        <f t="shared" si="1"/>
        <v>0</v>
      </c>
      <c r="M9" s="78">
        <f>합산자재!J13</f>
        <v>0</v>
      </c>
      <c r="N9" s="78">
        <f t="shared" si="2"/>
        <v>0</v>
      </c>
      <c r="O9" s="78"/>
      <c r="P9" s="78">
        <f t="shared" si="3"/>
        <v>3043452</v>
      </c>
      <c r="Q9" s="27"/>
      <c r="AC9" s="79">
        <f>G9*H9</f>
        <v>3043452</v>
      </c>
    </row>
    <row r="10" spans="1:31" ht="23.15" customHeight="1">
      <c r="A10" s="15" t="s">
        <v>179</v>
      </c>
      <c r="B10" s="15" t="s">
        <v>627</v>
      </c>
      <c r="C10" s="15" t="s">
        <v>484</v>
      </c>
      <c r="D10" s="27" t="s">
        <v>180</v>
      </c>
      <c r="E10" s="27" t="s">
        <v>181</v>
      </c>
      <c r="F10" s="14" t="s">
        <v>175</v>
      </c>
      <c r="G10" s="28">
        <f>산출집계!H9</f>
        <v>8</v>
      </c>
      <c r="H10" s="78">
        <f>합산자재!H27</f>
        <v>3230</v>
      </c>
      <c r="I10" s="78">
        <f t="shared" si="0"/>
        <v>25840</v>
      </c>
      <c r="J10" s="78">
        <f>산출집계!J9</f>
        <v>8</v>
      </c>
      <c r="K10" s="78">
        <f>합산자재!I27</f>
        <v>0</v>
      </c>
      <c r="L10" s="78">
        <f t="shared" si="1"/>
        <v>0</v>
      </c>
      <c r="M10" s="78">
        <f>합산자재!J27</f>
        <v>0</v>
      </c>
      <c r="N10" s="78">
        <f t="shared" si="2"/>
        <v>0</v>
      </c>
      <c r="O10" s="78"/>
      <c r="P10" s="78">
        <f t="shared" si="3"/>
        <v>25840</v>
      </c>
      <c r="Q10" s="27"/>
      <c r="Z10" s="1" t="s">
        <v>584</v>
      </c>
    </row>
    <row r="11" spans="1:31" ht="23.15" customHeight="1">
      <c r="A11" s="15" t="s">
        <v>161</v>
      </c>
      <c r="B11" s="15" t="s">
        <v>627</v>
      </c>
      <c r="C11" s="15" t="s">
        <v>488</v>
      </c>
      <c r="D11" s="27" t="s">
        <v>162</v>
      </c>
      <c r="E11" s="27" t="s">
        <v>163</v>
      </c>
      <c r="F11" s="14" t="s">
        <v>164</v>
      </c>
      <c r="G11" s="28">
        <f>산출집계!H10</f>
        <v>6</v>
      </c>
      <c r="H11" s="78">
        <f>합산자재!H31</f>
        <v>2000</v>
      </c>
      <c r="I11" s="78">
        <f t="shared" si="0"/>
        <v>12000</v>
      </c>
      <c r="J11" s="78">
        <f>산출집계!J10</f>
        <v>6</v>
      </c>
      <c r="K11" s="78">
        <f>합산자재!I31</f>
        <v>0</v>
      </c>
      <c r="L11" s="78">
        <f t="shared" si="1"/>
        <v>0</v>
      </c>
      <c r="M11" s="78">
        <f>합산자재!J31</f>
        <v>0</v>
      </c>
      <c r="N11" s="78">
        <f t="shared" si="2"/>
        <v>0</v>
      </c>
      <c r="O11" s="78"/>
      <c r="P11" s="78">
        <f t="shared" si="3"/>
        <v>12000</v>
      </c>
      <c r="Q11" s="27"/>
    </row>
    <row r="12" spans="1:31" ht="23.15" customHeight="1">
      <c r="A12" s="15" t="s">
        <v>210</v>
      </c>
      <c r="B12" s="15" t="s">
        <v>627</v>
      </c>
      <c r="C12" s="15" t="s">
        <v>503</v>
      </c>
      <c r="D12" s="27" t="s">
        <v>209</v>
      </c>
      <c r="E12" s="27" t="s">
        <v>211</v>
      </c>
      <c r="F12" s="14" t="s">
        <v>212</v>
      </c>
      <c r="G12" s="28">
        <f>산출집계!H11</f>
        <v>9.6</v>
      </c>
      <c r="H12" s="78">
        <f>합산자재!H42</f>
        <v>1841</v>
      </c>
      <c r="I12" s="78">
        <f t="shared" si="0"/>
        <v>17673</v>
      </c>
      <c r="J12" s="78">
        <f>산출집계!J11</f>
        <v>9.6</v>
      </c>
      <c r="K12" s="78">
        <f>합산자재!I42</f>
        <v>6386</v>
      </c>
      <c r="L12" s="78">
        <f>TRUNC(J12*K12)</f>
        <v>61305</v>
      </c>
      <c r="M12" s="78">
        <f>합산자재!J42</f>
        <v>1911</v>
      </c>
      <c r="N12" s="78">
        <f t="shared" si="2"/>
        <v>18345</v>
      </c>
      <c r="O12" s="78"/>
      <c r="P12" s="78">
        <f t="shared" si="3"/>
        <v>97323</v>
      </c>
      <c r="Q12" s="27"/>
    </row>
    <row r="13" spans="1:31" ht="23.15" customHeight="1">
      <c r="A13" s="15" t="s">
        <v>215</v>
      </c>
      <c r="B13" s="15" t="s">
        <v>627</v>
      </c>
      <c r="C13" s="15" t="s">
        <v>215</v>
      </c>
      <c r="D13" s="27" t="s">
        <v>214</v>
      </c>
      <c r="E13" s="27" t="s">
        <v>216</v>
      </c>
      <c r="F13" s="14" t="s">
        <v>217</v>
      </c>
      <c r="G13" s="28">
        <f>산출집계!H12</f>
        <v>2.4</v>
      </c>
      <c r="H13" s="78">
        <f>합산자재!H45</f>
        <v>137989</v>
      </c>
      <c r="I13" s="78">
        <f t="shared" si="0"/>
        <v>331173</v>
      </c>
      <c r="J13" s="78">
        <f>산출집계!J12</f>
        <v>2.4</v>
      </c>
      <c r="K13" s="78">
        <f>합산자재!I45</f>
        <v>5913</v>
      </c>
      <c r="L13" s="78">
        <f>TRUNC(J13*K13)</f>
        <v>14191</v>
      </c>
      <c r="M13" s="78">
        <f>합산자재!J45</f>
        <v>629</v>
      </c>
      <c r="N13" s="78">
        <f t="shared" si="2"/>
        <v>1509</v>
      </c>
      <c r="O13" s="78"/>
      <c r="P13" s="78">
        <f t="shared" si="3"/>
        <v>346873</v>
      </c>
      <c r="Q13" s="27"/>
    </row>
    <row r="14" spans="1:31" ht="23.15" customHeight="1">
      <c r="A14" s="15" t="s">
        <v>204</v>
      </c>
      <c r="B14" s="15" t="s">
        <v>627</v>
      </c>
      <c r="C14" s="15" t="s">
        <v>641</v>
      </c>
      <c r="D14" s="27" t="s">
        <v>205</v>
      </c>
      <c r="E14" s="27" t="s">
        <v>206</v>
      </c>
      <c r="F14" s="14" t="s">
        <v>207</v>
      </c>
      <c r="G14" s="28">
        <f>산출집계!H13</f>
        <v>9.6</v>
      </c>
      <c r="H14" s="78">
        <v>270</v>
      </c>
      <c r="I14" s="78">
        <f t="shared" si="0"/>
        <v>2592</v>
      </c>
      <c r="J14" s="78">
        <f>산출집계!J13</f>
        <v>9.6</v>
      </c>
      <c r="K14" s="78">
        <v>10508</v>
      </c>
      <c r="L14" s="78">
        <f t="shared" ref="L14:L28" si="4">TRUNC(G14*K14)</f>
        <v>100876</v>
      </c>
      <c r="M14" s="78">
        <v>258</v>
      </c>
      <c r="N14" s="78">
        <f t="shared" si="2"/>
        <v>2476</v>
      </c>
      <c r="O14" s="78"/>
      <c r="P14" s="78">
        <f t="shared" si="3"/>
        <v>105944</v>
      </c>
      <c r="Q14" s="27"/>
    </row>
    <row r="15" spans="1:31" ht="23.15" customHeight="1">
      <c r="A15" s="15" t="s">
        <v>185</v>
      </c>
      <c r="B15" s="15" t="s">
        <v>627</v>
      </c>
      <c r="C15" s="15" t="s">
        <v>561</v>
      </c>
      <c r="D15" s="27" t="s">
        <v>186</v>
      </c>
      <c r="E15" s="27" t="s">
        <v>187</v>
      </c>
      <c r="F15" s="14" t="s">
        <v>417</v>
      </c>
      <c r="G15" s="28">
        <f>산출집계!H14</f>
        <v>6</v>
      </c>
      <c r="H15" s="78">
        <f>일대목차!I5</f>
        <v>1239</v>
      </c>
      <c r="I15" s="78">
        <f t="shared" si="0"/>
        <v>7434</v>
      </c>
      <c r="J15" s="78">
        <f>산출집계!J14</f>
        <v>6</v>
      </c>
      <c r="K15" s="78">
        <f>일대목차!L5</f>
        <v>1208</v>
      </c>
      <c r="L15" s="78">
        <f t="shared" si="4"/>
        <v>7248</v>
      </c>
      <c r="M15" s="78">
        <f>일대목차!N5</f>
        <v>125</v>
      </c>
      <c r="N15" s="78">
        <f t="shared" si="2"/>
        <v>750</v>
      </c>
      <c r="O15" s="78"/>
      <c r="P15" s="78">
        <f t="shared" si="3"/>
        <v>15432</v>
      </c>
      <c r="Q15" s="27" t="s">
        <v>562</v>
      </c>
    </row>
    <row r="16" spans="1:31" ht="23.15" customHeight="1">
      <c r="A16" s="15" t="s">
        <v>191</v>
      </c>
      <c r="B16" s="15" t="s">
        <v>627</v>
      </c>
      <c r="C16" s="15" t="s">
        <v>563</v>
      </c>
      <c r="D16" s="27" t="s">
        <v>192</v>
      </c>
      <c r="E16" s="27" t="s">
        <v>187</v>
      </c>
      <c r="F16" s="14" t="s">
        <v>193</v>
      </c>
      <c r="G16" s="28">
        <f>산출집계!H15</f>
        <v>2.4</v>
      </c>
      <c r="H16" s="78">
        <f>일대목차!I6</f>
        <v>2427</v>
      </c>
      <c r="I16" s="78">
        <f t="shared" si="0"/>
        <v>5824</v>
      </c>
      <c r="J16" s="78">
        <f>산출집계!J15</f>
        <v>2.4</v>
      </c>
      <c r="K16" s="78">
        <f>일대목차!L6</f>
        <v>7125</v>
      </c>
      <c r="L16" s="78">
        <f t="shared" si="4"/>
        <v>17100</v>
      </c>
      <c r="M16" s="78">
        <f>일대목차!N6</f>
        <v>4151</v>
      </c>
      <c r="N16" s="78">
        <f t="shared" si="2"/>
        <v>9962</v>
      </c>
      <c r="O16" s="78"/>
      <c r="P16" s="78">
        <f t="shared" si="3"/>
        <v>32886</v>
      </c>
      <c r="Q16" s="27" t="s">
        <v>564</v>
      </c>
    </row>
    <row r="17" spans="1:31" ht="23.15" customHeight="1">
      <c r="A17" s="15" t="s">
        <v>148</v>
      </c>
      <c r="B17" s="15" t="s">
        <v>627</v>
      </c>
      <c r="C17" s="15" t="s">
        <v>569</v>
      </c>
      <c r="D17" s="27" t="s">
        <v>149</v>
      </c>
      <c r="E17" s="27" t="s">
        <v>150</v>
      </c>
      <c r="F17" s="14" t="s">
        <v>417</v>
      </c>
      <c r="G17" s="28">
        <f>산출집계!H16</f>
        <v>10</v>
      </c>
      <c r="H17" s="78">
        <f>일대목차!I9</f>
        <v>2654</v>
      </c>
      <c r="I17" s="78">
        <f t="shared" si="0"/>
        <v>26540</v>
      </c>
      <c r="J17" s="78">
        <f>산출집계!J16</f>
        <v>10</v>
      </c>
      <c r="K17" s="78">
        <f>일대목차!L9</f>
        <v>8939</v>
      </c>
      <c r="L17" s="78">
        <f t="shared" si="4"/>
        <v>89390</v>
      </c>
      <c r="M17" s="78">
        <f>일대목차!N9</f>
        <v>0</v>
      </c>
      <c r="N17" s="78">
        <f t="shared" si="2"/>
        <v>0</v>
      </c>
      <c r="O17" s="78"/>
      <c r="P17" s="78">
        <f t="shared" si="3"/>
        <v>115930</v>
      </c>
      <c r="Q17" s="27" t="s">
        <v>570</v>
      </c>
    </row>
    <row r="18" spans="1:31" ht="23.15" customHeight="1">
      <c r="A18" s="15" t="s">
        <v>197</v>
      </c>
      <c r="B18" s="15" t="s">
        <v>627</v>
      </c>
      <c r="C18" s="15" t="s">
        <v>489</v>
      </c>
      <c r="D18" s="27" t="s">
        <v>198</v>
      </c>
      <c r="E18" s="27" t="s">
        <v>199</v>
      </c>
      <c r="F18" s="14" t="s">
        <v>200</v>
      </c>
      <c r="G18" s="28">
        <f>산출집계!H17</f>
        <v>0</v>
      </c>
      <c r="H18" s="78">
        <f>합산자재!H32</f>
        <v>31100</v>
      </c>
      <c r="I18" s="78">
        <f t="shared" si="0"/>
        <v>0</v>
      </c>
      <c r="J18" s="78">
        <f>산출집계!J17</f>
        <v>0</v>
      </c>
      <c r="K18" s="78">
        <f>합산자재!I32</f>
        <v>0</v>
      </c>
      <c r="L18" s="78">
        <f t="shared" si="4"/>
        <v>0</v>
      </c>
      <c r="M18" s="78">
        <f>합산자재!J32</f>
        <v>0</v>
      </c>
      <c r="N18" s="78">
        <f t="shared" si="2"/>
        <v>0</v>
      </c>
      <c r="O18" s="78"/>
      <c r="P18" s="78">
        <f t="shared" si="3"/>
        <v>0</v>
      </c>
      <c r="Q18" s="27"/>
    </row>
    <row r="19" spans="1:31" ht="23.15" customHeight="1">
      <c r="A19" s="15" t="s">
        <v>598</v>
      </c>
      <c r="B19" s="15" t="s">
        <v>627</v>
      </c>
      <c r="C19" s="15" t="s">
        <v>599</v>
      </c>
      <c r="D19" s="27" t="s">
        <v>600</v>
      </c>
      <c r="E19" s="27" t="s">
        <v>601</v>
      </c>
      <c r="F19" s="14" t="s">
        <v>124</v>
      </c>
      <c r="G19" s="28">
        <v>1</v>
      </c>
      <c r="H19" s="78">
        <f>IF(TRUNC((AD19+AC19)/$AD$3)*$AD$3-AD19 &lt;0, AC19, TRUNC((AD19+AC19)/$AD$3)*$AD$3-AD19)</f>
        <v>67005</v>
      </c>
      <c r="I19" s="78">
        <f>H19</f>
        <v>67005</v>
      </c>
      <c r="J19" s="78">
        <v>1</v>
      </c>
      <c r="K19" s="78"/>
      <c r="L19" s="78">
        <f t="shared" si="4"/>
        <v>0</v>
      </c>
      <c r="M19" s="78"/>
      <c r="N19" s="78">
        <f t="shared" si="2"/>
        <v>0</v>
      </c>
      <c r="O19" s="78"/>
      <c r="P19" s="78">
        <f t="shared" si="3"/>
        <v>67005</v>
      </c>
      <c r="Q19" s="27"/>
      <c r="AC19" s="79">
        <f>TRUNC(TRUNC(SUM(AC4:AC18))*옵션!$B$33/100)</f>
        <v>67005</v>
      </c>
      <c r="AD19" s="79">
        <f>TRUNC(SUM(I4:I18))+TRUNC(SUM(N4:N18))</f>
        <v>3911371</v>
      </c>
    </row>
    <row r="20" spans="1:31" ht="23.15" customHeight="1">
      <c r="A20" s="15" t="s">
        <v>551</v>
      </c>
      <c r="B20" s="15" t="s">
        <v>627</v>
      </c>
      <c r="C20" s="15" t="s">
        <v>514</v>
      </c>
      <c r="D20" s="27" t="s">
        <v>515</v>
      </c>
      <c r="E20" s="27" t="s">
        <v>516</v>
      </c>
      <c r="F20" s="14" t="s">
        <v>517</v>
      </c>
      <c r="G20" s="28">
        <f>노임근거!G10</f>
        <v>6.1660000000000004</v>
      </c>
      <c r="H20" s="78">
        <f>합산자재!H47</f>
        <v>0</v>
      </c>
      <c r="I20" s="78">
        <f>TRUNC(G20*H20)</f>
        <v>0</v>
      </c>
      <c r="J20" s="78">
        <f>노임근거!G10</f>
        <v>6.1660000000000004</v>
      </c>
      <c r="K20" s="78">
        <f>합산자재!I47</f>
        <v>273676</v>
      </c>
      <c r="L20" s="78">
        <f t="shared" si="4"/>
        <v>1687486</v>
      </c>
      <c r="M20" s="78">
        <f>합산자재!J47</f>
        <v>0</v>
      </c>
      <c r="N20" s="78">
        <f t="shared" si="2"/>
        <v>0</v>
      </c>
      <c r="O20" s="78"/>
      <c r="P20" s="78">
        <f t="shared" si="3"/>
        <v>1687486</v>
      </c>
      <c r="Q20" s="27"/>
      <c r="AE20" s="79">
        <f>L20</f>
        <v>1687486</v>
      </c>
    </row>
    <row r="21" spans="1:31" ht="23.15" customHeight="1">
      <c r="A21" s="15" t="s">
        <v>554</v>
      </c>
      <c r="B21" s="15" t="s">
        <v>627</v>
      </c>
      <c r="C21" s="15" t="s">
        <v>518</v>
      </c>
      <c r="D21" s="27" t="s">
        <v>515</v>
      </c>
      <c r="E21" s="27" t="s">
        <v>519</v>
      </c>
      <c r="F21" s="14" t="s">
        <v>517</v>
      </c>
      <c r="G21" s="28">
        <f>노임근거!G11</f>
        <v>2.169</v>
      </c>
      <c r="H21" s="78">
        <f>합산자재!H48</f>
        <v>0</v>
      </c>
      <c r="I21" s="78">
        <f>TRUNC(G21*H21)</f>
        <v>0</v>
      </c>
      <c r="J21" s="78">
        <f>노임근거!G11</f>
        <v>2.169</v>
      </c>
      <c r="K21" s="78">
        <f>합산자재!I48</f>
        <v>304156</v>
      </c>
      <c r="L21" s="78">
        <f t="shared" si="4"/>
        <v>659714</v>
      </c>
      <c r="M21" s="78">
        <f>합산자재!J48</f>
        <v>0</v>
      </c>
      <c r="N21" s="78">
        <f t="shared" si="2"/>
        <v>0</v>
      </c>
      <c r="O21" s="78"/>
      <c r="P21" s="78">
        <f t="shared" si="3"/>
        <v>659714</v>
      </c>
      <c r="Q21" s="27"/>
      <c r="AE21" s="79">
        <f>L21</f>
        <v>659714</v>
      </c>
    </row>
    <row r="22" spans="1:31" ht="23.15" customHeight="1">
      <c r="A22" s="15" t="s">
        <v>544</v>
      </c>
      <c r="B22" s="15" t="s">
        <v>627</v>
      </c>
      <c r="C22" s="15" t="s">
        <v>522</v>
      </c>
      <c r="D22" s="27" t="s">
        <v>515</v>
      </c>
      <c r="E22" s="27" t="s">
        <v>523</v>
      </c>
      <c r="F22" s="14" t="s">
        <v>517</v>
      </c>
      <c r="G22" s="28">
        <f>노임근거!G12</f>
        <v>1.079</v>
      </c>
      <c r="H22" s="78">
        <f>합산자재!H50</f>
        <v>0</v>
      </c>
      <c r="I22" s="78">
        <f>TRUNC(G22*H22)</f>
        <v>0</v>
      </c>
      <c r="J22" s="78">
        <f>노임근거!G12</f>
        <v>1.079</v>
      </c>
      <c r="K22" s="78">
        <f>합산자재!I50</f>
        <v>172068</v>
      </c>
      <c r="L22" s="78">
        <f t="shared" si="4"/>
        <v>185661</v>
      </c>
      <c r="M22" s="78">
        <f>합산자재!J50</f>
        <v>0</v>
      </c>
      <c r="N22" s="78">
        <f t="shared" si="2"/>
        <v>0</v>
      </c>
      <c r="O22" s="78"/>
      <c r="P22" s="78">
        <f t="shared" si="3"/>
        <v>185661</v>
      </c>
      <c r="Q22" s="27"/>
      <c r="AE22" s="79">
        <f>L22</f>
        <v>185661</v>
      </c>
    </row>
    <row r="23" spans="1:31" ht="23.15" customHeight="1">
      <c r="A23" s="15" t="s">
        <v>580</v>
      </c>
      <c r="B23" s="15" t="s">
        <v>627</v>
      </c>
      <c r="C23" s="15" t="s">
        <v>581</v>
      </c>
      <c r="D23" s="27" t="s">
        <v>582</v>
      </c>
      <c r="E23" s="27" t="s">
        <v>583</v>
      </c>
      <c r="F23" s="14" t="s">
        <v>124</v>
      </c>
      <c r="G23" s="28">
        <v>1</v>
      </c>
      <c r="H23" s="78">
        <f>IF(TRUNC((AD24+AC24)/$AE$3)*$AE$3-AD24 &lt;0, AC24, TRUNC((AD24+AC24)/$AE$3)*$AE$3-AD24)</f>
        <v>75985</v>
      </c>
      <c r="I23" s="78">
        <f>H23</f>
        <v>75985</v>
      </c>
      <c r="J23" s="78">
        <v>1</v>
      </c>
      <c r="K23" s="78"/>
      <c r="L23" s="78">
        <f t="shared" si="4"/>
        <v>0</v>
      </c>
      <c r="M23" s="78"/>
      <c r="N23" s="78">
        <f t="shared" si="2"/>
        <v>0</v>
      </c>
      <c r="O23" s="78"/>
      <c r="P23" s="78">
        <f t="shared" si="3"/>
        <v>75985</v>
      </c>
      <c r="Q23" s="27"/>
    </row>
    <row r="24" spans="1:31" ht="23.15" customHeight="1">
      <c r="D24" s="27"/>
      <c r="E24" s="27"/>
      <c r="F24" s="14"/>
      <c r="G24" s="28"/>
      <c r="H24" s="78"/>
      <c r="I24" s="78">
        <f>TRUNC(G24*H24)</f>
        <v>0</v>
      </c>
      <c r="J24" s="78"/>
      <c r="K24" s="78"/>
      <c r="L24" s="78">
        <f t="shared" si="4"/>
        <v>0</v>
      </c>
      <c r="M24" s="78"/>
      <c r="N24" s="78">
        <f t="shared" si="2"/>
        <v>0</v>
      </c>
      <c r="O24" s="78"/>
      <c r="P24" s="78">
        <f t="shared" si="3"/>
        <v>0</v>
      </c>
      <c r="Q24" s="27"/>
      <c r="AC24" s="79">
        <f>TRUNC(AE24*옵션!$B$36/100)</f>
        <v>75985</v>
      </c>
      <c r="AD24" s="79">
        <f>TRUNC(SUM(L4:L22))</f>
        <v>2822971</v>
      </c>
      <c r="AE24" s="79">
        <f>TRUNC(SUM(AE4:AE23))</f>
        <v>2532861</v>
      </c>
    </row>
    <row r="25" spans="1:31" ht="23.15" customHeight="1">
      <c r="D25" s="27"/>
      <c r="E25" s="27"/>
      <c r="F25" s="14"/>
      <c r="G25" s="28"/>
      <c r="H25" s="78"/>
      <c r="I25" s="78">
        <f>TRUNC(G25*H25)</f>
        <v>0</v>
      </c>
      <c r="J25" s="78"/>
      <c r="K25" s="78"/>
      <c r="L25" s="78">
        <f t="shared" si="4"/>
        <v>0</v>
      </c>
      <c r="M25" s="78"/>
      <c r="N25" s="78">
        <f t="shared" si="2"/>
        <v>0</v>
      </c>
      <c r="O25" s="78"/>
      <c r="P25" s="78">
        <f t="shared" si="3"/>
        <v>0</v>
      </c>
      <c r="Q25" s="27"/>
    </row>
    <row r="26" spans="1:31" ht="23.15" customHeight="1">
      <c r="D26" s="27"/>
      <c r="E26" s="27"/>
      <c r="F26" s="14"/>
      <c r="G26" s="28"/>
      <c r="H26" s="78"/>
      <c r="I26" s="78">
        <f>TRUNC(G26*H26)</f>
        <v>0</v>
      </c>
      <c r="J26" s="78"/>
      <c r="K26" s="78"/>
      <c r="L26" s="78">
        <f t="shared" si="4"/>
        <v>0</v>
      </c>
      <c r="M26" s="78"/>
      <c r="N26" s="78">
        <f t="shared" si="2"/>
        <v>0</v>
      </c>
      <c r="O26" s="78"/>
      <c r="P26" s="78">
        <f t="shared" si="3"/>
        <v>0</v>
      </c>
      <c r="Q26" s="27"/>
    </row>
    <row r="27" spans="1:31" ht="23.15" customHeight="1">
      <c r="D27" s="27"/>
      <c r="E27" s="27"/>
      <c r="F27" s="14"/>
      <c r="G27" s="28"/>
      <c r="H27" s="78"/>
      <c r="I27" s="78">
        <f>TRUNC(G27*H27)</f>
        <v>0</v>
      </c>
      <c r="J27" s="78"/>
      <c r="K27" s="78"/>
      <c r="L27" s="78">
        <f t="shared" si="4"/>
        <v>0</v>
      </c>
      <c r="M27" s="78"/>
      <c r="N27" s="78">
        <f t="shared" si="2"/>
        <v>0</v>
      </c>
      <c r="O27" s="78"/>
      <c r="P27" s="78">
        <f t="shared" si="3"/>
        <v>0</v>
      </c>
      <c r="Q27" s="27"/>
    </row>
    <row r="28" spans="1:31" ht="23.15" customHeight="1">
      <c r="D28" s="27"/>
      <c r="E28" s="27"/>
      <c r="F28" s="14"/>
      <c r="G28" s="28"/>
      <c r="H28" s="78"/>
      <c r="I28" s="78">
        <f>TRUNC(G28*H28)</f>
        <v>0</v>
      </c>
      <c r="J28" s="78"/>
      <c r="K28" s="78"/>
      <c r="L28" s="78">
        <f t="shared" si="4"/>
        <v>0</v>
      </c>
      <c r="M28" s="78"/>
      <c r="N28" s="78">
        <f t="shared" si="2"/>
        <v>0</v>
      </c>
      <c r="O28" s="78"/>
      <c r="P28" s="78">
        <f t="shared" si="3"/>
        <v>0</v>
      </c>
      <c r="Q28" s="27"/>
    </row>
    <row r="29" spans="1:31" ht="23.15" customHeight="1">
      <c r="B29" s="15" t="s">
        <v>585</v>
      </c>
      <c r="D29" s="27" t="s">
        <v>586</v>
      </c>
      <c r="E29" s="27"/>
      <c r="F29" s="14"/>
      <c r="G29" s="28"/>
      <c r="H29" s="78"/>
      <c r="I29" s="78">
        <f>TRUNC(SUM(I4:I28))</f>
        <v>4021319</v>
      </c>
      <c r="J29" s="78"/>
      <c r="K29" s="78"/>
      <c r="L29" s="78">
        <f>TRUNC(SUM(L4:L28))</f>
        <v>2822971</v>
      </c>
      <c r="M29" s="78"/>
      <c r="N29" s="78">
        <f>TRUNC(SUM(N4:N28))</f>
        <v>33042</v>
      </c>
      <c r="O29" s="78"/>
      <c r="P29" s="78">
        <f>TRUNC(SUM(P4:P28))</f>
        <v>6877332</v>
      </c>
      <c r="Q29" s="27"/>
    </row>
    <row r="30" spans="1:31" ht="23.15" customHeight="1">
      <c r="B30" s="15" t="s">
        <v>133</v>
      </c>
      <c r="D30" s="273" t="s">
        <v>218</v>
      </c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5"/>
    </row>
    <row r="31" spans="1:31" ht="23.15" customHeight="1">
      <c r="A31" s="15" t="s">
        <v>223</v>
      </c>
      <c r="B31" s="15" t="s">
        <v>631</v>
      </c>
      <c r="C31" s="15" t="s">
        <v>435</v>
      </c>
      <c r="D31" s="27" t="s">
        <v>224</v>
      </c>
      <c r="E31" s="27" t="s">
        <v>225</v>
      </c>
      <c r="F31" s="14" t="s">
        <v>417</v>
      </c>
      <c r="G31" s="28">
        <f>산출집계!H42</f>
        <v>14</v>
      </c>
      <c r="H31" s="78">
        <f>합산자재!H11</f>
        <v>16695</v>
      </c>
      <c r="I31" s="78">
        <f>TRUNC(G31*H31)</f>
        <v>233730</v>
      </c>
      <c r="J31" s="78">
        <f>산출집계!J42</f>
        <v>13</v>
      </c>
      <c r="K31" s="78">
        <f>합산자재!I11</f>
        <v>0</v>
      </c>
      <c r="L31" s="78">
        <f t="shared" ref="L31:L54" si="5">TRUNC(G31*K31)</f>
        <v>0</v>
      </c>
      <c r="M31" s="78">
        <f>합산자재!J11</f>
        <v>0</v>
      </c>
      <c r="N31" s="78">
        <f t="shared" ref="N31:N54" si="6">TRUNC(G31*M31)</f>
        <v>0</v>
      </c>
      <c r="O31" s="78"/>
      <c r="P31" s="78">
        <f t="shared" ref="P31:P54" si="7">SUM(I31,L31,N31)</f>
        <v>233730</v>
      </c>
      <c r="Q31" s="27"/>
      <c r="AC31" s="79">
        <f>G31*H31</f>
        <v>233730</v>
      </c>
    </row>
    <row r="32" spans="1:31" ht="23.15" customHeight="1">
      <c r="A32" s="15" t="s">
        <v>234</v>
      </c>
      <c r="B32" s="15" t="s">
        <v>631</v>
      </c>
      <c r="C32" s="15" t="s">
        <v>481</v>
      </c>
      <c r="D32" s="27" t="s">
        <v>180</v>
      </c>
      <c r="E32" s="27" t="s">
        <v>235</v>
      </c>
      <c r="F32" s="14" t="s">
        <v>175</v>
      </c>
      <c r="G32" s="28">
        <f>산출집계!H43</f>
        <v>2</v>
      </c>
      <c r="H32" s="78">
        <f>합산자재!H26</f>
        <v>1550</v>
      </c>
      <c r="I32" s="78">
        <f>TRUNC(G32*H32)</f>
        <v>3100</v>
      </c>
      <c r="J32" s="78">
        <f>산출집계!J43</f>
        <v>2</v>
      </c>
      <c r="K32" s="78">
        <f>합산자재!I26</f>
        <v>0</v>
      </c>
      <c r="L32" s="78">
        <f t="shared" si="5"/>
        <v>0</v>
      </c>
      <c r="M32" s="78">
        <f>합산자재!J26</f>
        <v>0</v>
      </c>
      <c r="N32" s="78">
        <f t="shared" si="6"/>
        <v>0</v>
      </c>
      <c r="O32" s="78"/>
      <c r="P32" s="78">
        <f t="shared" si="7"/>
        <v>3100</v>
      </c>
      <c r="Q32" s="27"/>
    </row>
    <row r="33" spans="1:31" ht="23.15" customHeight="1">
      <c r="A33" s="15" t="s">
        <v>227</v>
      </c>
      <c r="B33" s="15" t="s">
        <v>631</v>
      </c>
      <c r="C33" s="15" t="s">
        <v>567</v>
      </c>
      <c r="D33" s="27" t="s">
        <v>149</v>
      </c>
      <c r="E33" s="27" t="s">
        <v>228</v>
      </c>
      <c r="F33" s="14" t="s">
        <v>417</v>
      </c>
      <c r="G33" s="28">
        <f>산출집계!H44</f>
        <v>10</v>
      </c>
      <c r="H33" s="78">
        <f>일대목차!I8</f>
        <v>806</v>
      </c>
      <c r="I33" s="78">
        <f>TRUNC(G33*H33)</f>
        <v>8060</v>
      </c>
      <c r="J33" s="78">
        <f>산출집계!J44</f>
        <v>10</v>
      </c>
      <c r="K33" s="78">
        <f>일대목차!L8</f>
        <v>4801</v>
      </c>
      <c r="L33" s="78">
        <f t="shared" si="5"/>
        <v>48010</v>
      </c>
      <c r="M33" s="78">
        <f>일대목차!N8</f>
        <v>0</v>
      </c>
      <c r="N33" s="78">
        <f t="shared" si="6"/>
        <v>0</v>
      </c>
      <c r="O33" s="78"/>
      <c r="P33" s="78">
        <f t="shared" si="7"/>
        <v>56070</v>
      </c>
      <c r="Q33" s="27" t="s">
        <v>568</v>
      </c>
      <c r="Z33" s="1" t="s">
        <v>584</v>
      </c>
    </row>
    <row r="34" spans="1:31" ht="23.15" customHeight="1">
      <c r="A34" s="15" t="s">
        <v>238</v>
      </c>
      <c r="B34" s="15" t="s">
        <v>631</v>
      </c>
      <c r="C34" s="15" t="s">
        <v>571</v>
      </c>
      <c r="D34" s="27" t="s">
        <v>239</v>
      </c>
      <c r="E34" s="27" t="s">
        <v>240</v>
      </c>
      <c r="F34" s="14" t="s">
        <v>241</v>
      </c>
      <c r="G34" s="28">
        <f>산출집계!H45</f>
        <v>3</v>
      </c>
      <c r="H34" s="78">
        <f>일대목차!I10</f>
        <v>11252</v>
      </c>
      <c r="I34" s="78">
        <f>TRUNC(G34*H34)</f>
        <v>33756</v>
      </c>
      <c r="J34" s="78">
        <f>산출집계!J45</f>
        <v>3</v>
      </c>
      <c r="K34" s="78">
        <f>일대목차!L10</f>
        <v>35095</v>
      </c>
      <c r="L34" s="78">
        <f t="shared" si="5"/>
        <v>105285</v>
      </c>
      <c r="M34" s="78">
        <f>일대목차!N10</f>
        <v>0</v>
      </c>
      <c r="N34" s="78">
        <f t="shared" si="6"/>
        <v>0</v>
      </c>
      <c r="O34" s="78"/>
      <c r="P34" s="78">
        <f t="shared" si="7"/>
        <v>139041</v>
      </c>
      <c r="Q34" s="27" t="s">
        <v>572</v>
      </c>
    </row>
    <row r="35" spans="1:31" ht="23.15" customHeight="1">
      <c r="A35" s="15" t="s">
        <v>598</v>
      </c>
      <c r="B35" s="15" t="s">
        <v>631</v>
      </c>
      <c r="C35" s="15" t="s">
        <v>599</v>
      </c>
      <c r="D35" s="27" t="s">
        <v>600</v>
      </c>
      <c r="E35" s="27" t="s">
        <v>601</v>
      </c>
      <c r="F35" s="14" t="s">
        <v>124</v>
      </c>
      <c r="G35" s="28">
        <v>1</v>
      </c>
      <c r="H35" s="78">
        <f>IF(TRUNC((AD35+AC35)/$AD$3)*$AD$3-AD35 &lt;0, AC35, TRUNC((AD35+AC35)/$AD$3)*$AD$3-AD35)</f>
        <v>4674</v>
      </c>
      <c r="I35" s="78">
        <f>H35</f>
        <v>4674</v>
      </c>
      <c r="J35" s="78">
        <v>1</v>
      </c>
      <c r="K35" s="78"/>
      <c r="L35" s="78">
        <f t="shared" si="5"/>
        <v>0</v>
      </c>
      <c r="M35" s="78"/>
      <c r="N35" s="78">
        <f t="shared" si="6"/>
        <v>0</v>
      </c>
      <c r="O35" s="78"/>
      <c r="P35" s="78">
        <f t="shared" si="7"/>
        <v>4674</v>
      </c>
      <c r="Q35" s="27"/>
      <c r="AC35" s="79">
        <f>TRUNC(TRUNC(SUM(AC30:AC34))*옵션!$B$33/100)</f>
        <v>4674</v>
      </c>
      <c r="AD35" s="79">
        <f>TRUNC(SUM(I30:I34))+TRUNC(SUM(N30:N34))</f>
        <v>278646</v>
      </c>
    </row>
    <row r="36" spans="1:31" ht="23.15" customHeight="1">
      <c r="A36" s="15" t="s">
        <v>551</v>
      </c>
      <c r="B36" s="15" t="s">
        <v>631</v>
      </c>
      <c r="C36" s="15" t="s">
        <v>514</v>
      </c>
      <c r="D36" s="27" t="s">
        <v>515</v>
      </c>
      <c r="E36" s="27" t="s">
        <v>516</v>
      </c>
      <c r="F36" s="14" t="s">
        <v>517</v>
      </c>
      <c r="G36" s="28">
        <f>노임근거!G33</f>
        <v>6.6000000000000003E-2</v>
      </c>
      <c r="H36" s="78">
        <f>합산자재!H47</f>
        <v>0</v>
      </c>
      <c r="I36" s="78">
        <f>TRUNC(G36*H36)</f>
        <v>0</v>
      </c>
      <c r="J36" s="78">
        <f>노임근거!G33</f>
        <v>6.6000000000000003E-2</v>
      </c>
      <c r="K36" s="78">
        <f>합산자재!I47</f>
        <v>273676</v>
      </c>
      <c r="L36" s="78">
        <f t="shared" si="5"/>
        <v>18062</v>
      </c>
      <c r="M36" s="78">
        <f>합산자재!J47</f>
        <v>0</v>
      </c>
      <c r="N36" s="78">
        <f t="shared" si="6"/>
        <v>0</v>
      </c>
      <c r="O36" s="78"/>
      <c r="P36" s="78">
        <f t="shared" si="7"/>
        <v>18062</v>
      </c>
      <c r="Q36" s="27"/>
      <c r="AE36" s="79">
        <f>L36</f>
        <v>18062</v>
      </c>
    </row>
    <row r="37" spans="1:31" ht="23.15" customHeight="1">
      <c r="A37" s="15" t="s">
        <v>554</v>
      </c>
      <c r="B37" s="15" t="s">
        <v>631</v>
      </c>
      <c r="C37" s="15" t="s">
        <v>518</v>
      </c>
      <c r="D37" s="27" t="s">
        <v>515</v>
      </c>
      <c r="E37" s="27" t="s">
        <v>519</v>
      </c>
      <c r="F37" s="14" t="s">
        <v>517</v>
      </c>
      <c r="G37" s="28">
        <f>노임근거!G34</f>
        <v>0.24</v>
      </c>
      <c r="H37" s="78">
        <f>합산자재!H48</f>
        <v>0</v>
      </c>
      <c r="I37" s="78">
        <f>TRUNC(G37*H37)</f>
        <v>0</v>
      </c>
      <c r="J37" s="78">
        <f>노임근거!G34</f>
        <v>0.24</v>
      </c>
      <c r="K37" s="78">
        <f>합산자재!I48</f>
        <v>304156</v>
      </c>
      <c r="L37" s="78">
        <f t="shared" si="5"/>
        <v>72997</v>
      </c>
      <c r="M37" s="78">
        <f>합산자재!J48</f>
        <v>0</v>
      </c>
      <c r="N37" s="78">
        <f t="shared" si="6"/>
        <v>0</v>
      </c>
      <c r="O37" s="78"/>
      <c r="P37" s="78">
        <f t="shared" si="7"/>
        <v>72997</v>
      </c>
      <c r="Q37" s="27"/>
      <c r="AE37" s="79">
        <f>L37</f>
        <v>72997</v>
      </c>
    </row>
    <row r="38" spans="1:31" ht="23.15" customHeight="1">
      <c r="A38" s="15" t="s">
        <v>580</v>
      </c>
      <c r="B38" s="15" t="s">
        <v>631</v>
      </c>
      <c r="C38" s="15" t="s">
        <v>581</v>
      </c>
      <c r="D38" s="27" t="s">
        <v>582</v>
      </c>
      <c r="E38" s="27" t="s">
        <v>583</v>
      </c>
      <c r="F38" s="14" t="s">
        <v>124</v>
      </c>
      <c r="G38" s="28">
        <v>1</v>
      </c>
      <c r="H38" s="78">
        <f>IF(TRUNC((AD39+AC39)/$AE$3)*$AE$3-AD39 &lt;0, AC39, TRUNC((AD39+AC39)/$AE$3)*$AE$3-AD39)</f>
        <v>2731</v>
      </c>
      <c r="I38" s="78">
        <f>H38</f>
        <v>2731</v>
      </c>
      <c r="J38" s="78">
        <v>1</v>
      </c>
      <c r="K38" s="78"/>
      <c r="L38" s="78">
        <f t="shared" si="5"/>
        <v>0</v>
      </c>
      <c r="M38" s="78"/>
      <c r="N38" s="78">
        <f t="shared" si="6"/>
        <v>0</v>
      </c>
      <c r="O38" s="78"/>
      <c r="P38" s="78">
        <f t="shared" si="7"/>
        <v>2731</v>
      </c>
      <c r="Q38" s="27"/>
    </row>
    <row r="39" spans="1:31" ht="23.15" customHeight="1">
      <c r="D39" s="27"/>
      <c r="E39" s="27"/>
      <c r="F39" s="14"/>
      <c r="G39" s="28"/>
      <c r="H39" s="78"/>
      <c r="I39" s="78">
        <f t="shared" ref="I39:I54" si="8">TRUNC(G39*H39)</f>
        <v>0</v>
      </c>
      <c r="J39" s="78"/>
      <c r="K39" s="78"/>
      <c r="L39" s="78">
        <f t="shared" si="5"/>
        <v>0</v>
      </c>
      <c r="M39" s="78"/>
      <c r="N39" s="78">
        <f t="shared" si="6"/>
        <v>0</v>
      </c>
      <c r="O39" s="78"/>
      <c r="P39" s="78">
        <f t="shared" si="7"/>
        <v>0</v>
      </c>
      <c r="Q39" s="27"/>
      <c r="AC39" s="79">
        <f>TRUNC(AE39*옵션!$B$36/100)</f>
        <v>2731</v>
      </c>
      <c r="AD39" s="79">
        <f>TRUNC(SUM(L30:L37))</f>
        <v>244354</v>
      </c>
      <c r="AE39" s="79">
        <f>TRUNC(SUM(AE30:AE38))</f>
        <v>91059</v>
      </c>
    </row>
    <row r="40" spans="1:31" ht="23.15" customHeight="1">
      <c r="D40" s="27"/>
      <c r="E40" s="27"/>
      <c r="F40" s="14"/>
      <c r="G40" s="28"/>
      <c r="H40" s="78"/>
      <c r="I40" s="78">
        <f t="shared" si="8"/>
        <v>0</v>
      </c>
      <c r="J40" s="78"/>
      <c r="K40" s="78"/>
      <c r="L40" s="78">
        <f t="shared" si="5"/>
        <v>0</v>
      </c>
      <c r="M40" s="78"/>
      <c r="N40" s="78">
        <f t="shared" si="6"/>
        <v>0</v>
      </c>
      <c r="O40" s="78"/>
      <c r="P40" s="78">
        <f t="shared" si="7"/>
        <v>0</v>
      </c>
      <c r="Q40" s="27"/>
    </row>
    <row r="41" spans="1:31" ht="23.15" customHeight="1">
      <c r="D41" s="27"/>
      <c r="E41" s="27"/>
      <c r="F41" s="14"/>
      <c r="G41" s="28"/>
      <c r="H41" s="78"/>
      <c r="I41" s="78">
        <f t="shared" si="8"/>
        <v>0</v>
      </c>
      <c r="J41" s="78"/>
      <c r="K41" s="78"/>
      <c r="L41" s="78">
        <f t="shared" si="5"/>
        <v>0</v>
      </c>
      <c r="M41" s="78"/>
      <c r="N41" s="78">
        <f t="shared" si="6"/>
        <v>0</v>
      </c>
      <c r="O41" s="78"/>
      <c r="P41" s="78">
        <f t="shared" si="7"/>
        <v>0</v>
      </c>
      <c r="Q41" s="27"/>
    </row>
    <row r="42" spans="1:31" ht="23.15" customHeight="1">
      <c r="D42" s="27"/>
      <c r="E42" s="27"/>
      <c r="F42" s="14"/>
      <c r="G42" s="28"/>
      <c r="H42" s="78"/>
      <c r="I42" s="78">
        <f t="shared" si="8"/>
        <v>0</v>
      </c>
      <c r="J42" s="78"/>
      <c r="K42" s="78"/>
      <c r="L42" s="78">
        <f t="shared" si="5"/>
        <v>0</v>
      </c>
      <c r="M42" s="78"/>
      <c r="N42" s="78">
        <f t="shared" si="6"/>
        <v>0</v>
      </c>
      <c r="O42" s="78"/>
      <c r="P42" s="78">
        <f t="shared" si="7"/>
        <v>0</v>
      </c>
      <c r="Q42" s="27"/>
    </row>
    <row r="43" spans="1:31" ht="23.15" customHeight="1">
      <c r="D43" s="27"/>
      <c r="E43" s="27"/>
      <c r="F43" s="14"/>
      <c r="G43" s="28"/>
      <c r="H43" s="78"/>
      <c r="I43" s="78">
        <f t="shared" si="8"/>
        <v>0</v>
      </c>
      <c r="J43" s="78"/>
      <c r="K43" s="78"/>
      <c r="L43" s="78">
        <f t="shared" si="5"/>
        <v>0</v>
      </c>
      <c r="M43" s="78"/>
      <c r="N43" s="78">
        <f t="shared" si="6"/>
        <v>0</v>
      </c>
      <c r="O43" s="78"/>
      <c r="P43" s="78">
        <f t="shared" si="7"/>
        <v>0</v>
      </c>
      <c r="Q43" s="27"/>
    </row>
    <row r="44" spans="1:31" ht="23.15" customHeight="1">
      <c r="D44" s="27"/>
      <c r="E44" s="27"/>
      <c r="F44" s="14"/>
      <c r="G44" s="28"/>
      <c r="H44" s="78"/>
      <c r="I44" s="78">
        <f t="shared" si="8"/>
        <v>0</v>
      </c>
      <c r="J44" s="78"/>
      <c r="K44" s="78"/>
      <c r="L44" s="78">
        <f t="shared" si="5"/>
        <v>0</v>
      </c>
      <c r="M44" s="78"/>
      <c r="N44" s="78">
        <f t="shared" si="6"/>
        <v>0</v>
      </c>
      <c r="O44" s="78"/>
      <c r="P44" s="78">
        <f t="shared" si="7"/>
        <v>0</v>
      </c>
      <c r="Q44" s="27"/>
    </row>
    <row r="45" spans="1:31" ht="23.15" customHeight="1">
      <c r="D45" s="27"/>
      <c r="E45" s="27"/>
      <c r="F45" s="14"/>
      <c r="G45" s="28"/>
      <c r="H45" s="78"/>
      <c r="I45" s="78">
        <f t="shared" si="8"/>
        <v>0</v>
      </c>
      <c r="J45" s="78"/>
      <c r="K45" s="78"/>
      <c r="L45" s="78">
        <f t="shared" si="5"/>
        <v>0</v>
      </c>
      <c r="M45" s="78"/>
      <c r="N45" s="78">
        <f t="shared" si="6"/>
        <v>0</v>
      </c>
      <c r="O45" s="78"/>
      <c r="P45" s="78">
        <f t="shared" si="7"/>
        <v>0</v>
      </c>
      <c r="Q45" s="27"/>
    </row>
    <row r="46" spans="1:31" ht="23.15" customHeight="1">
      <c r="D46" s="27"/>
      <c r="E46" s="27"/>
      <c r="F46" s="14"/>
      <c r="G46" s="28"/>
      <c r="H46" s="78"/>
      <c r="I46" s="78">
        <f t="shared" si="8"/>
        <v>0</v>
      </c>
      <c r="J46" s="78"/>
      <c r="K46" s="78"/>
      <c r="L46" s="78">
        <f t="shared" si="5"/>
        <v>0</v>
      </c>
      <c r="M46" s="78"/>
      <c r="N46" s="78">
        <f t="shared" si="6"/>
        <v>0</v>
      </c>
      <c r="O46" s="78"/>
      <c r="P46" s="78">
        <f t="shared" si="7"/>
        <v>0</v>
      </c>
      <c r="Q46" s="27"/>
    </row>
    <row r="47" spans="1:31" ht="23.15" customHeight="1">
      <c r="D47" s="27"/>
      <c r="E47" s="27"/>
      <c r="F47" s="14"/>
      <c r="G47" s="28"/>
      <c r="H47" s="78"/>
      <c r="I47" s="78">
        <f t="shared" si="8"/>
        <v>0</v>
      </c>
      <c r="J47" s="78"/>
      <c r="K47" s="78"/>
      <c r="L47" s="78">
        <f t="shared" si="5"/>
        <v>0</v>
      </c>
      <c r="M47" s="78"/>
      <c r="N47" s="78">
        <f t="shared" si="6"/>
        <v>0</v>
      </c>
      <c r="O47" s="78"/>
      <c r="P47" s="78">
        <f t="shared" si="7"/>
        <v>0</v>
      </c>
      <c r="Q47" s="27"/>
    </row>
    <row r="48" spans="1:31" ht="23.15" customHeight="1">
      <c r="D48" s="27"/>
      <c r="E48" s="27"/>
      <c r="F48" s="14"/>
      <c r="G48" s="28"/>
      <c r="H48" s="78"/>
      <c r="I48" s="78">
        <f t="shared" si="8"/>
        <v>0</v>
      </c>
      <c r="J48" s="78"/>
      <c r="K48" s="78"/>
      <c r="L48" s="78">
        <f t="shared" si="5"/>
        <v>0</v>
      </c>
      <c r="M48" s="78"/>
      <c r="N48" s="78">
        <f t="shared" si="6"/>
        <v>0</v>
      </c>
      <c r="O48" s="78"/>
      <c r="P48" s="78">
        <f t="shared" si="7"/>
        <v>0</v>
      </c>
      <c r="Q48" s="27"/>
    </row>
    <row r="49" spans="1:29" ht="23.15" customHeight="1">
      <c r="D49" s="27"/>
      <c r="E49" s="27"/>
      <c r="F49" s="14"/>
      <c r="G49" s="28"/>
      <c r="H49" s="78"/>
      <c r="I49" s="78">
        <f t="shared" si="8"/>
        <v>0</v>
      </c>
      <c r="J49" s="78"/>
      <c r="K49" s="78"/>
      <c r="L49" s="78">
        <f t="shared" si="5"/>
        <v>0</v>
      </c>
      <c r="M49" s="78"/>
      <c r="N49" s="78">
        <f t="shared" si="6"/>
        <v>0</v>
      </c>
      <c r="O49" s="78"/>
      <c r="P49" s="78">
        <f t="shared" si="7"/>
        <v>0</v>
      </c>
      <c r="Q49" s="27"/>
    </row>
    <row r="50" spans="1:29" ht="23.15" customHeight="1">
      <c r="D50" s="27"/>
      <c r="E50" s="27"/>
      <c r="F50" s="14"/>
      <c r="G50" s="28"/>
      <c r="H50" s="78"/>
      <c r="I50" s="78">
        <f t="shared" si="8"/>
        <v>0</v>
      </c>
      <c r="J50" s="78"/>
      <c r="K50" s="78"/>
      <c r="L50" s="78">
        <f t="shared" si="5"/>
        <v>0</v>
      </c>
      <c r="M50" s="78"/>
      <c r="N50" s="78">
        <f t="shared" si="6"/>
        <v>0</v>
      </c>
      <c r="O50" s="78"/>
      <c r="P50" s="78">
        <f t="shared" si="7"/>
        <v>0</v>
      </c>
      <c r="Q50" s="27"/>
    </row>
    <row r="51" spans="1:29" ht="23.15" customHeight="1">
      <c r="D51" s="27"/>
      <c r="E51" s="27"/>
      <c r="F51" s="14"/>
      <c r="G51" s="28"/>
      <c r="H51" s="78"/>
      <c r="I51" s="78">
        <f t="shared" si="8"/>
        <v>0</v>
      </c>
      <c r="J51" s="78"/>
      <c r="K51" s="78"/>
      <c r="L51" s="78">
        <f t="shared" si="5"/>
        <v>0</v>
      </c>
      <c r="M51" s="78"/>
      <c r="N51" s="78">
        <f t="shared" si="6"/>
        <v>0</v>
      </c>
      <c r="O51" s="78"/>
      <c r="P51" s="78">
        <f t="shared" si="7"/>
        <v>0</v>
      </c>
      <c r="Q51" s="27"/>
    </row>
    <row r="52" spans="1:29" ht="23.15" customHeight="1">
      <c r="D52" s="27"/>
      <c r="E52" s="27"/>
      <c r="F52" s="14"/>
      <c r="G52" s="28"/>
      <c r="H52" s="78"/>
      <c r="I52" s="78">
        <f t="shared" si="8"/>
        <v>0</v>
      </c>
      <c r="J52" s="78"/>
      <c r="K52" s="78"/>
      <c r="L52" s="78">
        <f t="shared" si="5"/>
        <v>0</v>
      </c>
      <c r="M52" s="78"/>
      <c r="N52" s="78">
        <f t="shared" si="6"/>
        <v>0</v>
      </c>
      <c r="O52" s="78"/>
      <c r="P52" s="78">
        <f t="shared" si="7"/>
        <v>0</v>
      </c>
      <c r="Q52" s="27"/>
    </row>
    <row r="53" spans="1:29" ht="23.15" customHeight="1">
      <c r="D53" s="27"/>
      <c r="E53" s="27"/>
      <c r="F53" s="14"/>
      <c r="G53" s="28"/>
      <c r="H53" s="78"/>
      <c r="I53" s="78">
        <f t="shared" si="8"/>
        <v>0</v>
      </c>
      <c r="J53" s="78"/>
      <c r="K53" s="78"/>
      <c r="L53" s="78">
        <f t="shared" si="5"/>
        <v>0</v>
      </c>
      <c r="M53" s="78"/>
      <c r="N53" s="78">
        <f t="shared" si="6"/>
        <v>0</v>
      </c>
      <c r="O53" s="78"/>
      <c r="P53" s="78">
        <f t="shared" si="7"/>
        <v>0</v>
      </c>
      <c r="Q53" s="27"/>
    </row>
    <row r="54" spans="1:29" ht="23.15" customHeight="1">
      <c r="D54" s="27"/>
      <c r="E54" s="27"/>
      <c r="F54" s="14"/>
      <c r="G54" s="28"/>
      <c r="H54" s="78"/>
      <c r="I54" s="78">
        <f t="shared" si="8"/>
        <v>0</v>
      </c>
      <c r="J54" s="78"/>
      <c r="K54" s="78"/>
      <c r="L54" s="78">
        <f t="shared" si="5"/>
        <v>0</v>
      </c>
      <c r="M54" s="78"/>
      <c r="N54" s="78">
        <f t="shared" si="6"/>
        <v>0</v>
      </c>
      <c r="O54" s="78"/>
      <c r="P54" s="78">
        <f t="shared" si="7"/>
        <v>0</v>
      </c>
      <c r="Q54" s="27"/>
    </row>
    <row r="55" spans="1:29" ht="23.15" customHeight="1">
      <c r="B55" s="15" t="s">
        <v>585</v>
      </c>
      <c r="D55" s="27" t="s">
        <v>586</v>
      </c>
      <c r="E55" s="27"/>
      <c r="F55" s="14"/>
      <c r="G55" s="28"/>
      <c r="H55" s="78"/>
      <c r="I55" s="78">
        <f>TRUNC(SUM(I30:I54))</f>
        <v>286051</v>
      </c>
      <c r="J55" s="78"/>
      <c r="K55" s="78"/>
      <c r="L55" s="78">
        <f>TRUNC(SUM(L30:L54))</f>
        <v>244354</v>
      </c>
      <c r="M55" s="78"/>
      <c r="N55" s="78">
        <f>TRUNC(SUM(N30:N54))</f>
        <v>0</v>
      </c>
      <c r="O55" s="78"/>
      <c r="P55" s="78">
        <f>TRUNC(SUM(P30:P54))</f>
        <v>530405</v>
      </c>
      <c r="Q55" s="27"/>
    </row>
    <row r="56" spans="1:29" ht="23.15" customHeight="1">
      <c r="B56" s="15" t="s">
        <v>133</v>
      </c>
      <c r="D56" s="273" t="s">
        <v>242</v>
      </c>
      <c r="E56" s="274"/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5"/>
    </row>
    <row r="57" spans="1:29" ht="23.15" customHeight="1">
      <c r="A57" s="15" t="s">
        <v>223</v>
      </c>
      <c r="B57" s="15" t="s">
        <v>632</v>
      </c>
      <c r="C57" s="15" t="s">
        <v>435</v>
      </c>
      <c r="D57" s="27" t="s">
        <v>224</v>
      </c>
      <c r="E57" s="27" t="s">
        <v>225</v>
      </c>
      <c r="F57" s="14" t="s">
        <v>417</v>
      </c>
      <c r="G57" s="28">
        <f>산출집계!H79</f>
        <v>12</v>
      </c>
      <c r="H57" s="78">
        <f>합산자재!H11</f>
        <v>16695</v>
      </c>
      <c r="I57" s="78">
        <f t="shared" ref="I57:I74" si="9">TRUNC(G57*H57)</f>
        <v>200340</v>
      </c>
      <c r="J57" s="78">
        <f>산출집계!J79</f>
        <v>11</v>
      </c>
      <c r="K57" s="78">
        <f>합산자재!I11</f>
        <v>0</v>
      </c>
      <c r="L57" s="78">
        <f t="shared" ref="L57:L88" si="10">TRUNC(G57*K57)</f>
        <v>0</v>
      </c>
      <c r="M57" s="78">
        <f>합산자재!J11</f>
        <v>0</v>
      </c>
      <c r="N57" s="78">
        <f t="shared" ref="N57:N88" si="11">TRUNC(G57*M57)</f>
        <v>0</v>
      </c>
      <c r="O57" s="78"/>
      <c r="P57" s="78">
        <f t="shared" ref="P57:P88" si="12">SUM(I57,L57,N57)</f>
        <v>200340</v>
      </c>
      <c r="Q57" s="27"/>
      <c r="AC57" s="79">
        <f>G57*H57</f>
        <v>200340</v>
      </c>
    </row>
    <row r="58" spans="1:29" ht="23.15" customHeight="1">
      <c r="A58" s="15" t="s">
        <v>142</v>
      </c>
      <c r="B58" s="15" t="s">
        <v>632</v>
      </c>
      <c r="C58" s="15" t="s">
        <v>442</v>
      </c>
      <c r="D58" s="27" t="s">
        <v>143</v>
      </c>
      <c r="E58" s="27" t="s">
        <v>144</v>
      </c>
      <c r="F58" s="14" t="s">
        <v>417</v>
      </c>
      <c r="G58" s="28">
        <f>산출집계!H80</f>
        <v>46</v>
      </c>
      <c r="H58" s="78">
        <f>합산자재!H13</f>
        <v>33081</v>
      </c>
      <c r="I58" s="78">
        <f t="shared" si="9"/>
        <v>1521726</v>
      </c>
      <c r="J58" s="78">
        <f>산출집계!J80</f>
        <v>44</v>
      </c>
      <c r="K58" s="78">
        <f>합산자재!I13</f>
        <v>0</v>
      </c>
      <c r="L58" s="78">
        <f t="shared" si="10"/>
        <v>0</v>
      </c>
      <c r="M58" s="78">
        <f>합산자재!J13</f>
        <v>0</v>
      </c>
      <c r="N58" s="78">
        <f t="shared" si="11"/>
        <v>0</v>
      </c>
      <c r="O58" s="78"/>
      <c r="P58" s="78">
        <f t="shared" si="12"/>
        <v>1521726</v>
      </c>
      <c r="Q58" s="27"/>
      <c r="AC58" s="79">
        <f>G58*H58</f>
        <v>1521726</v>
      </c>
    </row>
    <row r="59" spans="1:29" ht="23.15" customHeight="1">
      <c r="A59" s="15" t="s">
        <v>251</v>
      </c>
      <c r="B59" s="15" t="s">
        <v>632</v>
      </c>
      <c r="C59" s="15" t="s">
        <v>443</v>
      </c>
      <c r="D59" s="27" t="s">
        <v>143</v>
      </c>
      <c r="E59" s="27" t="s">
        <v>252</v>
      </c>
      <c r="F59" s="14" t="s">
        <v>417</v>
      </c>
      <c r="G59" s="28">
        <f>산출집계!H81</f>
        <v>11</v>
      </c>
      <c r="H59" s="78">
        <f>합산자재!H14</f>
        <v>2041</v>
      </c>
      <c r="I59" s="78">
        <f t="shared" si="9"/>
        <v>22451</v>
      </c>
      <c r="J59" s="78">
        <f>산출집계!J81</f>
        <v>11</v>
      </c>
      <c r="K59" s="78">
        <f>합산자재!I14</f>
        <v>0</v>
      </c>
      <c r="L59" s="78">
        <f t="shared" si="10"/>
        <v>0</v>
      </c>
      <c r="M59" s="78">
        <f>합산자재!J14</f>
        <v>0</v>
      </c>
      <c r="N59" s="78">
        <f t="shared" si="11"/>
        <v>0</v>
      </c>
      <c r="O59" s="78"/>
      <c r="P59" s="78">
        <f t="shared" si="12"/>
        <v>22451</v>
      </c>
      <c r="Q59" s="27"/>
      <c r="AC59" s="79">
        <f>G59*H59</f>
        <v>22451</v>
      </c>
    </row>
    <row r="60" spans="1:29" ht="23.15" customHeight="1">
      <c r="A60" s="15" t="s">
        <v>268</v>
      </c>
      <c r="B60" s="15" t="s">
        <v>632</v>
      </c>
      <c r="C60" s="15" t="s">
        <v>485</v>
      </c>
      <c r="D60" s="27" t="s">
        <v>260</v>
      </c>
      <c r="E60" s="27" t="s">
        <v>269</v>
      </c>
      <c r="F60" s="14" t="s">
        <v>175</v>
      </c>
      <c r="G60" s="28">
        <f>산출집계!H82</f>
        <v>6</v>
      </c>
      <c r="H60" s="78">
        <f>합산자재!H28</f>
        <v>150</v>
      </c>
      <c r="I60" s="78">
        <f t="shared" si="9"/>
        <v>900</v>
      </c>
      <c r="J60" s="78">
        <f>산출집계!J82</f>
        <v>6</v>
      </c>
      <c r="K60" s="78">
        <f>합산자재!I28</f>
        <v>0</v>
      </c>
      <c r="L60" s="78">
        <f t="shared" si="10"/>
        <v>0</v>
      </c>
      <c r="M60" s="78">
        <f>합산자재!J28</f>
        <v>0</v>
      </c>
      <c r="N60" s="78">
        <f t="shared" si="11"/>
        <v>0</v>
      </c>
      <c r="O60" s="78"/>
      <c r="P60" s="78">
        <f t="shared" si="12"/>
        <v>900</v>
      </c>
      <c r="Q60" s="27"/>
    </row>
    <row r="61" spans="1:29" ht="23.15" customHeight="1">
      <c r="A61" s="15" t="s">
        <v>264</v>
      </c>
      <c r="B61" s="15" t="s">
        <v>632</v>
      </c>
      <c r="C61" s="15" t="s">
        <v>486</v>
      </c>
      <c r="D61" s="27" t="s">
        <v>260</v>
      </c>
      <c r="E61" s="27" t="s">
        <v>265</v>
      </c>
      <c r="F61" s="14" t="s">
        <v>175</v>
      </c>
      <c r="G61" s="28">
        <f>산출집계!H83</f>
        <v>2</v>
      </c>
      <c r="H61" s="78">
        <f>합산자재!H29</f>
        <v>1550</v>
      </c>
      <c r="I61" s="78">
        <f t="shared" si="9"/>
        <v>3100</v>
      </c>
      <c r="J61" s="78">
        <f>산출집계!J83</f>
        <v>2</v>
      </c>
      <c r="K61" s="78">
        <f>합산자재!I29</f>
        <v>0</v>
      </c>
      <c r="L61" s="78">
        <f t="shared" si="10"/>
        <v>0</v>
      </c>
      <c r="M61" s="78">
        <f>합산자재!J29</f>
        <v>0</v>
      </c>
      <c r="N61" s="78">
        <f t="shared" si="11"/>
        <v>0</v>
      </c>
      <c r="O61" s="78"/>
      <c r="P61" s="78">
        <f t="shared" si="12"/>
        <v>3100</v>
      </c>
      <c r="Q61" s="27"/>
    </row>
    <row r="62" spans="1:29" ht="23.15" customHeight="1">
      <c r="A62" s="15" t="s">
        <v>259</v>
      </c>
      <c r="B62" s="15" t="s">
        <v>632</v>
      </c>
      <c r="C62" s="15" t="s">
        <v>487</v>
      </c>
      <c r="D62" s="27" t="s">
        <v>260</v>
      </c>
      <c r="E62" s="27" t="s">
        <v>261</v>
      </c>
      <c r="F62" s="14" t="s">
        <v>175</v>
      </c>
      <c r="G62" s="28">
        <f>산출집계!H84</f>
        <v>8</v>
      </c>
      <c r="H62" s="78">
        <f>합산자재!H30</f>
        <v>3230</v>
      </c>
      <c r="I62" s="78">
        <f t="shared" si="9"/>
        <v>25840</v>
      </c>
      <c r="J62" s="78">
        <f>산출집계!J84</f>
        <v>8</v>
      </c>
      <c r="K62" s="78">
        <f>합산자재!I30</f>
        <v>0</v>
      </c>
      <c r="L62" s="78">
        <f t="shared" si="10"/>
        <v>0</v>
      </c>
      <c r="M62" s="78">
        <f>합산자재!J30</f>
        <v>0</v>
      </c>
      <c r="N62" s="78">
        <f t="shared" si="11"/>
        <v>0</v>
      </c>
      <c r="O62" s="78"/>
      <c r="P62" s="78">
        <f t="shared" si="12"/>
        <v>25840</v>
      </c>
      <c r="Q62" s="27"/>
    </row>
    <row r="63" spans="1:29" ht="23.15" customHeight="1">
      <c r="A63" s="15" t="s">
        <v>287</v>
      </c>
      <c r="B63" s="15" t="s">
        <v>632</v>
      </c>
      <c r="C63" s="15" t="s">
        <v>513</v>
      </c>
      <c r="D63" s="27" t="s">
        <v>285</v>
      </c>
      <c r="E63" s="27"/>
      <c r="F63" s="14" t="s">
        <v>193</v>
      </c>
      <c r="G63" s="28">
        <f>산출집계!H85</f>
        <v>6.1</v>
      </c>
      <c r="H63" s="78">
        <f>합산자재!H46</f>
        <v>17714</v>
      </c>
      <c r="I63" s="78">
        <f t="shared" si="9"/>
        <v>108055</v>
      </c>
      <c r="J63" s="78">
        <f>산출집계!J85</f>
        <v>6.1</v>
      </c>
      <c r="K63" s="78">
        <f>합산자재!I46</f>
        <v>35498</v>
      </c>
      <c r="L63" s="78">
        <f t="shared" si="10"/>
        <v>216537</v>
      </c>
      <c r="M63" s="78">
        <f>합산자재!J46</f>
        <v>0</v>
      </c>
      <c r="N63" s="78">
        <f t="shared" si="11"/>
        <v>0</v>
      </c>
      <c r="O63" s="78"/>
      <c r="P63" s="78">
        <f t="shared" si="12"/>
        <v>324592</v>
      </c>
      <c r="Q63" s="27" t="s">
        <v>535</v>
      </c>
    </row>
    <row r="64" spans="1:29" ht="23.15" customHeight="1">
      <c r="A64" s="15" t="s">
        <v>281</v>
      </c>
      <c r="B64" s="15" t="s">
        <v>632</v>
      </c>
      <c r="C64" s="15" t="s">
        <v>559</v>
      </c>
      <c r="D64" s="27" t="s">
        <v>282</v>
      </c>
      <c r="E64" s="27" t="s">
        <v>283</v>
      </c>
      <c r="F64" s="14" t="s">
        <v>207</v>
      </c>
      <c r="G64" s="28">
        <f>산출집계!H86</f>
        <v>1.3</v>
      </c>
      <c r="H64" s="78">
        <f>단가조사!G42</f>
        <v>96000</v>
      </c>
      <c r="I64" s="78">
        <f t="shared" si="9"/>
        <v>124800</v>
      </c>
      <c r="J64" s="78">
        <f>산출집계!J86</f>
        <v>1.3</v>
      </c>
      <c r="K64" s="78">
        <f>일대목차!L4</f>
        <v>52661</v>
      </c>
      <c r="L64" s="78">
        <f t="shared" si="10"/>
        <v>68459</v>
      </c>
      <c r="M64" s="78">
        <f>일대목차!N4</f>
        <v>0</v>
      </c>
      <c r="N64" s="78">
        <f t="shared" si="11"/>
        <v>0</v>
      </c>
      <c r="O64" s="78"/>
      <c r="P64" s="78">
        <f t="shared" si="12"/>
        <v>193259</v>
      </c>
      <c r="Q64" s="27" t="s">
        <v>560</v>
      </c>
    </row>
    <row r="65" spans="1:31" ht="23.15" customHeight="1">
      <c r="A65" s="15" t="s">
        <v>255</v>
      </c>
      <c r="B65" s="15" t="s">
        <v>632</v>
      </c>
      <c r="C65" s="15" t="s">
        <v>565</v>
      </c>
      <c r="D65" s="27" t="s">
        <v>149</v>
      </c>
      <c r="E65" s="27" t="s">
        <v>256</v>
      </c>
      <c r="F65" s="14" t="s">
        <v>417</v>
      </c>
      <c r="G65" s="28">
        <f>산출집계!H87</f>
        <v>5</v>
      </c>
      <c r="H65" s="78">
        <f>일대목차!I7</f>
        <v>551</v>
      </c>
      <c r="I65" s="78">
        <f t="shared" si="9"/>
        <v>2755</v>
      </c>
      <c r="J65" s="78">
        <f>산출집계!J87</f>
        <v>5</v>
      </c>
      <c r="K65" s="78">
        <f>일대목차!L7</f>
        <v>3918</v>
      </c>
      <c r="L65" s="78">
        <f t="shared" si="10"/>
        <v>19590</v>
      </c>
      <c r="M65" s="78">
        <f>일대목차!N7</f>
        <v>0</v>
      </c>
      <c r="N65" s="78">
        <f t="shared" si="11"/>
        <v>0</v>
      </c>
      <c r="O65" s="78"/>
      <c r="P65" s="78">
        <f t="shared" si="12"/>
        <v>22345</v>
      </c>
      <c r="Q65" s="27" t="s">
        <v>566</v>
      </c>
    </row>
    <row r="66" spans="1:31" ht="23.15" customHeight="1">
      <c r="A66" s="15" t="s">
        <v>148</v>
      </c>
      <c r="B66" s="15" t="s">
        <v>632</v>
      </c>
      <c r="C66" s="15" t="s">
        <v>569</v>
      </c>
      <c r="D66" s="27" t="s">
        <v>149</v>
      </c>
      <c r="E66" s="27" t="s">
        <v>150</v>
      </c>
      <c r="F66" s="14" t="s">
        <v>417</v>
      </c>
      <c r="G66" s="28">
        <f>산출집계!H88</f>
        <v>5</v>
      </c>
      <c r="H66" s="78">
        <f>일대목차!I9</f>
        <v>2654</v>
      </c>
      <c r="I66" s="78">
        <f t="shared" si="9"/>
        <v>13270</v>
      </c>
      <c r="J66" s="78">
        <f>산출집계!J88</f>
        <v>5</v>
      </c>
      <c r="K66" s="78">
        <f>일대목차!L9</f>
        <v>8939</v>
      </c>
      <c r="L66" s="78">
        <f t="shared" si="10"/>
        <v>44695</v>
      </c>
      <c r="M66" s="78">
        <f>일대목차!N9</f>
        <v>0</v>
      </c>
      <c r="N66" s="78">
        <f t="shared" si="11"/>
        <v>0</v>
      </c>
      <c r="O66" s="78"/>
      <c r="P66" s="78">
        <f t="shared" si="12"/>
        <v>57965</v>
      </c>
      <c r="Q66" s="27" t="s">
        <v>570</v>
      </c>
    </row>
    <row r="67" spans="1:31" ht="23.15" hidden="1" customHeight="1">
      <c r="A67" s="15" t="s">
        <v>327</v>
      </c>
      <c r="B67" s="15" t="s">
        <v>632</v>
      </c>
      <c r="C67" s="15" t="s">
        <v>493</v>
      </c>
      <c r="D67" s="27" t="s">
        <v>328</v>
      </c>
      <c r="E67" s="27" t="s">
        <v>329</v>
      </c>
      <c r="F67" s="14" t="s">
        <v>124</v>
      </c>
      <c r="G67" s="28">
        <f>산출집계!H89</f>
        <v>1</v>
      </c>
      <c r="H67" s="78">
        <f>합산자재!H34</f>
        <v>0</v>
      </c>
      <c r="I67" s="78">
        <f t="shared" si="9"/>
        <v>0</v>
      </c>
      <c r="J67" s="78">
        <f>산출집계!J89</f>
        <v>1</v>
      </c>
      <c r="K67" s="78">
        <f>합산자재!I34</f>
        <v>0</v>
      </c>
      <c r="L67" s="78">
        <f t="shared" si="10"/>
        <v>0</v>
      </c>
      <c r="M67" s="78">
        <f>합산자재!J34</f>
        <v>0</v>
      </c>
      <c r="N67" s="78">
        <f t="shared" si="11"/>
        <v>0</v>
      </c>
      <c r="O67" s="78"/>
      <c r="P67" s="78">
        <f t="shared" si="12"/>
        <v>0</v>
      </c>
      <c r="Q67" s="27"/>
    </row>
    <row r="68" spans="1:31" ht="23.15" customHeight="1">
      <c r="A68" s="15" t="s">
        <v>300</v>
      </c>
      <c r="B68" s="15" t="s">
        <v>632</v>
      </c>
      <c r="C68" s="15" t="s">
        <v>497</v>
      </c>
      <c r="D68" s="27" t="s">
        <v>301</v>
      </c>
      <c r="E68" s="27" t="s">
        <v>302</v>
      </c>
      <c r="F68" s="14" t="s">
        <v>164</v>
      </c>
      <c r="G68" s="28">
        <f>산출집계!H90</f>
        <v>2</v>
      </c>
      <c r="H68" s="78">
        <f>합산자재!H36</f>
        <v>250000</v>
      </c>
      <c r="I68" s="78">
        <f t="shared" si="9"/>
        <v>500000</v>
      </c>
      <c r="J68" s="78">
        <f>산출집계!J90</f>
        <v>2</v>
      </c>
      <c r="K68" s="78">
        <f>합산자재!I36</f>
        <v>0</v>
      </c>
      <c r="L68" s="78">
        <f t="shared" si="10"/>
        <v>0</v>
      </c>
      <c r="M68" s="78">
        <f>합산자재!J36</f>
        <v>0</v>
      </c>
      <c r="N68" s="78">
        <f t="shared" si="11"/>
        <v>0</v>
      </c>
      <c r="O68" s="78"/>
      <c r="P68" s="78">
        <f t="shared" si="12"/>
        <v>500000</v>
      </c>
      <c r="Q68" s="27"/>
    </row>
    <row r="69" spans="1:31" ht="23.15" customHeight="1">
      <c r="A69" s="15" t="s">
        <v>322</v>
      </c>
      <c r="B69" s="15" t="s">
        <v>632</v>
      </c>
      <c r="C69" s="15" t="s">
        <v>498</v>
      </c>
      <c r="D69" s="27" t="s">
        <v>323</v>
      </c>
      <c r="E69" s="27" t="s">
        <v>324</v>
      </c>
      <c r="F69" s="14" t="s">
        <v>313</v>
      </c>
      <c r="G69" s="28">
        <f>산출집계!H91</f>
        <v>1</v>
      </c>
      <c r="H69" s="78">
        <f>합산자재!H37</f>
        <v>950000</v>
      </c>
      <c r="I69" s="78">
        <f t="shared" si="9"/>
        <v>950000</v>
      </c>
      <c r="J69" s="78">
        <f>산출집계!J91</f>
        <v>1</v>
      </c>
      <c r="K69" s="78">
        <f>합산자재!I37</f>
        <v>0</v>
      </c>
      <c r="L69" s="78">
        <f t="shared" si="10"/>
        <v>0</v>
      </c>
      <c r="M69" s="78">
        <f>합산자재!J37</f>
        <v>0</v>
      </c>
      <c r="N69" s="78">
        <f t="shared" si="11"/>
        <v>0</v>
      </c>
      <c r="O69" s="78"/>
      <c r="P69" s="78">
        <f t="shared" si="12"/>
        <v>950000</v>
      </c>
      <c r="Q69" s="27"/>
    </row>
    <row r="70" spans="1:31" ht="23.15" customHeight="1">
      <c r="A70" s="15" t="s">
        <v>310</v>
      </c>
      <c r="B70" s="15" t="s">
        <v>632</v>
      </c>
      <c r="C70" s="15" t="s">
        <v>499</v>
      </c>
      <c r="D70" s="27" t="s">
        <v>311</v>
      </c>
      <c r="E70" s="27" t="s">
        <v>312</v>
      </c>
      <c r="F70" s="14" t="s">
        <v>313</v>
      </c>
      <c r="G70" s="28">
        <f>산출집계!H92</f>
        <v>1</v>
      </c>
      <c r="H70" s="78">
        <f>합산자재!H38</f>
        <v>0</v>
      </c>
      <c r="I70" s="78">
        <f t="shared" si="9"/>
        <v>0</v>
      </c>
      <c r="J70" s="78">
        <f>산출집계!J92</f>
        <v>1</v>
      </c>
      <c r="K70" s="78">
        <f>합산자재!I38</f>
        <v>0</v>
      </c>
      <c r="L70" s="78">
        <f t="shared" si="10"/>
        <v>0</v>
      </c>
      <c r="M70" s="78">
        <f>합산자재!J38</f>
        <v>0</v>
      </c>
      <c r="N70" s="78">
        <f t="shared" si="11"/>
        <v>0</v>
      </c>
      <c r="O70" s="78"/>
      <c r="P70" s="78">
        <f t="shared" si="12"/>
        <v>0</v>
      </c>
      <c r="Q70" s="27"/>
    </row>
    <row r="71" spans="1:31" ht="23.15" customHeight="1">
      <c r="A71" s="15" t="s">
        <v>317</v>
      </c>
      <c r="B71" s="15" t="s">
        <v>632</v>
      </c>
      <c r="C71" s="15" t="s">
        <v>500</v>
      </c>
      <c r="D71" s="27" t="s">
        <v>318</v>
      </c>
      <c r="E71" s="27" t="s">
        <v>319</v>
      </c>
      <c r="F71" s="14" t="s">
        <v>193</v>
      </c>
      <c r="G71" s="28">
        <f>산출집계!H93</f>
        <v>42</v>
      </c>
      <c r="H71" s="78">
        <f>합산자재!H39</f>
        <v>11000</v>
      </c>
      <c r="I71" s="78">
        <f t="shared" si="9"/>
        <v>462000</v>
      </c>
      <c r="J71" s="78">
        <f>산출집계!J93</f>
        <v>42</v>
      </c>
      <c r="K71" s="78">
        <f>합산자재!I39</f>
        <v>0</v>
      </c>
      <c r="L71" s="78">
        <f t="shared" si="10"/>
        <v>0</v>
      </c>
      <c r="M71" s="78">
        <f>합산자재!J39</f>
        <v>0</v>
      </c>
      <c r="N71" s="78">
        <f t="shared" si="11"/>
        <v>0</v>
      </c>
      <c r="O71" s="78"/>
      <c r="P71" s="78">
        <f t="shared" si="12"/>
        <v>462000</v>
      </c>
      <c r="Q71" s="27"/>
    </row>
    <row r="72" spans="1:31" ht="23.15" customHeight="1">
      <c r="A72" s="15" t="s">
        <v>294</v>
      </c>
      <c r="B72" s="15" t="s">
        <v>632</v>
      </c>
      <c r="C72" s="15" t="s">
        <v>501</v>
      </c>
      <c r="D72" s="27" t="s">
        <v>295</v>
      </c>
      <c r="E72" s="27" t="s">
        <v>296</v>
      </c>
      <c r="F72" s="14" t="s">
        <v>193</v>
      </c>
      <c r="G72" s="28">
        <f>산출집계!H94</f>
        <v>4</v>
      </c>
      <c r="H72" s="78">
        <f>합산자재!H40</f>
        <v>210000</v>
      </c>
      <c r="I72" s="78">
        <f t="shared" si="9"/>
        <v>840000</v>
      </c>
      <c r="J72" s="78">
        <f>산출집계!J94</f>
        <v>4</v>
      </c>
      <c r="K72" s="78">
        <f>합산자재!I40</f>
        <v>0</v>
      </c>
      <c r="L72" s="78">
        <f t="shared" si="10"/>
        <v>0</v>
      </c>
      <c r="M72" s="78">
        <f>합산자재!J40</f>
        <v>0</v>
      </c>
      <c r="N72" s="78">
        <f t="shared" si="11"/>
        <v>0</v>
      </c>
      <c r="O72" s="78"/>
      <c r="P72" s="78">
        <f t="shared" si="12"/>
        <v>840000</v>
      </c>
      <c r="Q72" s="27"/>
    </row>
    <row r="73" spans="1:31" ht="23.15" customHeight="1">
      <c r="A73" s="15" t="s">
        <v>305</v>
      </c>
      <c r="B73" s="15" t="s">
        <v>632</v>
      </c>
      <c r="C73" s="15" t="s">
        <v>502</v>
      </c>
      <c r="D73" s="27" t="s">
        <v>306</v>
      </c>
      <c r="E73" s="27" t="s">
        <v>307</v>
      </c>
      <c r="F73" s="14" t="s">
        <v>164</v>
      </c>
      <c r="G73" s="28">
        <f>산출집계!H95</f>
        <v>2</v>
      </c>
      <c r="H73" s="78">
        <f>합산자재!H41</f>
        <v>61000</v>
      </c>
      <c r="I73" s="78">
        <f t="shared" si="9"/>
        <v>122000</v>
      </c>
      <c r="J73" s="78">
        <f>산출집계!J95</f>
        <v>2</v>
      </c>
      <c r="K73" s="78">
        <f>합산자재!I41</f>
        <v>0</v>
      </c>
      <c r="L73" s="78">
        <f t="shared" si="10"/>
        <v>0</v>
      </c>
      <c r="M73" s="78">
        <f>합산자재!J41</f>
        <v>0</v>
      </c>
      <c r="N73" s="78">
        <f t="shared" si="11"/>
        <v>0</v>
      </c>
      <c r="O73" s="78"/>
      <c r="P73" s="78">
        <f t="shared" si="12"/>
        <v>122000</v>
      </c>
      <c r="Q73" s="27"/>
      <c r="Z73" s="1" t="s">
        <v>584</v>
      </c>
    </row>
    <row r="74" spans="1:31" ht="23.15" customHeight="1">
      <c r="A74" s="15" t="s">
        <v>573</v>
      </c>
      <c r="B74" s="15" t="s">
        <v>632</v>
      </c>
      <c r="C74" s="15" t="s">
        <v>574</v>
      </c>
      <c r="D74" s="27" t="s">
        <v>274</v>
      </c>
      <c r="E74" s="27" t="s">
        <v>275</v>
      </c>
      <c r="F74" s="14" t="s">
        <v>276</v>
      </c>
      <c r="G74" s="28">
        <f>산출집계!H96</f>
        <v>1</v>
      </c>
      <c r="H74" s="78">
        <f>일대목차!I11</f>
        <v>3759172</v>
      </c>
      <c r="I74" s="78">
        <f t="shared" si="9"/>
        <v>3759172</v>
      </c>
      <c r="J74" s="78">
        <f>산출집계!J96</f>
        <v>1</v>
      </c>
      <c r="K74" s="78">
        <f>일대목차!L11</f>
        <v>824559</v>
      </c>
      <c r="L74" s="78">
        <f t="shared" si="10"/>
        <v>824559</v>
      </c>
      <c r="M74" s="78">
        <f>일대목차!N11</f>
        <v>0</v>
      </c>
      <c r="N74" s="78">
        <f t="shared" si="11"/>
        <v>0</v>
      </c>
      <c r="O74" s="78"/>
      <c r="P74" s="78">
        <f t="shared" si="12"/>
        <v>4583731</v>
      </c>
      <c r="Q74" s="27" t="s">
        <v>575</v>
      </c>
    </row>
    <row r="75" spans="1:31" ht="23.15" customHeight="1">
      <c r="A75" s="15" t="s">
        <v>598</v>
      </c>
      <c r="B75" s="15" t="s">
        <v>632</v>
      </c>
      <c r="C75" s="15" t="s">
        <v>599</v>
      </c>
      <c r="D75" s="27" t="s">
        <v>600</v>
      </c>
      <c r="E75" s="27" t="s">
        <v>601</v>
      </c>
      <c r="F75" s="14" t="s">
        <v>124</v>
      </c>
      <c r="G75" s="28">
        <v>1</v>
      </c>
      <c r="H75" s="78">
        <f>IF(TRUNC((AD75+AC75)/$AD$3)*$AD$3-AD75 &lt;0, AC75, TRUNC((AD75+AC75)/$AD$3)*$AD$3-AD75)</f>
        <v>34890</v>
      </c>
      <c r="I75" s="78">
        <f>H75</f>
        <v>34890</v>
      </c>
      <c r="J75" s="78">
        <v>1</v>
      </c>
      <c r="K75" s="78"/>
      <c r="L75" s="78">
        <f t="shared" si="10"/>
        <v>0</v>
      </c>
      <c r="M75" s="78"/>
      <c r="N75" s="78">
        <f t="shared" si="11"/>
        <v>0</v>
      </c>
      <c r="O75" s="78"/>
      <c r="P75" s="78">
        <f t="shared" si="12"/>
        <v>34890</v>
      </c>
      <c r="Q75" s="27"/>
      <c r="AC75" s="79">
        <f>TRUNC(TRUNC(SUM(AC56:AC74))*옵션!$B$33/100)</f>
        <v>34890</v>
      </c>
      <c r="AD75" s="79">
        <f>TRUNC(SUM(I56:I74))+TRUNC(SUM(N56:N74))</f>
        <v>8656409</v>
      </c>
    </row>
    <row r="76" spans="1:31" ht="23.15" customHeight="1">
      <c r="A76" s="15" t="s">
        <v>551</v>
      </c>
      <c r="B76" s="15" t="s">
        <v>632</v>
      </c>
      <c r="C76" s="15" t="s">
        <v>514</v>
      </c>
      <c r="D76" s="27" t="s">
        <v>515</v>
      </c>
      <c r="E76" s="27" t="s">
        <v>516</v>
      </c>
      <c r="F76" s="14" t="s">
        <v>517</v>
      </c>
      <c r="G76" s="28">
        <f>노임근거!G73</f>
        <v>0.34399999999999997</v>
      </c>
      <c r="H76" s="78">
        <f>합산자재!H47</f>
        <v>0</v>
      </c>
      <c r="I76" s="78">
        <f t="shared" ref="I76:I81" si="13">TRUNC(G76*H76)</f>
        <v>0</v>
      </c>
      <c r="J76" s="78">
        <f>노임근거!G73</f>
        <v>0.34399999999999997</v>
      </c>
      <c r="K76" s="78">
        <f>합산자재!I47</f>
        <v>273676</v>
      </c>
      <c r="L76" s="78">
        <f t="shared" si="10"/>
        <v>94144</v>
      </c>
      <c r="M76" s="78">
        <f>합산자재!J47</f>
        <v>0</v>
      </c>
      <c r="N76" s="78">
        <f t="shared" si="11"/>
        <v>0</v>
      </c>
      <c r="O76" s="78"/>
      <c r="P76" s="78">
        <f t="shared" si="12"/>
        <v>94144</v>
      </c>
      <c r="Q76" s="27"/>
      <c r="AE76" s="79">
        <f t="shared" ref="AE76:AE81" si="14">L76</f>
        <v>94144</v>
      </c>
    </row>
    <row r="77" spans="1:31" ht="23.15" customHeight="1">
      <c r="A77" s="15" t="s">
        <v>554</v>
      </c>
      <c r="B77" s="15" t="s">
        <v>632</v>
      </c>
      <c r="C77" s="15" t="s">
        <v>518</v>
      </c>
      <c r="D77" s="27" t="s">
        <v>515</v>
      </c>
      <c r="E77" s="27" t="s">
        <v>519</v>
      </c>
      <c r="F77" s="14" t="s">
        <v>517</v>
      </c>
      <c r="G77" s="28">
        <f>노임근거!G74</f>
        <v>2.0099999999999998</v>
      </c>
      <c r="H77" s="78">
        <f>합산자재!H48</f>
        <v>0</v>
      </c>
      <c r="I77" s="78">
        <f t="shared" si="13"/>
        <v>0</v>
      </c>
      <c r="J77" s="78">
        <f>노임근거!G74</f>
        <v>2.0099999999999998</v>
      </c>
      <c r="K77" s="78">
        <f>합산자재!I48</f>
        <v>304156</v>
      </c>
      <c r="L77" s="78">
        <f t="shared" si="10"/>
        <v>611353</v>
      </c>
      <c r="M77" s="78">
        <f>합산자재!J48</f>
        <v>0</v>
      </c>
      <c r="N77" s="78">
        <f t="shared" si="11"/>
        <v>0</v>
      </c>
      <c r="O77" s="78"/>
      <c r="P77" s="78">
        <f t="shared" si="12"/>
        <v>611353</v>
      </c>
      <c r="Q77" s="27"/>
      <c r="AE77" s="79">
        <f t="shared" si="14"/>
        <v>611353</v>
      </c>
    </row>
    <row r="78" spans="1:31" ht="23.15" customHeight="1">
      <c r="A78" s="15" t="s">
        <v>544</v>
      </c>
      <c r="B78" s="15" t="s">
        <v>632</v>
      </c>
      <c r="C78" s="15" t="s">
        <v>522</v>
      </c>
      <c r="D78" s="27" t="s">
        <v>515</v>
      </c>
      <c r="E78" s="27" t="s">
        <v>523</v>
      </c>
      <c r="F78" s="14" t="s">
        <v>517</v>
      </c>
      <c r="G78" s="28">
        <f>노임근거!G75</f>
        <v>1.0900000000000001</v>
      </c>
      <c r="H78" s="78">
        <f>합산자재!H50</f>
        <v>0</v>
      </c>
      <c r="I78" s="78">
        <f t="shared" si="13"/>
        <v>0</v>
      </c>
      <c r="J78" s="78">
        <f>노임근거!G75</f>
        <v>1.0900000000000001</v>
      </c>
      <c r="K78" s="78">
        <f>합산자재!I50</f>
        <v>172068</v>
      </c>
      <c r="L78" s="78">
        <f t="shared" si="10"/>
        <v>187554</v>
      </c>
      <c r="M78" s="78">
        <f>합산자재!J50</f>
        <v>0</v>
      </c>
      <c r="N78" s="78">
        <f t="shared" si="11"/>
        <v>0</v>
      </c>
      <c r="O78" s="78"/>
      <c r="P78" s="78">
        <f t="shared" si="12"/>
        <v>187554</v>
      </c>
      <c r="Q78" s="27"/>
      <c r="AE78" s="79">
        <f t="shared" si="14"/>
        <v>187554</v>
      </c>
    </row>
    <row r="79" spans="1:31" ht="23.15" customHeight="1">
      <c r="A79" s="15" t="s">
        <v>634</v>
      </c>
      <c r="B79" s="15" t="s">
        <v>632</v>
      </c>
      <c r="C79" s="15" t="s">
        <v>524</v>
      </c>
      <c r="D79" s="27" t="s">
        <v>515</v>
      </c>
      <c r="E79" s="27" t="s">
        <v>525</v>
      </c>
      <c r="F79" s="14" t="s">
        <v>517</v>
      </c>
      <c r="G79" s="28">
        <f>노임근거!G76</f>
        <v>0.28100000000000003</v>
      </c>
      <c r="H79" s="78">
        <f>합산자재!H51</f>
        <v>0</v>
      </c>
      <c r="I79" s="78">
        <f t="shared" si="13"/>
        <v>0</v>
      </c>
      <c r="J79" s="78">
        <f>노임근거!G76</f>
        <v>0.28100000000000003</v>
      </c>
      <c r="K79" s="78">
        <f>합산자재!I51</f>
        <v>226122</v>
      </c>
      <c r="L79" s="78">
        <f t="shared" si="10"/>
        <v>63540</v>
      </c>
      <c r="M79" s="78">
        <f>합산자재!J51</f>
        <v>0</v>
      </c>
      <c r="N79" s="78">
        <f t="shared" si="11"/>
        <v>0</v>
      </c>
      <c r="O79" s="78"/>
      <c r="P79" s="78">
        <f t="shared" si="12"/>
        <v>63540</v>
      </c>
      <c r="Q79" s="27"/>
      <c r="AE79" s="79">
        <f t="shared" si="14"/>
        <v>63540</v>
      </c>
    </row>
    <row r="80" spans="1:31" ht="23.15" customHeight="1">
      <c r="A80" s="15" t="s">
        <v>638</v>
      </c>
      <c r="B80" s="15" t="s">
        <v>632</v>
      </c>
      <c r="C80" s="15" t="s">
        <v>526</v>
      </c>
      <c r="D80" s="27" t="s">
        <v>515</v>
      </c>
      <c r="E80" s="27" t="s">
        <v>527</v>
      </c>
      <c r="F80" s="14" t="s">
        <v>517</v>
      </c>
      <c r="G80" s="28">
        <f>노임근거!G77</f>
        <v>0.83199999999999996</v>
      </c>
      <c r="H80" s="78">
        <f>합산자재!H52</f>
        <v>0</v>
      </c>
      <c r="I80" s="78">
        <f t="shared" si="13"/>
        <v>0</v>
      </c>
      <c r="J80" s="78">
        <f>노임근거!G77</f>
        <v>0.83199999999999996</v>
      </c>
      <c r="K80" s="78">
        <f>합산자재!I52</f>
        <v>268908</v>
      </c>
      <c r="L80" s="78">
        <f t="shared" si="10"/>
        <v>223731</v>
      </c>
      <c r="M80" s="78">
        <f>합산자재!J52</f>
        <v>0</v>
      </c>
      <c r="N80" s="78">
        <f t="shared" si="11"/>
        <v>0</v>
      </c>
      <c r="O80" s="78"/>
      <c r="P80" s="78">
        <f t="shared" si="12"/>
        <v>223731</v>
      </c>
      <c r="Q80" s="27"/>
      <c r="AE80" s="79">
        <f t="shared" si="14"/>
        <v>223731</v>
      </c>
    </row>
    <row r="81" spans="1:31" ht="23.15" customHeight="1">
      <c r="A81" s="15" t="s">
        <v>636</v>
      </c>
      <c r="B81" s="15" t="s">
        <v>632</v>
      </c>
      <c r="C81" s="15" t="s">
        <v>528</v>
      </c>
      <c r="D81" s="27" t="s">
        <v>515</v>
      </c>
      <c r="E81" s="27" t="s">
        <v>529</v>
      </c>
      <c r="F81" s="14" t="s">
        <v>517</v>
      </c>
      <c r="G81" s="28">
        <f>노임근거!G78</f>
        <v>0.436</v>
      </c>
      <c r="H81" s="78">
        <f>합산자재!H53</f>
        <v>0</v>
      </c>
      <c r="I81" s="78">
        <f t="shared" si="13"/>
        <v>0</v>
      </c>
      <c r="J81" s="78">
        <f>노임근거!G78</f>
        <v>0.436</v>
      </c>
      <c r="K81" s="78">
        <f>합산자재!I53</f>
        <v>263017</v>
      </c>
      <c r="L81" s="78">
        <f t="shared" si="10"/>
        <v>114675</v>
      </c>
      <c r="M81" s="78">
        <f>합산자재!J53</f>
        <v>0</v>
      </c>
      <c r="N81" s="78">
        <f t="shared" si="11"/>
        <v>0</v>
      </c>
      <c r="O81" s="78"/>
      <c r="P81" s="78">
        <f t="shared" si="12"/>
        <v>114675</v>
      </c>
      <c r="Q81" s="27"/>
      <c r="AE81" s="79">
        <f t="shared" si="14"/>
        <v>114675</v>
      </c>
    </row>
    <row r="82" spans="1:31" ht="23.15" customHeight="1">
      <c r="A82" s="15" t="s">
        <v>580</v>
      </c>
      <c r="B82" s="15" t="s">
        <v>632</v>
      </c>
      <c r="C82" s="15" t="s">
        <v>581</v>
      </c>
      <c r="D82" s="27" t="s">
        <v>582</v>
      </c>
      <c r="E82" s="27" t="s">
        <v>583</v>
      </c>
      <c r="F82" s="14" t="s">
        <v>124</v>
      </c>
      <c r="G82" s="28">
        <v>1</v>
      </c>
      <c r="H82" s="78">
        <f>IF(TRUNC((AD83+AC83)/$AE$3)*$AE$3-AD83 &lt;0, AC83, TRUNC((AD83+AC83)/$AE$3)*$AE$3-AD83)</f>
        <v>38849</v>
      </c>
      <c r="I82" s="78">
        <f>H82</f>
        <v>38849</v>
      </c>
      <c r="J82" s="78">
        <v>1</v>
      </c>
      <c r="K82" s="78"/>
      <c r="L82" s="78">
        <f t="shared" si="10"/>
        <v>0</v>
      </c>
      <c r="M82" s="78"/>
      <c r="N82" s="78">
        <f t="shared" si="11"/>
        <v>0</v>
      </c>
      <c r="O82" s="78"/>
      <c r="P82" s="78">
        <f t="shared" si="12"/>
        <v>38849</v>
      </c>
      <c r="Q82" s="27"/>
    </row>
    <row r="83" spans="1:31" ht="23.15" hidden="1" customHeight="1">
      <c r="D83" s="27"/>
      <c r="E83" s="27"/>
      <c r="F83" s="14"/>
      <c r="G83" s="28"/>
      <c r="H83" s="78"/>
      <c r="I83" s="78">
        <f t="shared" ref="I83:I106" si="15">TRUNC(G83*H83)</f>
        <v>0</v>
      </c>
      <c r="J83" s="78"/>
      <c r="K83" s="78"/>
      <c r="L83" s="78">
        <f t="shared" si="10"/>
        <v>0</v>
      </c>
      <c r="M83" s="78"/>
      <c r="N83" s="78">
        <f t="shared" si="11"/>
        <v>0</v>
      </c>
      <c r="O83" s="78"/>
      <c r="P83" s="78">
        <f t="shared" si="12"/>
        <v>0</v>
      </c>
      <c r="Q83" s="27"/>
      <c r="AC83" s="79">
        <f>TRUNC(AE83*옵션!$B$36/100)</f>
        <v>38849</v>
      </c>
      <c r="AD83" s="79">
        <f>TRUNC(SUM(L56:L81))</f>
        <v>2468837</v>
      </c>
      <c r="AE83" s="79">
        <f>TRUNC(SUM(AE56:AE82))</f>
        <v>1294997</v>
      </c>
    </row>
    <row r="84" spans="1:31" ht="23.15" hidden="1" customHeight="1">
      <c r="D84" s="27"/>
      <c r="E84" s="27"/>
      <c r="F84" s="14"/>
      <c r="G84" s="28"/>
      <c r="H84" s="78"/>
      <c r="I84" s="78">
        <f t="shared" si="15"/>
        <v>0</v>
      </c>
      <c r="J84" s="78"/>
      <c r="K84" s="78"/>
      <c r="L84" s="78">
        <f t="shared" si="10"/>
        <v>0</v>
      </c>
      <c r="M84" s="78"/>
      <c r="N84" s="78">
        <f t="shared" si="11"/>
        <v>0</v>
      </c>
      <c r="O84" s="78"/>
      <c r="P84" s="78">
        <f t="shared" si="12"/>
        <v>0</v>
      </c>
      <c r="Q84" s="27"/>
    </row>
    <row r="85" spans="1:31" ht="23.15" hidden="1" customHeight="1">
      <c r="D85" s="27"/>
      <c r="E85" s="27"/>
      <c r="F85" s="14"/>
      <c r="G85" s="28"/>
      <c r="H85" s="78"/>
      <c r="I85" s="78">
        <f t="shared" si="15"/>
        <v>0</v>
      </c>
      <c r="J85" s="78"/>
      <c r="K85" s="78"/>
      <c r="L85" s="78">
        <f t="shared" si="10"/>
        <v>0</v>
      </c>
      <c r="M85" s="78"/>
      <c r="N85" s="78">
        <f t="shared" si="11"/>
        <v>0</v>
      </c>
      <c r="O85" s="78"/>
      <c r="P85" s="78">
        <f t="shared" si="12"/>
        <v>0</v>
      </c>
      <c r="Q85" s="27"/>
    </row>
    <row r="86" spans="1:31" ht="23.15" hidden="1" customHeight="1">
      <c r="D86" s="27"/>
      <c r="E86" s="27"/>
      <c r="F86" s="14"/>
      <c r="G86" s="28"/>
      <c r="H86" s="78"/>
      <c r="I86" s="78">
        <f t="shared" si="15"/>
        <v>0</v>
      </c>
      <c r="J86" s="78"/>
      <c r="K86" s="78"/>
      <c r="L86" s="78">
        <f t="shared" si="10"/>
        <v>0</v>
      </c>
      <c r="M86" s="78"/>
      <c r="N86" s="78">
        <f t="shared" si="11"/>
        <v>0</v>
      </c>
      <c r="O86" s="78"/>
      <c r="P86" s="78">
        <f t="shared" si="12"/>
        <v>0</v>
      </c>
      <c r="Q86" s="27"/>
    </row>
    <row r="87" spans="1:31" ht="23.15" hidden="1" customHeight="1">
      <c r="D87" s="27"/>
      <c r="E87" s="27"/>
      <c r="F87" s="14"/>
      <c r="G87" s="28"/>
      <c r="H87" s="78"/>
      <c r="I87" s="78">
        <f t="shared" si="15"/>
        <v>0</v>
      </c>
      <c r="J87" s="78"/>
      <c r="K87" s="78"/>
      <c r="L87" s="78">
        <f t="shared" si="10"/>
        <v>0</v>
      </c>
      <c r="M87" s="78"/>
      <c r="N87" s="78">
        <f t="shared" si="11"/>
        <v>0</v>
      </c>
      <c r="O87" s="78"/>
      <c r="P87" s="78">
        <f t="shared" si="12"/>
        <v>0</v>
      </c>
      <c r="Q87" s="27"/>
    </row>
    <row r="88" spans="1:31" ht="23.15" hidden="1" customHeight="1">
      <c r="D88" s="27"/>
      <c r="E88" s="27"/>
      <c r="F88" s="14"/>
      <c r="G88" s="28"/>
      <c r="H88" s="78"/>
      <c r="I88" s="78">
        <f t="shared" si="15"/>
        <v>0</v>
      </c>
      <c r="J88" s="78"/>
      <c r="K88" s="78"/>
      <c r="L88" s="78">
        <f t="shared" si="10"/>
        <v>0</v>
      </c>
      <c r="M88" s="78"/>
      <c r="N88" s="78">
        <f t="shared" si="11"/>
        <v>0</v>
      </c>
      <c r="O88" s="78"/>
      <c r="P88" s="78">
        <f t="shared" si="12"/>
        <v>0</v>
      </c>
      <c r="Q88" s="27"/>
    </row>
    <row r="89" spans="1:31" ht="23.15" hidden="1" customHeight="1">
      <c r="D89" s="27"/>
      <c r="E89" s="27"/>
      <c r="F89" s="14"/>
      <c r="G89" s="28"/>
      <c r="H89" s="78"/>
      <c r="I89" s="78">
        <f t="shared" si="15"/>
        <v>0</v>
      </c>
      <c r="J89" s="78"/>
      <c r="K89" s="78"/>
      <c r="L89" s="78">
        <f t="shared" ref="L89:L106" si="16">TRUNC(G89*K89)</f>
        <v>0</v>
      </c>
      <c r="M89" s="78"/>
      <c r="N89" s="78">
        <f t="shared" ref="N89:N106" si="17">TRUNC(G89*M89)</f>
        <v>0</v>
      </c>
      <c r="O89" s="78"/>
      <c r="P89" s="78">
        <f t="shared" ref="P89:P106" si="18">SUM(I89,L89,N89)</f>
        <v>0</v>
      </c>
      <c r="Q89" s="27"/>
    </row>
    <row r="90" spans="1:31" ht="23.15" hidden="1" customHeight="1">
      <c r="D90" s="27"/>
      <c r="E90" s="27"/>
      <c r="F90" s="14"/>
      <c r="G90" s="28"/>
      <c r="H90" s="78"/>
      <c r="I90" s="78">
        <f t="shared" si="15"/>
        <v>0</v>
      </c>
      <c r="J90" s="78"/>
      <c r="K90" s="78"/>
      <c r="L90" s="78">
        <f t="shared" si="16"/>
        <v>0</v>
      </c>
      <c r="M90" s="78"/>
      <c r="N90" s="78">
        <f t="shared" si="17"/>
        <v>0</v>
      </c>
      <c r="O90" s="78"/>
      <c r="P90" s="78">
        <f t="shared" si="18"/>
        <v>0</v>
      </c>
      <c r="Q90" s="27"/>
    </row>
    <row r="91" spans="1:31" ht="23.15" hidden="1" customHeight="1">
      <c r="D91" s="27"/>
      <c r="E91" s="27"/>
      <c r="F91" s="14"/>
      <c r="G91" s="28"/>
      <c r="H91" s="78"/>
      <c r="I91" s="78">
        <f t="shared" si="15"/>
        <v>0</v>
      </c>
      <c r="J91" s="78"/>
      <c r="K91" s="78"/>
      <c r="L91" s="78">
        <f t="shared" si="16"/>
        <v>0</v>
      </c>
      <c r="M91" s="78"/>
      <c r="N91" s="78">
        <f t="shared" si="17"/>
        <v>0</v>
      </c>
      <c r="O91" s="78"/>
      <c r="P91" s="78">
        <f t="shared" si="18"/>
        <v>0</v>
      </c>
      <c r="Q91" s="27"/>
    </row>
    <row r="92" spans="1:31" ht="23.15" hidden="1" customHeight="1">
      <c r="D92" s="27"/>
      <c r="E92" s="27"/>
      <c r="F92" s="14"/>
      <c r="G92" s="28"/>
      <c r="H92" s="78"/>
      <c r="I92" s="78">
        <f t="shared" si="15"/>
        <v>0</v>
      </c>
      <c r="J92" s="78"/>
      <c r="K92" s="78"/>
      <c r="L92" s="78">
        <f t="shared" si="16"/>
        <v>0</v>
      </c>
      <c r="M92" s="78"/>
      <c r="N92" s="78">
        <f t="shared" si="17"/>
        <v>0</v>
      </c>
      <c r="O92" s="78"/>
      <c r="P92" s="78">
        <f t="shared" si="18"/>
        <v>0</v>
      </c>
      <c r="Q92" s="27"/>
    </row>
    <row r="93" spans="1:31" ht="23.15" hidden="1" customHeight="1">
      <c r="D93" s="27"/>
      <c r="E93" s="27"/>
      <c r="F93" s="14"/>
      <c r="G93" s="28"/>
      <c r="H93" s="78"/>
      <c r="I93" s="78">
        <f t="shared" si="15"/>
        <v>0</v>
      </c>
      <c r="J93" s="78"/>
      <c r="K93" s="78"/>
      <c r="L93" s="78">
        <f t="shared" si="16"/>
        <v>0</v>
      </c>
      <c r="M93" s="78"/>
      <c r="N93" s="78">
        <f t="shared" si="17"/>
        <v>0</v>
      </c>
      <c r="O93" s="78"/>
      <c r="P93" s="78">
        <f t="shared" si="18"/>
        <v>0</v>
      </c>
      <c r="Q93" s="27"/>
    </row>
    <row r="94" spans="1:31" ht="23.15" hidden="1" customHeight="1">
      <c r="D94" s="27"/>
      <c r="E94" s="27"/>
      <c r="F94" s="14"/>
      <c r="G94" s="28"/>
      <c r="H94" s="78"/>
      <c r="I94" s="78">
        <f t="shared" si="15"/>
        <v>0</v>
      </c>
      <c r="J94" s="78"/>
      <c r="K94" s="78"/>
      <c r="L94" s="78">
        <f t="shared" si="16"/>
        <v>0</v>
      </c>
      <c r="M94" s="78"/>
      <c r="N94" s="78">
        <f t="shared" si="17"/>
        <v>0</v>
      </c>
      <c r="O94" s="78"/>
      <c r="P94" s="78">
        <f t="shared" si="18"/>
        <v>0</v>
      </c>
      <c r="Q94" s="27"/>
    </row>
    <row r="95" spans="1:31" ht="23.15" hidden="1" customHeight="1">
      <c r="D95" s="27"/>
      <c r="E95" s="27"/>
      <c r="F95" s="14"/>
      <c r="G95" s="28"/>
      <c r="H95" s="78"/>
      <c r="I95" s="78">
        <f t="shared" si="15"/>
        <v>0</v>
      </c>
      <c r="J95" s="78"/>
      <c r="K95" s="78"/>
      <c r="L95" s="78">
        <f t="shared" si="16"/>
        <v>0</v>
      </c>
      <c r="M95" s="78"/>
      <c r="N95" s="78">
        <f t="shared" si="17"/>
        <v>0</v>
      </c>
      <c r="O95" s="78"/>
      <c r="P95" s="78">
        <f t="shared" si="18"/>
        <v>0</v>
      </c>
      <c r="Q95" s="27"/>
    </row>
    <row r="96" spans="1:31" ht="23.15" hidden="1" customHeight="1">
      <c r="D96" s="27"/>
      <c r="E96" s="27"/>
      <c r="F96" s="14"/>
      <c r="G96" s="28"/>
      <c r="H96" s="78"/>
      <c r="I96" s="78">
        <f t="shared" si="15"/>
        <v>0</v>
      </c>
      <c r="J96" s="78"/>
      <c r="K96" s="78"/>
      <c r="L96" s="78">
        <f t="shared" si="16"/>
        <v>0</v>
      </c>
      <c r="M96" s="78"/>
      <c r="N96" s="78">
        <f t="shared" si="17"/>
        <v>0</v>
      </c>
      <c r="O96" s="78"/>
      <c r="P96" s="78">
        <f t="shared" si="18"/>
        <v>0</v>
      </c>
      <c r="Q96" s="27"/>
    </row>
    <row r="97" spans="2:17" ht="23.15" hidden="1" customHeight="1">
      <c r="D97" s="27"/>
      <c r="E97" s="27"/>
      <c r="F97" s="14"/>
      <c r="G97" s="28"/>
      <c r="H97" s="78"/>
      <c r="I97" s="78">
        <f t="shared" si="15"/>
        <v>0</v>
      </c>
      <c r="J97" s="78"/>
      <c r="K97" s="78"/>
      <c r="L97" s="78">
        <f t="shared" si="16"/>
        <v>0</v>
      </c>
      <c r="M97" s="78"/>
      <c r="N97" s="78">
        <f t="shared" si="17"/>
        <v>0</v>
      </c>
      <c r="O97" s="78"/>
      <c r="P97" s="78">
        <f t="shared" si="18"/>
        <v>0</v>
      </c>
      <c r="Q97" s="27"/>
    </row>
    <row r="98" spans="2:17" ht="23.15" hidden="1" customHeight="1">
      <c r="D98" s="27"/>
      <c r="E98" s="27"/>
      <c r="F98" s="14"/>
      <c r="G98" s="28"/>
      <c r="H98" s="78"/>
      <c r="I98" s="78">
        <f t="shared" si="15"/>
        <v>0</v>
      </c>
      <c r="J98" s="78"/>
      <c r="K98" s="78"/>
      <c r="L98" s="78">
        <f t="shared" si="16"/>
        <v>0</v>
      </c>
      <c r="M98" s="78"/>
      <c r="N98" s="78">
        <f t="shared" si="17"/>
        <v>0</v>
      </c>
      <c r="O98" s="78"/>
      <c r="P98" s="78">
        <f t="shared" si="18"/>
        <v>0</v>
      </c>
      <c r="Q98" s="27"/>
    </row>
    <row r="99" spans="2:17" ht="23.15" hidden="1" customHeight="1">
      <c r="D99" s="27"/>
      <c r="E99" s="27"/>
      <c r="F99" s="14"/>
      <c r="G99" s="28"/>
      <c r="H99" s="78"/>
      <c r="I99" s="78">
        <f t="shared" si="15"/>
        <v>0</v>
      </c>
      <c r="J99" s="78"/>
      <c r="K99" s="78"/>
      <c r="L99" s="78">
        <f t="shared" si="16"/>
        <v>0</v>
      </c>
      <c r="M99" s="78"/>
      <c r="N99" s="78">
        <f t="shared" si="17"/>
        <v>0</v>
      </c>
      <c r="O99" s="78"/>
      <c r="P99" s="78">
        <f t="shared" si="18"/>
        <v>0</v>
      </c>
      <c r="Q99" s="27"/>
    </row>
    <row r="100" spans="2:17" ht="23.15" hidden="1" customHeight="1">
      <c r="D100" s="27"/>
      <c r="E100" s="27"/>
      <c r="F100" s="14"/>
      <c r="G100" s="28"/>
      <c r="H100" s="78"/>
      <c r="I100" s="78">
        <f t="shared" si="15"/>
        <v>0</v>
      </c>
      <c r="J100" s="78"/>
      <c r="K100" s="78"/>
      <c r="L100" s="78">
        <f t="shared" si="16"/>
        <v>0</v>
      </c>
      <c r="M100" s="78"/>
      <c r="N100" s="78">
        <f t="shared" si="17"/>
        <v>0</v>
      </c>
      <c r="O100" s="78"/>
      <c r="P100" s="78">
        <f t="shared" si="18"/>
        <v>0</v>
      </c>
      <c r="Q100" s="27"/>
    </row>
    <row r="101" spans="2:17" ht="23.15" hidden="1" customHeight="1">
      <c r="D101" s="27"/>
      <c r="E101" s="27"/>
      <c r="F101" s="14"/>
      <c r="G101" s="28"/>
      <c r="H101" s="78"/>
      <c r="I101" s="78">
        <f t="shared" si="15"/>
        <v>0</v>
      </c>
      <c r="J101" s="78"/>
      <c r="K101" s="78"/>
      <c r="L101" s="78">
        <f t="shared" si="16"/>
        <v>0</v>
      </c>
      <c r="M101" s="78"/>
      <c r="N101" s="78">
        <f t="shared" si="17"/>
        <v>0</v>
      </c>
      <c r="O101" s="78"/>
      <c r="P101" s="78">
        <f t="shared" si="18"/>
        <v>0</v>
      </c>
      <c r="Q101" s="27"/>
    </row>
    <row r="102" spans="2:17" ht="23.15" hidden="1" customHeight="1">
      <c r="D102" s="27"/>
      <c r="E102" s="27"/>
      <c r="F102" s="14"/>
      <c r="G102" s="28"/>
      <c r="H102" s="78"/>
      <c r="I102" s="78">
        <f t="shared" si="15"/>
        <v>0</v>
      </c>
      <c r="J102" s="78"/>
      <c r="K102" s="78"/>
      <c r="L102" s="78">
        <f t="shared" si="16"/>
        <v>0</v>
      </c>
      <c r="M102" s="78"/>
      <c r="N102" s="78">
        <f t="shared" si="17"/>
        <v>0</v>
      </c>
      <c r="O102" s="78"/>
      <c r="P102" s="78">
        <f t="shared" si="18"/>
        <v>0</v>
      </c>
      <c r="Q102" s="27"/>
    </row>
    <row r="103" spans="2:17" ht="23.15" hidden="1" customHeight="1">
      <c r="D103" s="27"/>
      <c r="E103" s="27"/>
      <c r="F103" s="14"/>
      <c r="G103" s="28"/>
      <c r="H103" s="78"/>
      <c r="I103" s="78">
        <f t="shared" si="15"/>
        <v>0</v>
      </c>
      <c r="J103" s="78"/>
      <c r="K103" s="78"/>
      <c r="L103" s="78">
        <f t="shared" si="16"/>
        <v>0</v>
      </c>
      <c r="M103" s="78"/>
      <c r="N103" s="78">
        <f t="shared" si="17"/>
        <v>0</v>
      </c>
      <c r="O103" s="78"/>
      <c r="P103" s="78">
        <f t="shared" si="18"/>
        <v>0</v>
      </c>
      <c r="Q103" s="27"/>
    </row>
    <row r="104" spans="2:17" ht="23.15" hidden="1" customHeight="1">
      <c r="D104" s="27"/>
      <c r="E104" s="27"/>
      <c r="F104" s="14"/>
      <c r="G104" s="28"/>
      <c r="H104" s="78"/>
      <c r="I104" s="78">
        <f t="shared" si="15"/>
        <v>0</v>
      </c>
      <c r="J104" s="78"/>
      <c r="K104" s="78"/>
      <c r="L104" s="78">
        <f t="shared" si="16"/>
        <v>0</v>
      </c>
      <c r="M104" s="78"/>
      <c r="N104" s="78">
        <f t="shared" si="17"/>
        <v>0</v>
      </c>
      <c r="O104" s="78"/>
      <c r="P104" s="78">
        <f t="shared" si="18"/>
        <v>0</v>
      </c>
      <c r="Q104" s="27"/>
    </row>
    <row r="105" spans="2:17" ht="23.15" hidden="1" customHeight="1">
      <c r="D105" s="27"/>
      <c r="E105" s="27"/>
      <c r="F105" s="14"/>
      <c r="G105" s="28"/>
      <c r="H105" s="78"/>
      <c r="I105" s="78">
        <f t="shared" si="15"/>
        <v>0</v>
      </c>
      <c r="J105" s="78"/>
      <c r="K105" s="78"/>
      <c r="L105" s="78">
        <f t="shared" si="16"/>
        <v>0</v>
      </c>
      <c r="M105" s="78"/>
      <c r="N105" s="78">
        <f t="shared" si="17"/>
        <v>0</v>
      </c>
      <c r="O105" s="78"/>
      <c r="P105" s="78">
        <f t="shared" si="18"/>
        <v>0</v>
      </c>
      <c r="Q105" s="27"/>
    </row>
    <row r="106" spans="2:17" ht="23.15" hidden="1" customHeight="1">
      <c r="D106" s="27"/>
      <c r="E106" s="27"/>
      <c r="F106" s="14"/>
      <c r="G106" s="28"/>
      <c r="H106" s="78"/>
      <c r="I106" s="78">
        <f t="shared" si="15"/>
        <v>0</v>
      </c>
      <c r="J106" s="78"/>
      <c r="K106" s="78"/>
      <c r="L106" s="78">
        <f t="shared" si="16"/>
        <v>0</v>
      </c>
      <c r="M106" s="78"/>
      <c r="N106" s="78">
        <f t="shared" si="17"/>
        <v>0</v>
      </c>
      <c r="O106" s="78"/>
      <c r="P106" s="78">
        <f t="shared" si="18"/>
        <v>0</v>
      </c>
      <c r="Q106" s="27"/>
    </row>
    <row r="107" spans="2:17" ht="23.15" customHeight="1">
      <c r="B107" s="15" t="s">
        <v>585</v>
      </c>
      <c r="D107" s="27" t="s">
        <v>586</v>
      </c>
      <c r="E107" s="27"/>
      <c r="F107" s="14"/>
      <c r="G107" s="28"/>
      <c r="H107" s="78"/>
      <c r="I107" s="78">
        <f>TRUNC(SUM(I56:I106))</f>
        <v>8730148</v>
      </c>
      <c r="J107" s="78"/>
      <c r="K107" s="78"/>
      <c r="L107" s="78">
        <f>TRUNC(SUM(L56:L106))</f>
        <v>2468837</v>
      </c>
      <c r="M107" s="78"/>
      <c r="N107" s="78">
        <f>TRUNC(SUM(N56:N106))</f>
        <v>0</v>
      </c>
      <c r="O107" s="78"/>
      <c r="P107" s="78">
        <f>TRUNC(SUM(P56:P106))</f>
        <v>11198985</v>
      </c>
      <c r="Q107" s="27"/>
    </row>
  </sheetData>
  <mergeCells count="17">
    <mergeCell ref="A2:A3"/>
    <mergeCell ref="B2:B3"/>
    <mergeCell ref="C2:C3"/>
    <mergeCell ref="D2:D3"/>
    <mergeCell ref="E2:E3"/>
    <mergeCell ref="D1:Q1"/>
    <mergeCell ref="D4:Q4"/>
    <mergeCell ref="D30:Q30"/>
    <mergeCell ref="D56:Q56"/>
    <mergeCell ref="W1:Y1"/>
    <mergeCell ref="F2:F3"/>
    <mergeCell ref="G2:G3"/>
    <mergeCell ref="H2:I2"/>
    <mergeCell ref="J2:L2"/>
    <mergeCell ref="M2:N2"/>
    <mergeCell ref="P2:P3"/>
    <mergeCell ref="Q2:Q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2" orientation="landscape" r:id="rId1"/>
  <headerFooter alignWithMargins="0"/>
  <rowBreaks count="2" manualBreakCount="2">
    <brk id="29" max="16" man="1"/>
    <brk id="55" max="1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F3FC-4A54-43DD-859B-BB6E0F7A5B52}">
  <dimension ref="A1:AF81"/>
  <sheetViews>
    <sheetView view="pageBreakPreview" topLeftCell="D1" zoomScale="130" zoomScaleNormal="100" zoomScaleSheetLayoutView="130" workbookViewId="0">
      <pane ySplit="3" topLeftCell="A31" activePane="bottomLeft" state="frozen"/>
      <selection activeCell="J16" sqref="J16:L16"/>
      <selection pane="bottomLeft" activeCell="O58" sqref="O58"/>
    </sheetView>
  </sheetViews>
  <sheetFormatPr defaultColWidth="8.9140625" defaultRowHeight="22" customHeight="1"/>
  <cols>
    <col min="1" max="1" width="4.6640625" style="1" hidden="1" customWidth="1"/>
    <col min="2" max="2" width="6.58203125" style="15" hidden="1" customWidth="1"/>
    <col min="3" max="3" width="10.75" style="15" hidden="1" customWidth="1"/>
    <col min="4" max="4" width="31.9140625" style="15" bestFit="1" customWidth="1"/>
    <col min="5" max="5" width="22.75" style="15" bestFit="1" customWidth="1"/>
    <col min="6" max="6" width="4.58203125" style="1" customWidth="1"/>
    <col min="7" max="7" width="10.08203125" style="1" customWidth="1"/>
    <col min="8" max="8" width="9.33203125" style="1" customWidth="1"/>
    <col min="9" max="9" width="10" style="1" customWidth="1"/>
    <col min="10" max="10" width="5.25" style="1" customWidth="1"/>
    <col min="11" max="11" width="4.75" style="15" hidden="1" customWidth="1"/>
    <col min="12" max="12" width="14.08203125" style="1" customWidth="1"/>
    <col min="13" max="13" width="7.25" style="1" customWidth="1"/>
    <col min="14" max="14" width="5.4140625" style="1" customWidth="1"/>
    <col min="15" max="15" width="8.75" style="1" customWidth="1"/>
    <col min="16" max="16" width="2.4140625" style="79" hidden="1" customWidth="1"/>
    <col min="17" max="17" width="1.25" style="79" hidden="1" customWidth="1"/>
    <col min="18" max="18" width="5.08203125" style="79" hidden="1" customWidth="1"/>
    <col min="19" max="19" width="10.6640625" style="1" bestFit="1" customWidth="1"/>
    <col min="20" max="20" width="11.08203125" style="1" customWidth="1"/>
    <col min="21" max="29" width="8.9140625" style="1"/>
    <col min="30" max="55" width="11.75" style="1" customWidth="1"/>
    <col min="56" max="16384" width="8.9140625" style="1"/>
  </cols>
  <sheetData>
    <row r="1" spans="1:32" ht="22" customHeight="1">
      <c r="A1" s="1" t="s">
        <v>132</v>
      </c>
      <c r="B1" s="15" t="s">
        <v>625</v>
      </c>
      <c r="D1" s="276" t="s">
        <v>626</v>
      </c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AA1" s="1" t="s">
        <v>516</v>
      </c>
      <c r="AB1" s="1" t="s">
        <v>519</v>
      </c>
      <c r="AC1" s="1" t="s">
        <v>523</v>
      </c>
      <c r="AD1" s="1" t="s">
        <v>525</v>
      </c>
      <c r="AE1" s="1" t="s">
        <v>527</v>
      </c>
      <c r="AF1" s="1" t="s">
        <v>529</v>
      </c>
    </row>
    <row r="2" spans="1:32" s="3" customFormat="1" ht="22" customHeight="1">
      <c r="A2" s="278" t="s">
        <v>1</v>
      </c>
      <c r="B2" s="266" t="s">
        <v>2</v>
      </c>
      <c r="C2" s="266" t="s">
        <v>18</v>
      </c>
      <c r="D2" s="267" t="s">
        <v>61</v>
      </c>
      <c r="E2" s="267" t="s">
        <v>62</v>
      </c>
      <c r="F2" s="269" t="s">
        <v>5</v>
      </c>
      <c r="G2" s="269" t="s">
        <v>9</v>
      </c>
      <c r="H2" s="269"/>
      <c r="I2" s="269"/>
      <c r="J2" s="269"/>
      <c r="K2" s="267" t="s">
        <v>18</v>
      </c>
      <c r="L2" s="269" t="s">
        <v>71</v>
      </c>
      <c r="M2" s="269"/>
      <c r="N2" s="269"/>
      <c r="O2" s="269"/>
      <c r="P2" s="269" t="s">
        <v>72</v>
      </c>
      <c r="Q2" s="269"/>
      <c r="R2" s="269"/>
      <c r="S2" s="269" t="s">
        <v>73</v>
      </c>
      <c r="T2" s="269" t="s">
        <v>57</v>
      </c>
    </row>
    <row r="3" spans="1:32" s="3" customFormat="1" ht="22" customHeight="1">
      <c r="A3" s="278"/>
      <c r="B3" s="266"/>
      <c r="C3" s="266"/>
      <c r="D3" s="268"/>
      <c r="E3" s="268"/>
      <c r="F3" s="270"/>
      <c r="G3" s="32" t="s">
        <v>74</v>
      </c>
      <c r="H3" s="32" t="s">
        <v>75</v>
      </c>
      <c r="I3" s="32" t="s">
        <v>76</v>
      </c>
      <c r="J3" s="32" t="s">
        <v>77</v>
      </c>
      <c r="K3" s="279"/>
      <c r="L3" s="32" t="s">
        <v>3</v>
      </c>
      <c r="M3" s="32" t="s">
        <v>78</v>
      </c>
      <c r="N3" s="32" t="s">
        <v>79</v>
      </c>
      <c r="O3" s="32" t="s">
        <v>80</v>
      </c>
      <c r="P3" s="32" t="s">
        <v>58</v>
      </c>
      <c r="Q3" s="32" t="s">
        <v>81</v>
      </c>
      <c r="R3" s="32" t="s">
        <v>11</v>
      </c>
      <c r="S3" s="270"/>
      <c r="T3" s="270"/>
    </row>
    <row r="4" spans="1:32" ht="22" customHeight="1">
      <c r="B4" s="15" t="s">
        <v>133</v>
      </c>
      <c r="D4" s="273" t="s">
        <v>135</v>
      </c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5"/>
    </row>
    <row r="5" spans="1:32" ht="22" customHeight="1">
      <c r="B5" s="15" t="s">
        <v>627</v>
      </c>
      <c r="C5" s="15" t="s">
        <v>416</v>
      </c>
      <c r="D5" s="27" t="s">
        <v>156</v>
      </c>
      <c r="E5" s="27" t="s">
        <v>157</v>
      </c>
      <c r="F5" s="28" t="s">
        <v>417</v>
      </c>
      <c r="G5" s="28">
        <f>내역서!G5</f>
        <v>13</v>
      </c>
      <c r="H5" s="28">
        <f>IF(I5&lt;&gt;0,G5-I5,"")</f>
        <v>1</v>
      </c>
      <c r="I5" s="28">
        <f>내역서!J5</f>
        <v>12</v>
      </c>
      <c r="J5" s="28">
        <v>10</v>
      </c>
      <c r="K5" s="27" t="s">
        <v>551</v>
      </c>
      <c r="L5" s="28" t="s">
        <v>516</v>
      </c>
      <c r="M5" s="28">
        <v>0.71</v>
      </c>
      <c r="N5" s="28">
        <v>90</v>
      </c>
      <c r="O5" s="28">
        <f t="shared" ref="O5:O29" si="0">IF(I5*M5=0,"",I5*M5*(N5/100))</f>
        <v>7.6680000000000001</v>
      </c>
      <c r="P5" s="78"/>
      <c r="Q5" s="78"/>
      <c r="R5" s="78"/>
      <c r="S5" s="28" t="s">
        <v>628</v>
      </c>
      <c r="T5" s="28"/>
      <c r="AA5" s="1">
        <f>O5</f>
        <v>7.6680000000000001</v>
      </c>
    </row>
    <row r="6" spans="1:32" ht="22" customHeight="1">
      <c r="B6" s="15" t="s">
        <v>627</v>
      </c>
      <c r="C6" s="15" t="s">
        <v>431</v>
      </c>
      <c r="D6" s="27" t="s">
        <v>173</v>
      </c>
      <c r="E6" s="27" t="s">
        <v>174</v>
      </c>
      <c r="F6" s="28" t="s">
        <v>175</v>
      </c>
      <c r="G6" s="28">
        <f>내역서!G8</f>
        <v>1</v>
      </c>
      <c r="H6" s="28">
        <f>IF(I6&lt;&gt;0,G6-I6,"")</f>
        <v>0</v>
      </c>
      <c r="I6" s="28">
        <f>내역서!J8</f>
        <v>1</v>
      </c>
      <c r="J6" s="28"/>
      <c r="K6" s="27" t="s">
        <v>551</v>
      </c>
      <c r="L6" s="28" t="s">
        <v>516</v>
      </c>
      <c r="M6" s="28">
        <v>0.04</v>
      </c>
      <c r="N6" s="28">
        <v>100</v>
      </c>
      <c r="O6" s="28">
        <f t="shared" si="0"/>
        <v>0.04</v>
      </c>
      <c r="P6" s="78"/>
      <c r="Q6" s="78"/>
      <c r="R6" s="78"/>
      <c r="S6" s="28" t="s">
        <v>557</v>
      </c>
      <c r="T6" s="28"/>
      <c r="AA6" s="1">
        <f>O6</f>
        <v>0.04</v>
      </c>
    </row>
    <row r="7" spans="1:32" ht="22" customHeight="1">
      <c r="B7" s="15" t="s">
        <v>627</v>
      </c>
      <c r="C7" s="15" t="s">
        <v>442</v>
      </c>
      <c r="D7" s="27" t="s">
        <v>143</v>
      </c>
      <c r="E7" s="27" t="s">
        <v>144</v>
      </c>
      <c r="F7" s="28" t="s">
        <v>417</v>
      </c>
      <c r="G7" s="28">
        <f>내역서!G9</f>
        <v>92</v>
      </c>
      <c r="H7" s="28">
        <f>IF(I7&lt;&gt;0,G7-I7,"")</f>
        <v>4</v>
      </c>
      <c r="I7" s="28">
        <f>내역서!J9</f>
        <v>88</v>
      </c>
      <c r="J7" s="28">
        <v>5</v>
      </c>
      <c r="K7" s="27" t="s">
        <v>554</v>
      </c>
      <c r="L7" s="28" t="s">
        <v>519</v>
      </c>
      <c r="M7" s="28">
        <v>1.533E-2</v>
      </c>
      <c r="N7" s="28">
        <v>80</v>
      </c>
      <c r="O7" s="28">
        <f t="shared" si="0"/>
        <v>1.079232</v>
      </c>
      <c r="P7" s="78"/>
      <c r="Q7" s="78"/>
      <c r="R7" s="78"/>
      <c r="S7" s="28" t="s">
        <v>629</v>
      </c>
      <c r="T7" s="28"/>
      <c r="AB7" s="1">
        <f>O7</f>
        <v>1.079232</v>
      </c>
    </row>
    <row r="8" spans="1:32" ht="22" customHeight="1">
      <c r="B8" s="15" t="s">
        <v>627</v>
      </c>
      <c r="C8" s="15" t="s">
        <v>442</v>
      </c>
      <c r="D8" s="27"/>
      <c r="E8" s="27"/>
      <c r="F8" s="28"/>
      <c r="G8" s="28">
        <f>내역서!G9</f>
        <v>92</v>
      </c>
      <c r="H8" s="28">
        <f>IF(I8&lt;&gt;0,G8-I8,"")</f>
        <v>4</v>
      </c>
      <c r="I8" s="28">
        <f>내역서!J9</f>
        <v>88</v>
      </c>
      <c r="J8" s="28">
        <v>5</v>
      </c>
      <c r="K8" s="27" t="s">
        <v>544</v>
      </c>
      <c r="L8" s="28" t="s">
        <v>523</v>
      </c>
      <c r="M8" s="28">
        <v>1.533E-2</v>
      </c>
      <c r="N8" s="28">
        <v>100</v>
      </c>
      <c r="O8" s="28">
        <f t="shared" si="0"/>
        <v>1.34904</v>
      </c>
      <c r="P8" s="78"/>
      <c r="Q8" s="78"/>
      <c r="R8" s="78"/>
      <c r="S8" s="28" t="s">
        <v>629</v>
      </c>
      <c r="T8" s="28"/>
      <c r="AC8" s="1">
        <f>O8</f>
        <v>1.34904</v>
      </c>
    </row>
    <row r="9" spans="1:32" ht="22" customHeight="1">
      <c r="B9" s="15" t="s">
        <v>627</v>
      </c>
      <c r="C9" s="15" t="s">
        <v>484</v>
      </c>
      <c r="D9" s="27" t="s">
        <v>180</v>
      </c>
      <c r="E9" s="27" t="s">
        <v>181</v>
      </c>
      <c r="F9" s="28" t="s">
        <v>175</v>
      </c>
      <c r="G9" s="28">
        <f>내역서!G10</f>
        <v>8</v>
      </c>
      <c r="H9" s="28">
        <f>IF(I9&lt;&gt;0,G9-I9,"")</f>
        <v>0</v>
      </c>
      <c r="I9" s="28">
        <f>내역서!J10</f>
        <v>8</v>
      </c>
      <c r="J9" s="28"/>
      <c r="K9" s="27" t="s">
        <v>554</v>
      </c>
      <c r="L9" s="28" t="s">
        <v>519</v>
      </c>
      <c r="M9" s="28">
        <v>0.20399999999999999</v>
      </c>
      <c r="N9" s="28">
        <v>100</v>
      </c>
      <c r="O9" s="28">
        <f t="shared" si="0"/>
        <v>1.6319999999999999</v>
      </c>
      <c r="P9" s="78"/>
      <c r="Q9" s="78"/>
      <c r="R9" s="78"/>
      <c r="S9" s="28" t="s">
        <v>630</v>
      </c>
      <c r="T9" s="28"/>
      <c r="AB9" s="1">
        <f>O9</f>
        <v>1.6319999999999999</v>
      </c>
    </row>
    <row r="10" spans="1:32" ht="22" customHeight="1">
      <c r="B10" s="15" t="s">
        <v>627</v>
      </c>
      <c r="C10" s="15" t="s">
        <v>514</v>
      </c>
      <c r="D10" s="27" t="s">
        <v>515</v>
      </c>
      <c r="E10" s="27" t="s">
        <v>516</v>
      </c>
      <c r="F10" s="28" t="s">
        <v>517</v>
      </c>
      <c r="G10" s="28">
        <f>IF(H10*I10/100+0.0005 &lt;1, TRUNC(H10*I10/100, 3), TRUNC(H10*I10/100+0.0005, J10))</f>
        <v>6.1660000000000004</v>
      </c>
      <c r="H10" s="28">
        <f>(옵션!$B$12*옵션!$B$41)/100</f>
        <v>80</v>
      </c>
      <c r="I10" s="28">
        <f>SUM(AA5:AA9)</f>
        <v>7.7080000000000002</v>
      </c>
      <c r="J10" s="28">
        <f>옵션!$C$41</f>
        <v>3</v>
      </c>
      <c r="K10" s="27"/>
      <c r="L10" s="28"/>
      <c r="M10" s="28"/>
      <c r="N10" s="28"/>
      <c r="O10" s="28" t="str">
        <f t="shared" si="0"/>
        <v/>
      </c>
      <c r="P10" s="78"/>
      <c r="Q10" s="78"/>
      <c r="R10" s="78"/>
      <c r="S10" s="28"/>
      <c r="T10" s="28"/>
      <c r="AA10" s="1">
        <f>SUM(AA5:AA9)</f>
        <v>7.7080000000000002</v>
      </c>
      <c r="AB10" s="1">
        <f>SUM(AB5:AB9)</f>
        <v>2.7112319999999999</v>
      </c>
      <c r="AC10" s="1">
        <f>SUM(AC5:AC9)</f>
        <v>1.34904</v>
      </c>
    </row>
    <row r="11" spans="1:32" ht="22" customHeight="1">
      <c r="B11" s="15" t="s">
        <v>627</v>
      </c>
      <c r="C11" s="15" t="s">
        <v>518</v>
      </c>
      <c r="D11" s="27" t="s">
        <v>515</v>
      </c>
      <c r="E11" s="27" t="s">
        <v>519</v>
      </c>
      <c r="F11" s="28" t="s">
        <v>517</v>
      </c>
      <c r="G11" s="28">
        <f>IF(H11*I11/100+0.0005 &lt;1, TRUNC(H11*I11/100, 3), TRUNC(H11*I11/100+0.0005, J11))</f>
        <v>2.169</v>
      </c>
      <c r="H11" s="28">
        <f>(옵션!$B$12*옵션!$B$41)/100</f>
        <v>80</v>
      </c>
      <c r="I11" s="28">
        <f>SUM(AB5:AB9)</f>
        <v>2.7112319999999999</v>
      </c>
      <c r="J11" s="28">
        <f>옵션!$C$41</f>
        <v>3</v>
      </c>
      <c r="K11" s="27"/>
      <c r="L11" s="28"/>
      <c r="M11" s="28"/>
      <c r="N11" s="28"/>
      <c r="O11" s="28" t="str">
        <f t="shared" si="0"/>
        <v/>
      </c>
      <c r="P11" s="78"/>
      <c r="Q11" s="78"/>
      <c r="R11" s="78"/>
      <c r="S11" s="28"/>
      <c r="T11" s="28"/>
    </row>
    <row r="12" spans="1:32" ht="22" customHeight="1">
      <c r="B12" s="15" t="s">
        <v>627</v>
      </c>
      <c r="C12" s="15" t="s">
        <v>522</v>
      </c>
      <c r="D12" s="27" t="s">
        <v>515</v>
      </c>
      <c r="E12" s="27" t="s">
        <v>523</v>
      </c>
      <c r="F12" s="28" t="s">
        <v>517</v>
      </c>
      <c r="G12" s="28">
        <f>IF(H12*I12/100+0.0005 &lt;1, TRUNC(H12*I12/100, 3), TRUNC(H12*I12/100+0.0005, J12))</f>
        <v>1.079</v>
      </c>
      <c r="H12" s="28">
        <f>(옵션!$B$12*옵션!$B$41)/100</f>
        <v>80</v>
      </c>
      <c r="I12" s="28">
        <f>SUM(AC5:AC9)</f>
        <v>1.34904</v>
      </c>
      <c r="J12" s="28">
        <f>옵션!$C$41</f>
        <v>3</v>
      </c>
      <c r="K12" s="27"/>
      <c r="L12" s="28"/>
      <c r="M12" s="28"/>
      <c r="N12" s="28"/>
      <c r="O12" s="28" t="str">
        <f t="shared" si="0"/>
        <v/>
      </c>
      <c r="P12" s="78"/>
      <c r="Q12" s="78"/>
      <c r="R12" s="78"/>
      <c r="S12" s="28"/>
      <c r="T12" s="28"/>
    </row>
    <row r="13" spans="1:32" ht="22" customHeight="1">
      <c r="D13" s="27"/>
      <c r="E13" s="27"/>
      <c r="F13" s="28"/>
      <c r="G13" s="28"/>
      <c r="H13" s="28" t="str">
        <f t="shared" ref="H13:H29" si="1">IF(I13&lt;&gt;0,G13-I13,"")</f>
        <v/>
      </c>
      <c r="I13" s="28"/>
      <c r="J13" s="28"/>
      <c r="K13" s="27"/>
      <c r="L13" s="28"/>
      <c r="M13" s="28"/>
      <c r="N13" s="28"/>
      <c r="O13" s="28" t="str">
        <f t="shared" si="0"/>
        <v/>
      </c>
      <c r="P13" s="78"/>
      <c r="Q13" s="78"/>
      <c r="R13" s="78"/>
      <c r="S13" s="28"/>
      <c r="T13" s="28"/>
    </row>
    <row r="14" spans="1:32" ht="22" customHeight="1">
      <c r="D14" s="27"/>
      <c r="E14" s="27"/>
      <c r="F14" s="28"/>
      <c r="G14" s="28"/>
      <c r="H14" s="28" t="str">
        <f t="shared" si="1"/>
        <v/>
      </c>
      <c r="I14" s="28"/>
      <c r="J14" s="28"/>
      <c r="K14" s="27"/>
      <c r="L14" s="28"/>
      <c r="M14" s="28"/>
      <c r="N14" s="28"/>
      <c r="O14" s="28" t="str">
        <f t="shared" si="0"/>
        <v/>
      </c>
      <c r="P14" s="78"/>
      <c r="Q14" s="78"/>
      <c r="R14" s="78"/>
      <c r="S14" s="28"/>
      <c r="T14" s="28"/>
    </row>
    <row r="15" spans="1:32" ht="22" customHeight="1">
      <c r="D15" s="27"/>
      <c r="E15" s="27"/>
      <c r="F15" s="28"/>
      <c r="G15" s="28"/>
      <c r="H15" s="28" t="str">
        <f t="shared" si="1"/>
        <v/>
      </c>
      <c r="I15" s="28"/>
      <c r="J15" s="28"/>
      <c r="K15" s="27"/>
      <c r="L15" s="28"/>
      <c r="M15" s="28"/>
      <c r="N15" s="28"/>
      <c r="O15" s="28" t="str">
        <f t="shared" si="0"/>
        <v/>
      </c>
      <c r="P15" s="78"/>
      <c r="Q15" s="78"/>
      <c r="R15" s="78"/>
      <c r="S15" s="28"/>
      <c r="T15" s="28"/>
    </row>
    <row r="16" spans="1:32" ht="22" customHeight="1">
      <c r="D16" s="27"/>
      <c r="E16" s="27"/>
      <c r="F16" s="28"/>
      <c r="G16" s="28"/>
      <c r="H16" s="28" t="str">
        <f t="shared" si="1"/>
        <v/>
      </c>
      <c r="I16" s="28"/>
      <c r="J16" s="28"/>
      <c r="K16" s="27"/>
      <c r="L16" s="28"/>
      <c r="M16" s="28"/>
      <c r="N16" s="28"/>
      <c r="O16" s="28" t="str">
        <f t="shared" si="0"/>
        <v/>
      </c>
      <c r="P16" s="78"/>
      <c r="Q16" s="78"/>
      <c r="R16" s="78"/>
      <c r="S16" s="28"/>
      <c r="T16" s="28"/>
    </row>
    <row r="17" spans="2:28" ht="22" customHeight="1">
      <c r="D17" s="27"/>
      <c r="E17" s="27"/>
      <c r="F17" s="28"/>
      <c r="G17" s="28"/>
      <c r="H17" s="28" t="str">
        <f t="shared" si="1"/>
        <v/>
      </c>
      <c r="I17" s="28"/>
      <c r="J17" s="28"/>
      <c r="K17" s="27"/>
      <c r="L17" s="28"/>
      <c r="M17" s="28"/>
      <c r="N17" s="28"/>
      <c r="O17" s="28" t="str">
        <f t="shared" si="0"/>
        <v/>
      </c>
      <c r="P17" s="78"/>
      <c r="Q17" s="78"/>
      <c r="R17" s="78"/>
      <c r="S17" s="28"/>
      <c r="T17" s="28"/>
    </row>
    <row r="18" spans="2:28" ht="22" customHeight="1">
      <c r="D18" s="27"/>
      <c r="E18" s="27"/>
      <c r="F18" s="28"/>
      <c r="G18" s="28"/>
      <c r="H18" s="28" t="str">
        <f t="shared" si="1"/>
        <v/>
      </c>
      <c r="I18" s="28"/>
      <c r="J18" s="28"/>
      <c r="K18" s="27"/>
      <c r="L18" s="28"/>
      <c r="M18" s="28"/>
      <c r="N18" s="28"/>
      <c r="O18" s="28" t="str">
        <f t="shared" si="0"/>
        <v/>
      </c>
      <c r="P18" s="78"/>
      <c r="Q18" s="78"/>
      <c r="R18" s="78"/>
      <c r="S18" s="28"/>
      <c r="T18" s="28"/>
    </row>
    <row r="19" spans="2:28" ht="22" customHeight="1">
      <c r="D19" s="27"/>
      <c r="E19" s="27"/>
      <c r="F19" s="28"/>
      <c r="G19" s="28"/>
      <c r="H19" s="28" t="str">
        <f t="shared" si="1"/>
        <v/>
      </c>
      <c r="I19" s="28"/>
      <c r="J19" s="28"/>
      <c r="K19" s="27"/>
      <c r="L19" s="28"/>
      <c r="M19" s="28"/>
      <c r="N19" s="28"/>
      <c r="O19" s="28" t="str">
        <f t="shared" si="0"/>
        <v/>
      </c>
      <c r="P19" s="78"/>
      <c r="Q19" s="78"/>
      <c r="R19" s="78"/>
      <c r="S19" s="28"/>
      <c r="T19" s="28"/>
    </row>
    <row r="20" spans="2:28" ht="22" customHeight="1">
      <c r="D20" s="27"/>
      <c r="E20" s="27"/>
      <c r="F20" s="28"/>
      <c r="G20" s="28"/>
      <c r="H20" s="28" t="str">
        <f t="shared" si="1"/>
        <v/>
      </c>
      <c r="I20" s="28"/>
      <c r="J20" s="28"/>
      <c r="K20" s="27"/>
      <c r="L20" s="28"/>
      <c r="M20" s="28"/>
      <c r="N20" s="28"/>
      <c r="O20" s="28" t="str">
        <f t="shared" si="0"/>
        <v/>
      </c>
      <c r="P20" s="78"/>
      <c r="Q20" s="78"/>
      <c r="R20" s="78"/>
      <c r="S20" s="28"/>
      <c r="T20" s="28"/>
    </row>
    <row r="21" spans="2:28" ht="22" customHeight="1">
      <c r="D21" s="27"/>
      <c r="E21" s="27"/>
      <c r="F21" s="28"/>
      <c r="G21" s="28"/>
      <c r="H21" s="28" t="str">
        <f t="shared" si="1"/>
        <v/>
      </c>
      <c r="I21" s="28"/>
      <c r="J21" s="28"/>
      <c r="K21" s="27"/>
      <c r="L21" s="28"/>
      <c r="M21" s="28"/>
      <c r="N21" s="28"/>
      <c r="O21" s="28" t="str">
        <f t="shared" si="0"/>
        <v/>
      </c>
      <c r="P21" s="78"/>
      <c r="Q21" s="78"/>
      <c r="R21" s="78"/>
      <c r="S21" s="28"/>
      <c r="T21" s="28"/>
    </row>
    <row r="22" spans="2:28" ht="22" customHeight="1">
      <c r="D22" s="27"/>
      <c r="E22" s="27"/>
      <c r="F22" s="28"/>
      <c r="G22" s="28"/>
      <c r="H22" s="28" t="str">
        <f t="shared" si="1"/>
        <v/>
      </c>
      <c r="I22" s="28"/>
      <c r="J22" s="28"/>
      <c r="K22" s="27"/>
      <c r="L22" s="28"/>
      <c r="M22" s="28"/>
      <c r="N22" s="28"/>
      <c r="O22" s="28" t="str">
        <f t="shared" si="0"/>
        <v/>
      </c>
      <c r="P22" s="78"/>
      <c r="Q22" s="78"/>
      <c r="R22" s="78"/>
      <c r="S22" s="28"/>
      <c r="T22" s="28"/>
    </row>
    <row r="23" spans="2:28" ht="22" customHeight="1">
      <c r="D23" s="27"/>
      <c r="E23" s="27"/>
      <c r="F23" s="28"/>
      <c r="G23" s="28"/>
      <c r="H23" s="28" t="str">
        <f t="shared" si="1"/>
        <v/>
      </c>
      <c r="I23" s="28"/>
      <c r="J23" s="28"/>
      <c r="K23" s="27"/>
      <c r="L23" s="28"/>
      <c r="M23" s="28"/>
      <c r="N23" s="28"/>
      <c r="O23" s="28" t="str">
        <f t="shared" si="0"/>
        <v/>
      </c>
      <c r="P23" s="78"/>
      <c r="Q23" s="78"/>
      <c r="R23" s="78"/>
      <c r="S23" s="28"/>
      <c r="T23" s="28"/>
    </row>
    <row r="24" spans="2:28" ht="22" customHeight="1">
      <c r="D24" s="27"/>
      <c r="E24" s="27"/>
      <c r="F24" s="28"/>
      <c r="G24" s="28"/>
      <c r="H24" s="28" t="str">
        <f t="shared" si="1"/>
        <v/>
      </c>
      <c r="I24" s="28"/>
      <c r="J24" s="28"/>
      <c r="K24" s="27"/>
      <c r="L24" s="28"/>
      <c r="M24" s="28"/>
      <c r="N24" s="28"/>
      <c r="O24" s="28" t="str">
        <f t="shared" si="0"/>
        <v/>
      </c>
      <c r="P24" s="78"/>
      <c r="Q24" s="78"/>
      <c r="R24" s="78"/>
      <c r="S24" s="28"/>
      <c r="T24" s="28"/>
    </row>
    <row r="25" spans="2:28" ht="22" customHeight="1">
      <c r="D25" s="27"/>
      <c r="E25" s="27"/>
      <c r="F25" s="28"/>
      <c r="G25" s="28"/>
      <c r="H25" s="28" t="str">
        <f t="shared" si="1"/>
        <v/>
      </c>
      <c r="I25" s="28"/>
      <c r="J25" s="28"/>
      <c r="K25" s="27"/>
      <c r="L25" s="28"/>
      <c r="M25" s="28"/>
      <c r="N25" s="28"/>
      <c r="O25" s="28" t="str">
        <f t="shared" si="0"/>
        <v/>
      </c>
      <c r="P25" s="78"/>
      <c r="Q25" s="78"/>
      <c r="R25" s="78"/>
      <c r="S25" s="28"/>
      <c r="T25" s="28"/>
    </row>
    <row r="26" spans="2:28" ht="22" customHeight="1">
      <c r="D26" s="27"/>
      <c r="E26" s="27"/>
      <c r="F26" s="28"/>
      <c r="G26" s="28"/>
      <c r="H26" s="28" t="str">
        <f t="shared" si="1"/>
        <v/>
      </c>
      <c r="I26" s="28"/>
      <c r="J26" s="28"/>
      <c r="K26" s="27"/>
      <c r="L26" s="28"/>
      <c r="M26" s="28"/>
      <c r="N26" s="28"/>
      <c r="O26" s="28" t="str">
        <f t="shared" si="0"/>
        <v/>
      </c>
      <c r="P26" s="78"/>
      <c r="Q26" s="78"/>
      <c r="R26" s="78"/>
      <c r="S26" s="28"/>
      <c r="T26" s="28"/>
    </row>
    <row r="27" spans="2:28" ht="22" customHeight="1">
      <c r="D27" s="27"/>
      <c r="E27" s="27"/>
      <c r="F27" s="28"/>
      <c r="G27" s="28"/>
      <c r="H27" s="28" t="str">
        <f t="shared" si="1"/>
        <v/>
      </c>
      <c r="I27" s="28"/>
      <c r="J27" s="28"/>
      <c r="K27" s="27"/>
      <c r="L27" s="28"/>
      <c r="M27" s="28"/>
      <c r="N27" s="28"/>
      <c r="O27" s="28" t="str">
        <f t="shared" si="0"/>
        <v/>
      </c>
      <c r="P27" s="78"/>
      <c r="Q27" s="78"/>
      <c r="R27" s="78"/>
      <c r="S27" s="28"/>
      <c r="T27" s="28"/>
    </row>
    <row r="28" spans="2:28" ht="22" customHeight="1">
      <c r="D28" s="27"/>
      <c r="E28" s="27"/>
      <c r="F28" s="28"/>
      <c r="G28" s="28"/>
      <c r="H28" s="28" t="str">
        <f t="shared" si="1"/>
        <v/>
      </c>
      <c r="I28" s="28"/>
      <c r="J28" s="28"/>
      <c r="K28" s="27"/>
      <c r="L28" s="28"/>
      <c r="M28" s="28"/>
      <c r="N28" s="28"/>
      <c r="O28" s="28" t="str">
        <f t="shared" si="0"/>
        <v/>
      </c>
      <c r="P28" s="78"/>
      <c r="Q28" s="78"/>
      <c r="R28" s="78"/>
      <c r="S28" s="28"/>
      <c r="T28" s="28"/>
    </row>
    <row r="29" spans="2:28" ht="22" customHeight="1">
      <c r="D29" s="27"/>
      <c r="E29" s="27"/>
      <c r="F29" s="28"/>
      <c r="G29" s="28"/>
      <c r="H29" s="28" t="str">
        <f t="shared" si="1"/>
        <v/>
      </c>
      <c r="I29" s="28"/>
      <c r="J29" s="28"/>
      <c r="K29" s="27"/>
      <c r="L29" s="28"/>
      <c r="M29" s="28"/>
      <c r="N29" s="28"/>
      <c r="O29" s="28" t="str">
        <f t="shared" si="0"/>
        <v/>
      </c>
      <c r="P29" s="78"/>
      <c r="Q29" s="78"/>
      <c r="R29" s="78"/>
      <c r="S29" s="28"/>
      <c r="T29" s="28"/>
    </row>
    <row r="30" spans="2:28" ht="22" customHeight="1">
      <c r="B30" s="15" t="s">
        <v>133</v>
      </c>
      <c r="D30" s="273" t="s">
        <v>218</v>
      </c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5"/>
    </row>
    <row r="31" spans="2:28" ht="22" customHeight="1">
      <c r="B31" s="15" t="s">
        <v>631</v>
      </c>
      <c r="C31" s="15" t="s">
        <v>435</v>
      </c>
      <c r="D31" s="27" t="s">
        <v>224</v>
      </c>
      <c r="E31" s="27" t="s">
        <v>225</v>
      </c>
      <c r="F31" s="28" t="s">
        <v>417</v>
      </c>
      <c r="G31" s="28">
        <f>내역서!G31</f>
        <v>14</v>
      </c>
      <c r="H31" s="28">
        <f>IF(I31&lt;&gt;0,G31-I31,"")</f>
        <v>1</v>
      </c>
      <c r="I31" s="28">
        <f>내역서!J31</f>
        <v>13</v>
      </c>
      <c r="J31" s="28">
        <v>10</v>
      </c>
      <c r="K31" s="27" t="s">
        <v>551</v>
      </c>
      <c r="L31" s="28" t="s">
        <v>516</v>
      </c>
      <c r="M31" s="28">
        <v>8.0000000000000002E-3</v>
      </c>
      <c r="N31" s="28">
        <v>80</v>
      </c>
      <c r="O31" s="28">
        <f t="shared" ref="O31:O55" si="2">IF(I31*M31=0,"",I31*M31*(N31/100))</f>
        <v>8.320000000000001E-2</v>
      </c>
      <c r="P31" s="78"/>
      <c r="Q31" s="78"/>
      <c r="R31" s="78"/>
      <c r="S31" s="28" t="s">
        <v>552</v>
      </c>
      <c r="T31" s="28"/>
      <c r="AA31" s="1">
        <f>O31</f>
        <v>8.320000000000001E-2</v>
      </c>
    </row>
    <row r="32" spans="2:28" ht="22" customHeight="1">
      <c r="B32" s="15" t="s">
        <v>631</v>
      </c>
      <c r="C32" s="15" t="s">
        <v>481</v>
      </c>
      <c r="D32" s="27" t="s">
        <v>180</v>
      </c>
      <c r="E32" s="27" t="s">
        <v>235</v>
      </c>
      <c r="F32" s="28" t="s">
        <v>175</v>
      </c>
      <c r="G32" s="28">
        <f>내역서!G32</f>
        <v>2</v>
      </c>
      <c r="H32" s="28">
        <f>IF(I32&lt;&gt;0,G32-I32,"")</f>
        <v>0</v>
      </c>
      <c r="I32" s="28">
        <f>내역서!J32</f>
        <v>2</v>
      </c>
      <c r="J32" s="28"/>
      <c r="K32" s="27" t="s">
        <v>554</v>
      </c>
      <c r="L32" s="28" t="s">
        <v>519</v>
      </c>
      <c r="M32" s="28">
        <v>0.15</v>
      </c>
      <c r="N32" s="28">
        <v>100</v>
      </c>
      <c r="O32" s="28">
        <f t="shared" si="2"/>
        <v>0.3</v>
      </c>
      <c r="P32" s="78"/>
      <c r="Q32" s="78"/>
      <c r="R32" s="78"/>
      <c r="S32" s="28" t="s">
        <v>630</v>
      </c>
      <c r="T32" s="28"/>
      <c r="AB32" s="1">
        <f>O32</f>
        <v>0.3</v>
      </c>
    </row>
    <row r="33" spans="2:28" ht="22" customHeight="1">
      <c r="B33" s="15" t="s">
        <v>631</v>
      </c>
      <c r="C33" s="15" t="s">
        <v>514</v>
      </c>
      <c r="D33" s="27" t="s">
        <v>515</v>
      </c>
      <c r="E33" s="27" t="s">
        <v>516</v>
      </c>
      <c r="F33" s="28" t="s">
        <v>517</v>
      </c>
      <c r="G33" s="28">
        <f>IF(H33*I33/100+0.0005 &lt;1, TRUNC(H33*I33/100, 3), TRUNC(H33*I33/100+0.0005, J33))</f>
        <v>6.6000000000000003E-2</v>
      </c>
      <c r="H33" s="28">
        <f>(옵션!$B$12*옵션!$B$42)/100</f>
        <v>80</v>
      </c>
      <c r="I33" s="28">
        <f>SUM(AA31:AA32)</f>
        <v>8.320000000000001E-2</v>
      </c>
      <c r="J33" s="28">
        <f>옵션!$C$42</f>
        <v>3</v>
      </c>
      <c r="K33" s="27"/>
      <c r="L33" s="28"/>
      <c r="M33" s="28"/>
      <c r="N33" s="28"/>
      <c r="O33" s="28" t="str">
        <f t="shared" si="2"/>
        <v/>
      </c>
      <c r="P33" s="78"/>
      <c r="Q33" s="78"/>
      <c r="R33" s="78"/>
      <c r="S33" s="28"/>
      <c r="T33" s="28"/>
      <c r="AA33" s="1">
        <f>SUM(AA31:AA32)</f>
        <v>8.320000000000001E-2</v>
      </c>
      <c r="AB33" s="1">
        <f>SUM(AB31:AB32)</f>
        <v>0.3</v>
      </c>
    </row>
    <row r="34" spans="2:28" ht="22" customHeight="1">
      <c r="B34" s="15" t="s">
        <v>631</v>
      </c>
      <c r="C34" s="15" t="s">
        <v>518</v>
      </c>
      <c r="D34" s="27" t="s">
        <v>515</v>
      </c>
      <c r="E34" s="27" t="s">
        <v>519</v>
      </c>
      <c r="F34" s="28" t="s">
        <v>517</v>
      </c>
      <c r="G34" s="28">
        <f>IF(H34*I34/100+0.0005 &lt;1, TRUNC(H34*I34/100, 3), TRUNC(H34*I34/100+0.0005, J34))</f>
        <v>0.24</v>
      </c>
      <c r="H34" s="28">
        <f>(옵션!$B$12*옵션!$B$42)/100</f>
        <v>80</v>
      </c>
      <c r="I34" s="28">
        <f>SUM(AB31:AB32)</f>
        <v>0.3</v>
      </c>
      <c r="J34" s="28">
        <f>옵션!$C$42</f>
        <v>3</v>
      </c>
      <c r="K34" s="27"/>
      <c r="L34" s="28"/>
      <c r="M34" s="28"/>
      <c r="N34" s="28"/>
      <c r="O34" s="28" t="str">
        <f t="shared" si="2"/>
        <v/>
      </c>
      <c r="P34" s="78"/>
      <c r="Q34" s="78"/>
      <c r="R34" s="78"/>
      <c r="S34" s="28"/>
      <c r="T34" s="28"/>
    </row>
    <row r="35" spans="2:28" ht="22" customHeight="1">
      <c r="D35" s="27"/>
      <c r="E35" s="27"/>
      <c r="F35" s="28"/>
      <c r="G35" s="28"/>
      <c r="H35" s="28" t="str">
        <f t="shared" ref="H35:H55" si="3">IF(I35&lt;&gt;0,G35-I35,"")</f>
        <v/>
      </c>
      <c r="I35" s="28"/>
      <c r="J35" s="28"/>
      <c r="K35" s="27"/>
      <c r="L35" s="28"/>
      <c r="M35" s="28"/>
      <c r="N35" s="28"/>
      <c r="O35" s="28" t="str">
        <f t="shared" si="2"/>
        <v/>
      </c>
      <c r="P35" s="78"/>
      <c r="Q35" s="78"/>
      <c r="R35" s="78"/>
      <c r="S35" s="28"/>
      <c r="T35" s="28"/>
    </row>
    <row r="36" spans="2:28" ht="22" customHeight="1">
      <c r="D36" s="27"/>
      <c r="E36" s="27"/>
      <c r="F36" s="28"/>
      <c r="G36" s="28"/>
      <c r="H36" s="28" t="str">
        <f t="shared" si="3"/>
        <v/>
      </c>
      <c r="I36" s="28"/>
      <c r="J36" s="28"/>
      <c r="K36" s="27"/>
      <c r="L36" s="28"/>
      <c r="M36" s="28"/>
      <c r="N36" s="28"/>
      <c r="O36" s="28" t="str">
        <f t="shared" si="2"/>
        <v/>
      </c>
      <c r="P36" s="78"/>
      <c r="Q36" s="78"/>
      <c r="R36" s="78"/>
      <c r="S36" s="28"/>
      <c r="T36" s="28"/>
    </row>
    <row r="37" spans="2:28" ht="22" customHeight="1">
      <c r="D37" s="27"/>
      <c r="E37" s="27"/>
      <c r="F37" s="28"/>
      <c r="G37" s="28"/>
      <c r="H37" s="28" t="str">
        <f t="shared" si="3"/>
        <v/>
      </c>
      <c r="I37" s="28"/>
      <c r="J37" s="28"/>
      <c r="K37" s="27"/>
      <c r="L37" s="28"/>
      <c r="M37" s="28"/>
      <c r="N37" s="28"/>
      <c r="O37" s="28" t="str">
        <f t="shared" si="2"/>
        <v/>
      </c>
      <c r="P37" s="78"/>
      <c r="Q37" s="78"/>
      <c r="R37" s="78"/>
      <c r="S37" s="28"/>
      <c r="T37" s="28"/>
    </row>
    <row r="38" spans="2:28" ht="22" customHeight="1">
      <c r="D38" s="27"/>
      <c r="E38" s="27"/>
      <c r="F38" s="28"/>
      <c r="G38" s="28"/>
      <c r="H38" s="28" t="str">
        <f t="shared" si="3"/>
        <v/>
      </c>
      <c r="I38" s="28"/>
      <c r="J38" s="28"/>
      <c r="K38" s="27"/>
      <c r="L38" s="28"/>
      <c r="M38" s="28"/>
      <c r="N38" s="28"/>
      <c r="O38" s="28" t="str">
        <f t="shared" si="2"/>
        <v/>
      </c>
      <c r="P38" s="78"/>
      <c r="Q38" s="78"/>
      <c r="R38" s="78"/>
      <c r="S38" s="28"/>
      <c r="T38" s="28"/>
    </row>
    <row r="39" spans="2:28" ht="22" customHeight="1">
      <c r="D39" s="27"/>
      <c r="E39" s="27"/>
      <c r="F39" s="28"/>
      <c r="G39" s="28"/>
      <c r="H39" s="28" t="str">
        <f t="shared" si="3"/>
        <v/>
      </c>
      <c r="I39" s="28"/>
      <c r="J39" s="28"/>
      <c r="K39" s="27"/>
      <c r="L39" s="28"/>
      <c r="M39" s="28"/>
      <c r="N39" s="28"/>
      <c r="O39" s="28" t="str">
        <f t="shared" si="2"/>
        <v/>
      </c>
      <c r="P39" s="78"/>
      <c r="Q39" s="78"/>
      <c r="R39" s="78"/>
      <c r="S39" s="28"/>
      <c r="T39" s="28"/>
    </row>
    <row r="40" spans="2:28" ht="22" customHeight="1">
      <c r="D40" s="27"/>
      <c r="E40" s="27"/>
      <c r="F40" s="28"/>
      <c r="G40" s="28"/>
      <c r="H40" s="28" t="str">
        <f t="shared" si="3"/>
        <v/>
      </c>
      <c r="I40" s="28"/>
      <c r="J40" s="28"/>
      <c r="K40" s="27"/>
      <c r="L40" s="28"/>
      <c r="M40" s="28"/>
      <c r="N40" s="28"/>
      <c r="O40" s="28" t="str">
        <f t="shared" si="2"/>
        <v/>
      </c>
      <c r="P40" s="78"/>
      <c r="Q40" s="78"/>
      <c r="R40" s="78"/>
      <c r="S40" s="28"/>
      <c r="T40" s="28"/>
    </row>
    <row r="41" spans="2:28" ht="22" customHeight="1">
      <c r="D41" s="27"/>
      <c r="E41" s="27"/>
      <c r="F41" s="28"/>
      <c r="G41" s="28"/>
      <c r="H41" s="28" t="str">
        <f t="shared" si="3"/>
        <v/>
      </c>
      <c r="I41" s="28"/>
      <c r="J41" s="28"/>
      <c r="K41" s="27"/>
      <c r="L41" s="28"/>
      <c r="M41" s="28"/>
      <c r="N41" s="28"/>
      <c r="O41" s="28" t="str">
        <f t="shared" si="2"/>
        <v/>
      </c>
      <c r="P41" s="78"/>
      <c r="Q41" s="78"/>
      <c r="R41" s="78"/>
      <c r="S41" s="28"/>
      <c r="T41" s="28"/>
    </row>
    <row r="42" spans="2:28" ht="22" customHeight="1">
      <c r="D42" s="27"/>
      <c r="E42" s="27"/>
      <c r="F42" s="28"/>
      <c r="G42" s="28"/>
      <c r="H42" s="28" t="str">
        <f t="shared" si="3"/>
        <v/>
      </c>
      <c r="I42" s="28"/>
      <c r="J42" s="28"/>
      <c r="K42" s="27"/>
      <c r="L42" s="28"/>
      <c r="M42" s="28"/>
      <c r="N42" s="28"/>
      <c r="O42" s="28" t="str">
        <f t="shared" si="2"/>
        <v/>
      </c>
      <c r="P42" s="78"/>
      <c r="Q42" s="78"/>
      <c r="R42" s="78"/>
      <c r="S42" s="28"/>
      <c r="T42" s="28"/>
    </row>
    <row r="43" spans="2:28" ht="22" customHeight="1">
      <c r="D43" s="27"/>
      <c r="E43" s="27"/>
      <c r="F43" s="28"/>
      <c r="G43" s="28"/>
      <c r="H43" s="28" t="str">
        <f t="shared" si="3"/>
        <v/>
      </c>
      <c r="I43" s="28"/>
      <c r="J43" s="28"/>
      <c r="K43" s="27"/>
      <c r="L43" s="28"/>
      <c r="M43" s="28"/>
      <c r="N43" s="28"/>
      <c r="O43" s="28" t="str">
        <f t="shared" si="2"/>
        <v/>
      </c>
      <c r="P43" s="78"/>
      <c r="Q43" s="78"/>
      <c r="R43" s="78"/>
      <c r="S43" s="28"/>
      <c r="T43" s="28"/>
    </row>
    <row r="44" spans="2:28" ht="22" customHeight="1">
      <c r="D44" s="27"/>
      <c r="E44" s="27"/>
      <c r="F44" s="28"/>
      <c r="G44" s="28"/>
      <c r="H44" s="28" t="str">
        <f t="shared" si="3"/>
        <v/>
      </c>
      <c r="I44" s="28"/>
      <c r="J44" s="28"/>
      <c r="K44" s="27"/>
      <c r="L44" s="28"/>
      <c r="M44" s="28"/>
      <c r="N44" s="28"/>
      <c r="O44" s="28" t="str">
        <f t="shared" si="2"/>
        <v/>
      </c>
      <c r="P44" s="78"/>
      <c r="Q44" s="78"/>
      <c r="R44" s="78"/>
      <c r="S44" s="28"/>
      <c r="T44" s="28"/>
    </row>
    <row r="45" spans="2:28" ht="22" customHeight="1">
      <c r="D45" s="27"/>
      <c r="E45" s="27"/>
      <c r="F45" s="28"/>
      <c r="G45" s="28"/>
      <c r="H45" s="28" t="str">
        <f t="shared" si="3"/>
        <v/>
      </c>
      <c r="I45" s="28"/>
      <c r="J45" s="28"/>
      <c r="K45" s="27"/>
      <c r="L45" s="28"/>
      <c r="M45" s="28"/>
      <c r="N45" s="28"/>
      <c r="O45" s="28" t="str">
        <f t="shared" si="2"/>
        <v/>
      </c>
      <c r="P45" s="78"/>
      <c r="Q45" s="78"/>
      <c r="R45" s="78"/>
      <c r="S45" s="28"/>
      <c r="T45" s="28"/>
    </row>
    <row r="46" spans="2:28" ht="22" customHeight="1">
      <c r="D46" s="27"/>
      <c r="E46" s="27"/>
      <c r="F46" s="28"/>
      <c r="G46" s="28"/>
      <c r="H46" s="28" t="str">
        <f t="shared" si="3"/>
        <v/>
      </c>
      <c r="I46" s="28"/>
      <c r="J46" s="28"/>
      <c r="K46" s="27"/>
      <c r="L46" s="28"/>
      <c r="M46" s="28"/>
      <c r="N46" s="28"/>
      <c r="O46" s="28" t="str">
        <f t="shared" si="2"/>
        <v/>
      </c>
      <c r="P46" s="78"/>
      <c r="Q46" s="78"/>
      <c r="R46" s="78"/>
      <c r="S46" s="28"/>
      <c r="T46" s="28"/>
    </row>
    <row r="47" spans="2:28" ht="22" customHeight="1">
      <c r="D47" s="27"/>
      <c r="E47" s="27"/>
      <c r="F47" s="28"/>
      <c r="G47" s="28"/>
      <c r="H47" s="28" t="str">
        <f t="shared" si="3"/>
        <v/>
      </c>
      <c r="I47" s="28"/>
      <c r="J47" s="28"/>
      <c r="K47" s="27"/>
      <c r="L47" s="28"/>
      <c r="M47" s="28"/>
      <c r="N47" s="28"/>
      <c r="O47" s="28" t="str">
        <f t="shared" si="2"/>
        <v/>
      </c>
      <c r="P47" s="78"/>
      <c r="Q47" s="78"/>
      <c r="R47" s="78"/>
      <c r="S47" s="28"/>
      <c r="T47" s="28"/>
    </row>
    <row r="48" spans="2:28" ht="22" customHeight="1">
      <c r="D48" s="27"/>
      <c r="E48" s="27"/>
      <c r="F48" s="28"/>
      <c r="G48" s="28"/>
      <c r="H48" s="28" t="str">
        <f t="shared" si="3"/>
        <v/>
      </c>
      <c r="I48" s="28"/>
      <c r="J48" s="28"/>
      <c r="K48" s="27"/>
      <c r="L48" s="28"/>
      <c r="M48" s="28"/>
      <c r="N48" s="28"/>
      <c r="O48" s="28" t="str">
        <f t="shared" si="2"/>
        <v/>
      </c>
      <c r="P48" s="78"/>
      <c r="Q48" s="78"/>
      <c r="R48" s="78"/>
      <c r="S48" s="28"/>
      <c r="T48" s="28"/>
    </row>
    <row r="49" spans="2:29" ht="22" customHeight="1">
      <c r="D49" s="27"/>
      <c r="E49" s="27"/>
      <c r="F49" s="28"/>
      <c r="G49" s="28"/>
      <c r="H49" s="28" t="str">
        <f t="shared" si="3"/>
        <v/>
      </c>
      <c r="I49" s="28"/>
      <c r="J49" s="28"/>
      <c r="K49" s="27"/>
      <c r="L49" s="28"/>
      <c r="M49" s="28"/>
      <c r="N49" s="28"/>
      <c r="O49" s="28" t="str">
        <f t="shared" si="2"/>
        <v/>
      </c>
      <c r="P49" s="78"/>
      <c r="Q49" s="78"/>
      <c r="R49" s="78"/>
      <c r="S49" s="28"/>
      <c r="T49" s="28"/>
    </row>
    <row r="50" spans="2:29" ht="22" customHeight="1">
      <c r="D50" s="27"/>
      <c r="E50" s="27"/>
      <c r="F50" s="28"/>
      <c r="G50" s="28"/>
      <c r="H50" s="28" t="str">
        <f t="shared" si="3"/>
        <v/>
      </c>
      <c r="I50" s="28"/>
      <c r="J50" s="28"/>
      <c r="K50" s="27"/>
      <c r="L50" s="28"/>
      <c r="M50" s="28"/>
      <c r="N50" s="28"/>
      <c r="O50" s="28" t="str">
        <f t="shared" si="2"/>
        <v/>
      </c>
      <c r="P50" s="78"/>
      <c r="Q50" s="78"/>
      <c r="R50" s="78"/>
      <c r="S50" s="28"/>
      <c r="T50" s="28"/>
    </row>
    <row r="51" spans="2:29" ht="22" customHeight="1">
      <c r="D51" s="27"/>
      <c r="E51" s="27"/>
      <c r="F51" s="28"/>
      <c r="G51" s="28"/>
      <c r="H51" s="28" t="str">
        <f t="shared" si="3"/>
        <v/>
      </c>
      <c r="I51" s="28"/>
      <c r="J51" s="28"/>
      <c r="K51" s="27"/>
      <c r="L51" s="28"/>
      <c r="M51" s="28"/>
      <c r="N51" s="28"/>
      <c r="O51" s="28" t="str">
        <f t="shared" si="2"/>
        <v/>
      </c>
      <c r="P51" s="78"/>
      <c r="Q51" s="78"/>
      <c r="R51" s="78"/>
      <c r="S51" s="28"/>
      <c r="T51" s="28"/>
    </row>
    <row r="52" spans="2:29" ht="22" customHeight="1">
      <c r="D52" s="27"/>
      <c r="E52" s="27"/>
      <c r="F52" s="28"/>
      <c r="G52" s="28"/>
      <c r="H52" s="28" t="str">
        <f t="shared" si="3"/>
        <v/>
      </c>
      <c r="I52" s="28"/>
      <c r="J52" s="28"/>
      <c r="K52" s="27"/>
      <c r="L52" s="28"/>
      <c r="M52" s="28"/>
      <c r="N52" s="28"/>
      <c r="O52" s="28" t="str">
        <f t="shared" si="2"/>
        <v/>
      </c>
      <c r="P52" s="78"/>
      <c r="Q52" s="78"/>
      <c r="R52" s="78"/>
      <c r="S52" s="28"/>
      <c r="T52" s="28"/>
    </row>
    <row r="53" spans="2:29" ht="22" customHeight="1">
      <c r="D53" s="27"/>
      <c r="E53" s="27"/>
      <c r="F53" s="28"/>
      <c r="G53" s="28"/>
      <c r="H53" s="28" t="str">
        <f t="shared" si="3"/>
        <v/>
      </c>
      <c r="I53" s="28"/>
      <c r="J53" s="28"/>
      <c r="K53" s="27"/>
      <c r="L53" s="28"/>
      <c r="M53" s="28"/>
      <c r="N53" s="28"/>
      <c r="O53" s="28" t="str">
        <f t="shared" si="2"/>
        <v/>
      </c>
      <c r="P53" s="78"/>
      <c r="Q53" s="78"/>
      <c r="R53" s="78"/>
      <c r="S53" s="28"/>
      <c r="T53" s="28"/>
    </row>
    <row r="54" spans="2:29" ht="22" customHeight="1">
      <c r="D54" s="27"/>
      <c r="E54" s="27"/>
      <c r="F54" s="28"/>
      <c r="G54" s="28"/>
      <c r="H54" s="28" t="str">
        <f t="shared" si="3"/>
        <v/>
      </c>
      <c r="I54" s="28"/>
      <c r="J54" s="28"/>
      <c r="K54" s="27"/>
      <c r="L54" s="28"/>
      <c r="M54" s="28"/>
      <c r="N54" s="28"/>
      <c r="O54" s="28" t="str">
        <f t="shared" si="2"/>
        <v/>
      </c>
      <c r="P54" s="78"/>
      <c r="Q54" s="78"/>
      <c r="R54" s="78"/>
      <c r="S54" s="28"/>
      <c r="T54" s="28"/>
    </row>
    <row r="55" spans="2:29" ht="22" customHeight="1">
      <c r="D55" s="27"/>
      <c r="E55" s="27"/>
      <c r="F55" s="28"/>
      <c r="G55" s="28"/>
      <c r="H55" s="28" t="str">
        <f t="shared" si="3"/>
        <v/>
      </c>
      <c r="I55" s="28"/>
      <c r="J55" s="28"/>
      <c r="K55" s="27"/>
      <c r="L55" s="28"/>
      <c r="M55" s="28"/>
      <c r="N55" s="28"/>
      <c r="O55" s="28" t="str">
        <f t="shared" si="2"/>
        <v/>
      </c>
      <c r="P55" s="78"/>
      <c r="Q55" s="78"/>
      <c r="R55" s="78"/>
      <c r="S55" s="28"/>
      <c r="T55" s="28"/>
    </row>
    <row r="56" spans="2:29" ht="22" customHeight="1">
      <c r="B56" s="15" t="s">
        <v>133</v>
      </c>
      <c r="D56" s="273" t="s">
        <v>242</v>
      </c>
      <c r="E56" s="274"/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5"/>
    </row>
    <row r="57" spans="2:29" ht="22" customHeight="1">
      <c r="B57" s="15" t="s">
        <v>632</v>
      </c>
      <c r="C57" s="15" t="s">
        <v>435</v>
      </c>
      <c r="D57" s="27" t="s">
        <v>224</v>
      </c>
      <c r="E57" s="27" t="s">
        <v>225</v>
      </c>
      <c r="F57" s="28" t="s">
        <v>417</v>
      </c>
      <c r="G57" s="28">
        <f>내역서!G57</f>
        <v>12</v>
      </c>
      <c r="H57" s="28">
        <f t="shared" ref="H57:H72" si="4">IF(I57&lt;&gt;0,G57-I57,"")</f>
        <v>1</v>
      </c>
      <c r="I57" s="28">
        <f>내역서!J57</f>
        <v>11</v>
      </c>
      <c r="J57" s="28">
        <v>10</v>
      </c>
      <c r="K57" s="27" t="s">
        <v>551</v>
      </c>
      <c r="L57" s="28" t="s">
        <v>516</v>
      </c>
      <c r="M57" s="28">
        <v>8.0000000000000002E-3</v>
      </c>
      <c r="N57" s="28">
        <v>80</v>
      </c>
      <c r="O57" s="28">
        <f t="shared" ref="O57:O78" si="5">IF(I57*M57=0,"",I57*M57*(N57/100))</f>
        <v>7.0400000000000004E-2</v>
      </c>
      <c r="P57" s="78"/>
      <c r="Q57" s="78"/>
      <c r="R57" s="78"/>
      <c r="S57" s="28" t="s">
        <v>552</v>
      </c>
      <c r="T57" s="28"/>
      <c r="AA57" s="1">
        <f>O57</f>
        <v>7.0400000000000004E-2</v>
      </c>
    </row>
    <row r="58" spans="2:29" ht="22" customHeight="1">
      <c r="B58" s="15" t="s">
        <v>632</v>
      </c>
      <c r="C58" s="15" t="s">
        <v>442</v>
      </c>
      <c r="D58" s="27" t="s">
        <v>143</v>
      </c>
      <c r="E58" s="27" t="s">
        <v>144</v>
      </c>
      <c r="F58" s="28" t="s">
        <v>417</v>
      </c>
      <c r="G58" s="28">
        <f>내역서!G58</f>
        <v>46</v>
      </c>
      <c r="H58" s="28">
        <f t="shared" si="4"/>
        <v>2</v>
      </c>
      <c r="I58" s="28">
        <f>내역서!J58</f>
        <v>44</v>
      </c>
      <c r="J58" s="28">
        <v>5</v>
      </c>
      <c r="K58" s="27" t="s">
        <v>554</v>
      </c>
      <c r="L58" s="28" t="s">
        <v>519</v>
      </c>
      <c r="M58" s="28">
        <v>1.533E-2</v>
      </c>
      <c r="N58" s="28">
        <v>80</v>
      </c>
      <c r="O58" s="28">
        <f t="shared" si="5"/>
        <v>0.53961599999999998</v>
      </c>
      <c r="P58" s="78"/>
      <c r="Q58" s="78"/>
      <c r="R58" s="78"/>
      <c r="S58" s="28" t="s">
        <v>629</v>
      </c>
      <c r="T58" s="28"/>
      <c r="AB58" s="1">
        <f>O58</f>
        <v>0.53961599999999998</v>
      </c>
    </row>
    <row r="59" spans="2:29" ht="22" customHeight="1">
      <c r="B59" s="15" t="s">
        <v>632</v>
      </c>
      <c r="C59" s="15" t="s">
        <v>442</v>
      </c>
      <c r="D59" s="27"/>
      <c r="E59" s="27"/>
      <c r="F59" s="28"/>
      <c r="G59" s="28">
        <f>내역서!G58</f>
        <v>46</v>
      </c>
      <c r="H59" s="28">
        <f t="shared" si="4"/>
        <v>2</v>
      </c>
      <c r="I59" s="28">
        <f>내역서!J58</f>
        <v>44</v>
      </c>
      <c r="J59" s="28">
        <v>5</v>
      </c>
      <c r="K59" s="27" t="s">
        <v>544</v>
      </c>
      <c r="L59" s="28" t="s">
        <v>523</v>
      </c>
      <c r="M59" s="28">
        <v>1.533E-2</v>
      </c>
      <c r="N59" s="28">
        <v>80</v>
      </c>
      <c r="O59" s="28">
        <f t="shared" si="5"/>
        <v>0.53961599999999998</v>
      </c>
      <c r="P59" s="78"/>
      <c r="Q59" s="78"/>
      <c r="R59" s="78"/>
      <c r="S59" s="28" t="s">
        <v>629</v>
      </c>
      <c r="T59" s="28"/>
      <c r="AC59" s="1">
        <f>O59</f>
        <v>0.53961599999999998</v>
      </c>
    </row>
    <row r="60" spans="2:29" ht="22" customHeight="1">
      <c r="B60" s="15" t="s">
        <v>632</v>
      </c>
      <c r="C60" s="15" t="s">
        <v>443</v>
      </c>
      <c r="D60" s="27" t="s">
        <v>143</v>
      </c>
      <c r="E60" s="27" t="s">
        <v>252</v>
      </c>
      <c r="F60" s="28" t="s">
        <v>417</v>
      </c>
      <c r="G60" s="28">
        <f>내역서!G59</f>
        <v>11</v>
      </c>
      <c r="H60" s="28">
        <f t="shared" si="4"/>
        <v>0</v>
      </c>
      <c r="I60" s="28">
        <f>내역서!J59</f>
        <v>11</v>
      </c>
      <c r="J60" s="28">
        <v>5</v>
      </c>
      <c r="K60" s="27" t="s">
        <v>554</v>
      </c>
      <c r="L60" s="28" t="s">
        <v>519</v>
      </c>
      <c r="M60" s="28">
        <v>4.62E-3</v>
      </c>
      <c r="N60" s="28">
        <v>80</v>
      </c>
      <c r="O60" s="28">
        <f t="shared" si="5"/>
        <v>4.0655999999999998E-2</v>
      </c>
      <c r="P60" s="78"/>
      <c r="Q60" s="78"/>
      <c r="R60" s="78"/>
      <c r="S60" s="28" t="s">
        <v>629</v>
      </c>
      <c r="T60" s="28"/>
      <c r="AB60" s="1">
        <f>O60</f>
        <v>4.0655999999999998E-2</v>
      </c>
    </row>
    <row r="61" spans="2:29" ht="22" customHeight="1">
      <c r="B61" s="15" t="s">
        <v>632</v>
      </c>
      <c r="C61" s="15" t="s">
        <v>443</v>
      </c>
      <c r="D61" s="27"/>
      <c r="E61" s="27"/>
      <c r="F61" s="28"/>
      <c r="G61" s="28">
        <f>내역서!G59</f>
        <v>11</v>
      </c>
      <c r="H61" s="28">
        <f t="shared" si="4"/>
        <v>0</v>
      </c>
      <c r="I61" s="28">
        <f>내역서!J59</f>
        <v>11</v>
      </c>
      <c r="J61" s="28">
        <v>5</v>
      </c>
      <c r="K61" s="27" t="s">
        <v>544</v>
      </c>
      <c r="L61" s="28" t="s">
        <v>523</v>
      </c>
      <c r="M61" s="28">
        <v>4.62E-3</v>
      </c>
      <c r="N61" s="28">
        <v>80</v>
      </c>
      <c r="O61" s="28">
        <f t="shared" si="5"/>
        <v>4.0655999999999998E-2</v>
      </c>
      <c r="P61" s="78"/>
      <c r="Q61" s="78"/>
      <c r="R61" s="78"/>
      <c r="S61" s="28" t="s">
        <v>629</v>
      </c>
      <c r="T61" s="28"/>
      <c r="AC61" s="1">
        <f>O61</f>
        <v>4.0655999999999998E-2</v>
      </c>
    </row>
    <row r="62" spans="2:29" ht="22" customHeight="1">
      <c r="B62" s="15" t="s">
        <v>632</v>
      </c>
      <c r="C62" s="15" t="s">
        <v>486</v>
      </c>
      <c r="D62" s="27" t="s">
        <v>260</v>
      </c>
      <c r="E62" s="27" t="s">
        <v>265</v>
      </c>
      <c r="F62" s="28" t="s">
        <v>175</v>
      </c>
      <c r="G62" s="28">
        <f>내역서!G61</f>
        <v>2</v>
      </c>
      <c r="H62" s="28">
        <f t="shared" si="4"/>
        <v>0</v>
      </c>
      <c r="I62" s="28">
        <f>내역서!J61</f>
        <v>2</v>
      </c>
      <c r="J62" s="28"/>
      <c r="K62" s="27" t="s">
        <v>554</v>
      </c>
      <c r="L62" s="28" t="s">
        <v>519</v>
      </c>
      <c r="M62" s="28">
        <v>0.15</v>
      </c>
      <c r="N62" s="28">
        <v>100</v>
      </c>
      <c r="O62" s="28">
        <f t="shared" si="5"/>
        <v>0.3</v>
      </c>
      <c r="P62" s="78"/>
      <c r="Q62" s="78"/>
      <c r="R62" s="78"/>
      <c r="S62" s="28" t="s">
        <v>630</v>
      </c>
      <c r="T62" s="28"/>
      <c r="AB62" s="1">
        <f>O62</f>
        <v>0.3</v>
      </c>
    </row>
    <row r="63" spans="2:29" ht="22" customHeight="1">
      <c r="B63" s="15" t="s">
        <v>632</v>
      </c>
      <c r="C63" s="15" t="s">
        <v>487</v>
      </c>
      <c r="D63" s="27" t="s">
        <v>260</v>
      </c>
      <c r="E63" s="27" t="s">
        <v>261</v>
      </c>
      <c r="F63" s="28" t="s">
        <v>175</v>
      </c>
      <c r="G63" s="28">
        <f>내역서!G62</f>
        <v>8</v>
      </c>
      <c r="H63" s="28">
        <f t="shared" si="4"/>
        <v>0</v>
      </c>
      <c r="I63" s="28">
        <f>내역서!J62</f>
        <v>8</v>
      </c>
      <c r="J63" s="28"/>
      <c r="K63" s="27" t="s">
        <v>554</v>
      </c>
      <c r="L63" s="28" t="s">
        <v>519</v>
      </c>
      <c r="M63" s="28">
        <v>0.20399999999999999</v>
      </c>
      <c r="N63" s="28">
        <v>100</v>
      </c>
      <c r="O63" s="28">
        <f t="shared" si="5"/>
        <v>1.6319999999999999</v>
      </c>
      <c r="P63" s="78"/>
      <c r="Q63" s="78"/>
      <c r="R63" s="78"/>
      <c r="S63" s="28" t="s">
        <v>630</v>
      </c>
      <c r="T63" s="28"/>
      <c r="AB63" s="1">
        <f>O63</f>
        <v>1.6319999999999999</v>
      </c>
    </row>
    <row r="64" spans="2:29" ht="22" customHeight="1">
      <c r="B64" s="15" t="s">
        <v>632</v>
      </c>
      <c r="C64" s="15" t="s">
        <v>493</v>
      </c>
      <c r="D64" s="27" t="s">
        <v>328</v>
      </c>
      <c r="E64" s="27" t="s">
        <v>329</v>
      </c>
      <c r="F64" s="28" t="s">
        <v>124</v>
      </c>
      <c r="G64" s="28">
        <f>내역서!G67</f>
        <v>1</v>
      </c>
      <c r="H64" s="28">
        <f t="shared" si="4"/>
        <v>0</v>
      </c>
      <c r="I64" s="28">
        <f>내역서!J67</f>
        <v>1</v>
      </c>
      <c r="J64" s="28"/>
      <c r="K64" s="27" t="s">
        <v>551</v>
      </c>
      <c r="L64" s="28" t="s">
        <v>516</v>
      </c>
      <c r="M64" s="28">
        <v>0.36</v>
      </c>
      <c r="N64" s="28">
        <v>100</v>
      </c>
      <c r="O64" s="28">
        <f t="shared" si="5"/>
        <v>0.36</v>
      </c>
      <c r="P64" s="78"/>
      <c r="Q64" s="78"/>
      <c r="R64" s="78"/>
      <c r="S64" s="28" t="s">
        <v>633</v>
      </c>
      <c r="T64" s="28"/>
      <c r="AA64" s="1">
        <f>O64</f>
        <v>0.36</v>
      </c>
    </row>
    <row r="65" spans="2:32" ht="22" customHeight="1">
      <c r="B65" s="15" t="s">
        <v>632</v>
      </c>
      <c r="C65" s="15" t="s">
        <v>497</v>
      </c>
      <c r="D65" s="27" t="s">
        <v>301</v>
      </c>
      <c r="E65" s="27" t="s">
        <v>302</v>
      </c>
      <c r="F65" s="28" t="s">
        <v>164</v>
      </c>
      <c r="G65" s="28">
        <f>내역서!G68</f>
        <v>2</v>
      </c>
      <c r="H65" s="28">
        <f t="shared" si="4"/>
        <v>0</v>
      </c>
      <c r="I65" s="28">
        <f>내역서!J68</f>
        <v>2</v>
      </c>
      <c r="J65" s="28"/>
      <c r="K65" s="27" t="s">
        <v>634</v>
      </c>
      <c r="L65" s="28" t="s">
        <v>525</v>
      </c>
      <c r="M65" s="28">
        <v>0.15379999999999999</v>
      </c>
      <c r="N65" s="28">
        <v>100</v>
      </c>
      <c r="O65" s="28">
        <f t="shared" si="5"/>
        <v>0.30759999999999998</v>
      </c>
      <c r="P65" s="78"/>
      <c r="Q65" s="78"/>
      <c r="R65" s="78"/>
      <c r="S65" s="28" t="s">
        <v>635</v>
      </c>
      <c r="T65" s="28"/>
      <c r="AD65" s="1">
        <f>O65</f>
        <v>0.30759999999999998</v>
      </c>
    </row>
    <row r="66" spans="2:32" ht="22" customHeight="1">
      <c r="B66" s="15" t="s">
        <v>632</v>
      </c>
      <c r="C66" s="15" t="s">
        <v>497</v>
      </c>
      <c r="D66" s="27"/>
      <c r="E66" s="27"/>
      <c r="F66" s="28"/>
      <c r="G66" s="28">
        <f>내역서!G68</f>
        <v>2</v>
      </c>
      <c r="H66" s="28">
        <f t="shared" si="4"/>
        <v>0</v>
      </c>
      <c r="I66" s="28">
        <f>내역서!J68</f>
        <v>2</v>
      </c>
      <c r="J66" s="28"/>
      <c r="K66" s="27" t="s">
        <v>544</v>
      </c>
      <c r="L66" s="28" t="s">
        <v>523</v>
      </c>
      <c r="M66" s="28">
        <v>7.6899999999999996E-2</v>
      </c>
      <c r="N66" s="28">
        <v>100</v>
      </c>
      <c r="O66" s="28">
        <f t="shared" si="5"/>
        <v>0.15379999999999999</v>
      </c>
      <c r="P66" s="78"/>
      <c r="Q66" s="78"/>
      <c r="R66" s="78"/>
      <c r="S66" s="28" t="s">
        <v>635</v>
      </c>
      <c r="T66" s="28"/>
      <c r="AC66" s="1">
        <f>O66</f>
        <v>0.15379999999999999</v>
      </c>
    </row>
    <row r="67" spans="2:32" ht="22" customHeight="1">
      <c r="B67" s="15" t="s">
        <v>632</v>
      </c>
      <c r="C67" s="15" t="s">
        <v>500</v>
      </c>
      <c r="D67" s="27" t="s">
        <v>318</v>
      </c>
      <c r="E67" s="27" t="s">
        <v>319</v>
      </c>
      <c r="F67" s="28" t="s">
        <v>193</v>
      </c>
      <c r="G67" s="28">
        <f>내역서!G71</f>
        <v>42</v>
      </c>
      <c r="H67" s="28">
        <f t="shared" si="4"/>
        <v>0</v>
      </c>
      <c r="I67" s="28">
        <f>내역서!J71</f>
        <v>42</v>
      </c>
      <c r="J67" s="28"/>
      <c r="K67" s="27" t="s">
        <v>636</v>
      </c>
      <c r="L67" s="28" t="s">
        <v>529</v>
      </c>
      <c r="M67" s="28">
        <v>1.2999999999999999E-2</v>
      </c>
      <c r="N67" s="28">
        <v>100</v>
      </c>
      <c r="O67" s="28">
        <f t="shared" si="5"/>
        <v>0.54599999999999993</v>
      </c>
      <c r="P67" s="78"/>
      <c r="Q67" s="78"/>
      <c r="R67" s="78"/>
      <c r="S67" s="28" t="s">
        <v>637</v>
      </c>
      <c r="T67" s="28"/>
      <c r="AF67" s="1">
        <f>O67</f>
        <v>0.54599999999999993</v>
      </c>
    </row>
    <row r="68" spans="2:32" ht="22" customHeight="1">
      <c r="B68" s="15" t="s">
        <v>632</v>
      </c>
      <c r="C68" s="15" t="s">
        <v>500</v>
      </c>
      <c r="D68" s="27"/>
      <c r="E68" s="27"/>
      <c r="F68" s="28"/>
      <c r="G68" s="28">
        <f>내역서!G71</f>
        <v>42</v>
      </c>
      <c r="H68" s="28">
        <f t="shared" si="4"/>
        <v>0</v>
      </c>
      <c r="I68" s="28">
        <f>내역서!J71</f>
        <v>42</v>
      </c>
      <c r="J68" s="28"/>
      <c r="K68" s="27" t="s">
        <v>544</v>
      </c>
      <c r="L68" s="28" t="s">
        <v>523</v>
      </c>
      <c r="M68" s="28">
        <v>3.0000000000000001E-3</v>
      </c>
      <c r="N68" s="28">
        <v>100</v>
      </c>
      <c r="O68" s="28">
        <f t="shared" si="5"/>
        <v>0.126</v>
      </c>
      <c r="P68" s="78"/>
      <c r="Q68" s="78"/>
      <c r="R68" s="78"/>
      <c r="S68" s="28" t="s">
        <v>637</v>
      </c>
      <c r="T68" s="28"/>
      <c r="AC68" s="1">
        <f>O68</f>
        <v>0.126</v>
      </c>
    </row>
    <row r="69" spans="2:32" ht="22" customHeight="1">
      <c r="B69" s="15" t="s">
        <v>632</v>
      </c>
      <c r="C69" s="15" t="s">
        <v>501</v>
      </c>
      <c r="D69" s="27" t="s">
        <v>295</v>
      </c>
      <c r="E69" s="27" t="s">
        <v>296</v>
      </c>
      <c r="F69" s="28" t="s">
        <v>193</v>
      </c>
      <c r="G69" s="28">
        <f>내역서!G72</f>
        <v>4</v>
      </c>
      <c r="H69" s="28">
        <f t="shared" si="4"/>
        <v>0</v>
      </c>
      <c r="I69" s="28">
        <f>내역서!J72</f>
        <v>4</v>
      </c>
      <c r="J69" s="28"/>
      <c r="K69" s="27" t="s">
        <v>638</v>
      </c>
      <c r="L69" s="28" t="s">
        <v>527</v>
      </c>
      <c r="M69" s="28">
        <v>0.26</v>
      </c>
      <c r="N69" s="28">
        <v>100</v>
      </c>
      <c r="O69" s="28">
        <f t="shared" si="5"/>
        <v>1.04</v>
      </c>
      <c r="P69" s="78"/>
      <c r="Q69" s="78"/>
      <c r="R69" s="78"/>
      <c r="S69" s="28" t="s">
        <v>639</v>
      </c>
      <c r="T69" s="28"/>
      <c r="AE69" s="1">
        <f>O69</f>
        <v>1.04</v>
      </c>
    </row>
    <row r="70" spans="2:32" ht="22" customHeight="1">
      <c r="B70" s="15" t="s">
        <v>632</v>
      </c>
      <c r="C70" s="15" t="s">
        <v>501</v>
      </c>
      <c r="D70" s="27"/>
      <c r="E70" s="27"/>
      <c r="F70" s="28"/>
      <c r="G70" s="28">
        <f>내역서!G72</f>
        <v>4</v>
      </c>
      <c r="H70" s="28">
        <f t="shared" si="4"/>
        <v>0</v>
      </c>
      <c r="I70" s="28">
        <f>내역서!J72</f>
        <v>4</v>
      </c>
      <c r="J70" s="28"/>
      <c r="K70" s="27" t="s">
        <v>544</v>
      </c>
      <c r="L70" s="28" t="s">
        <v>523</v>
      </c>
      <c r="M70" s="28">
        <v>0.12</v>
      </c>
      <c r="N70" s="28">
        <v>100</v>
      </c>
      <c r="O70" s="28">
        <f t="shared" si="5"/>
        <v>0.48</v>
      </c>
      <c r="P70" s="78"/>
      <c r="Q70" s="78"/>
      <c r="R70" s="78"/>
      <c r="S70" s="28" t="s">
        <v>639</v>
      </c>
      <c r="T70" s="28"/>
      <c r="AC70" s="1">
        <f>O70</f>
        <v>0.48</v>
      </c>
    </row>
    <row r="71" spans="2:32" ht="22" customHeight="1">
      <c r="B71" s="15" t="s">
        <v>632</v>
      </c>
      <c r="C71" s="15" t="s">
        <v>502</v>
      </c>
      <c r="D71" s="27" t="s">
        <v>306</v>
      </c>
      <c r="E71" s="27" t="s">
        <v>307</v>
      </c>
      <c r="F71" s="28" t="s">
        <v>164</v>
      </c>
      <c r="G71" s="28">
        <f>내역서!G73</f>
        <v>2</v>
      </c>
      <c r="H71" s="28">
        <f t="shared" si="4"/>
        <v>0</v>
      </c>
      <c r="I71" s="28">
        <f>내역서!J73</f>
        <v>2</v>
      </c>
      <c r="J71" s="28"/>
      <c r="K71" s="27" t="s">
        <v>634</v>
      </c>
      <c r="L71" s="28" t="s">
        <v>525</v>
      </c>
      <c r="M71" s="28">
        <v>2.2200000000000001E-2</v>
      </c>
      <c r="N71" s="28">
        <v>100</v>
      </c>
      <c r="O71" s="28">
        <f t="shared" si="5"/>
        <v>4.4400000000000002E-2</v>
      </c>
      <c r="P71" s="78"/>
      <c r="Q71" s="78"/>
      <c r="R71" s="78"/>
      <c r="S71" s="28" t="s">
        <v>640</v>
      </c>
      <c r="T71" s="28"/>
      <c r="AD71" s="1">
        <f>O71</f>
        <v>4.4400000000000002E-2</v>
      </c>
    </row>
    <row r="72" spans="2:32" ht="22" customHeight="1">
      <c r="B72" s="15" t="s">
        <v>632</v>
      </c>
      <c r="C72" s="15" t="s">
        <v>502</v>
      </c>
      <c r="D72" s="27"/>
      <c r="E72" s="27"/>
      <c r="F72" s="28"/>
      <c r="G72" s="28">
        <f>내역서!G73</f>
        <v>2</v>
      </c>
      <c r="H72" s="28">
        <f t="shared" si="4"/>
        <v>0</v>
      </c>
      <c r="I72" s="28">
        <f>내역서!J73</f>
        <v>2</v>
      </c>
      <c r="J72" s="28"/>
      <c r="K72" s="27" t="s">
        <v>544</v>
      </c>
      <c r="L72" s="28" t="s">
        <v>523</v>
      </c>
      <c r="M72" s="28">
        <v>1.11E-2</v>
      </c>
      <c r="N72" s="28">
        <v>100</v>
      </c>
      <c r="O72" s="28">
        <f t="shared" si="5"/>
        <v>2.2200000000000001E-2</v>
      </c>
      <c r="P72" s="78"/>
      <c r="Q72" s="78"/>
      <c r="R72" s="78"/>
      <c r="S72" s="28" t="s">
        <v>640</v>
      </c>
      <c r="T72" s="28"/>
      <c r="AC72" s="1">
        <f>O72</f>
        <v>2.2200000000000001E-2</v>
      </c>
    </row>
    <row r="73" spans="2:32" ht="22" customHeight="1">
      <c r="B73" s="15" t="s">
        <v>632</v>
      </c>
      <c r="C73" s="15" t="s">
        <v>514</v>
      </c>
      <c r="D73" s="27" t="s">
        <v>515</v>
      </c>
      <c r="E73" s="27" t="s">
        <v>516</v>
      </c>
      <c r="F73" s="28" t="s">
        <v>517</v>
      </c>
      <c r="G73" s="28">
        <f t="shared" ref="G73:G78" si="6">IF(H73*I73/100+0.0005 &lt;1, TRUNC(H73*I73/100, 3), TRUNC(H73*I73/100+0.0005, J73))</f>
        <v>0.34399999999999997</v>
      </c>
      <c r="H73" s="28">
        <f>(옵션!$B$12*옵션!$B$43)/100</f>
        <v>80</v>
      </c>
      <c r="I73" s="28">
        <f>SUM(AA57:AA72)</f>
        <v>0.4304</v>
      </c>
      <c r="J73" s="28">
        <f>옵션!$C$43</f>
        <v>3</v>
      </c>
      <c r="K73" s="27"/>
      <c r="L73" s="28"/>
      <c r="M73" s="28"/>
      <c r="N73" s="28"/>
      <c r="O73" s="28" t="str">
        <f t="shared" si="5"/>
        <v/>
      </c>
      <c r="P73" s="78"/>
      <c r="Q73" s="78"/>
      <c r="R73" s="78"/>
      <c r="S73" s="28"/>
      <c r="T73" s="28"/>
      <c r="AA73" s="1">
        <f t="shared" ref="AA73:AF73" si="7">SUM(AA57:AA72)</f>
        <v>0.4304</v>
      </c>
      <c r="AB73" s="1">
        <f t="shared" si="7"/>
        <v>2.5122719999999998</v>
      </c>
      <c r="AC73" s="1">
        <f t="shared" si="7"/>
        <v>1.3622720000000001</v>
      </c>
      <c r="AD73" s="1">
        <f t="shared" si="7"/>
        <v>0.35199999999999998</v>
      </c>
      <c r="AE73" s="1">
        <f t="shared" si="7"/>
        <v>1.04</v>
      </c>
      <c r="AF73" s="1">
        <f t="shared" si="7"/>
        <v>0.54599999999999993</v>
      </c>
    </row>
    <row r="74" spans="2:32" ht="22" customHeight="1">
      <c r="B74" s="15" t="s">
        <v>632</v>
      </c>
      <c r="C74" s="15" t="s">
        <v>518</v>
      </c>
      <c r="D74" s="27" t="s">
        <v>515</v>
      </c>
      <c r="E74" s="27" t="s">
        <v>519</v>
      </c>
      <c r="F74" s="28" t="s">
        <v>517</v>
      </c>
      <c r="G74" s="28">
        <f t="shared" si="6"/>
        <v>2.0099999999999998</v>
      </c>
      <c r="H74" s="28">
        <f>(옵션!$B$12*옵션!$B$43)/100</f>
        <v>80</v>
      </c>
      <c r="I74" s="28">
        <f>SUM(AB57:AB72)</f>
        <v>2.5122719999999998</v>
      </c>
      <c r="J74" s="28">
        <f>옵션!$C$43</f>
        <v>3</v>
      </c>
      <c r="K74" s="27"/>
      <c r="L74" s="28"/>
      <c r="M74" s="28"/>
      <c r="N74" s="28"/>
      <c r="O74" s="28" t="str">
        <f t="shared" si="5"/>
        <v/>
      </c>
      <c r="P74" s="78"/>
      <c r="Q74" s="78"/>
      <c r="R74" s="78"/>
      <c r="S74" s="28"/>
      <c r="T74" s="28"/>
    </row>
    <row r="75" spans="2:32" ht="22" customHeight="1">
      <c r="B75" s="15" t="s">
        <v>632</v>
      </c>
      <c r="C75" s="15" t="s">
        <v>522</v>
      </c>
      <c r="D75" s="27" t="s">
        <v>515</v>
      </c>
      <c r="E75" s="27" t="s">
        <v>523</v>
      </c>
      <c r="F75" s="28" t="s">
        <v>517</v>
      </c>
      <c r="G75" s="28">
        <f t="shared" si="6"/>
        <v>1.0900000000000001</v>
      </c>
      <c r="H75" s="28">
        <f>(옵션!$B$12*옵션!$B$43)/100</f>
        <v>80</v>
      </c>
      <c r="I75" s="28">
        <f>SUM(AC57:AC72)</f>
        <v>1.3622720000000001</v>
      </c>
      <c r="J75" s="28">
        <f>옵션!$C$43</f>
        <v>3</v>
      </c>
      <c r="K75" s="27"/>
      <c r="L75" s="28"/>
      <c r="M75" s="28"/>
      <c r="N75" s="28"/>
      <c r="O75" s="28" t="str">
        <f t="shared" si="5"/>
        <v/>
      </c>
      <c r="P75" s="78"/>
      <c r="Q75" s="78"/>
      <c r="R75" s="78"/>
      <c r="S75" s="28"/>
      <c r="T75" s="28"/>
    </row>
    <row r="76" spans="2:32" ht="22" customHeight="1">
      <c r="B76" s="15" t="s">
        <v>632</v>
      </c>
      <c r="C76" s="15" t="s">
        <v>524</v>
      </c>
      <c r="D76" s="27" t="s">
        <v>515</v>
      </c>
      <c r="E76" s="27" t="s">
        <v>525</v>
      </c>
      <c r="F76" s="28" t="s">
        <v>517</v>
      </c>
      <c r="G76" s="28">
        <f t="shared" si="6"/>
        <v>0.28100000000000003</v>
      </c>
      <c r="H76" s="28">
        <f>(옵션!$B$12*옵션!$B$43)/100</f>
        <v>80</v>
      </c>
      <c r="I76" s="28">
        <f>SUM(AD57:AD72)</f>
        <v>0.35199999999999998</v>
      </c>
      <c r="J76" s="28">
        <f>옵션!$C$43</f>
        <v>3</v>
      </c>
      <c r="K76" s="27"/>
      <c r="L76" s="28"/>
      <c r="M76" s="28"/>
      <c r="N76" s="28"/>
      <c r="O76" s="28" t="str">
        <f t="shared" si="5"/>
        <v/>
      </c>
      <c r="P76" s="78"/>
      <c r="Q76" s="78"/>
      <c r="R76" s="78"/>
      <c r="S76" s="28"/>
      <c r="T76" s="28"/>
    </row>
    <row r="77" spans="2:32" ht="22" customHeight="1">
      <c r="B77" s="15" t="s">
        <v>632</v>
      </c>
      <c r="C77" s="15" t="s">
        <v>526</v>
      </c>
      <c r="D77" s="27" t="s">
        <v>515</v>
      </c>
      <c r="E77" s="27" t="s">
        <v>527</v>
      </c>
      <c r="F77" s="28" t="s">
        <v>517</v>
      </c>
      <c r="G77" s="28">
        <f t="shared" si="6"/>
        <v>0.83199999999999996</v>
      </c>
      <c r="H77" s="28">
        <f>(옵션!$B$12*옵션!$B$43)/100</f>
        <v>80</v>
      </c>
      <c r="I77" s="28">
        <f>SUM(AE57:AE72)</f>
        <v>1.04</v>
      </c>
      <c r="J77" s="28">
        <f>옵션!$C$43</f>
        <v>3</v>
      </c>
      <c r="K77" s="27"/>
      <c r="L77" s="28"/>
      <c r="M77" s="28"/>
      <c r="N77" s="28"/>
      <c r="O77" s="28" t="str">
        <f t="shared" si="5"/>
        <v/>
      </c>
      <c r="P77" s="78"/>
      <c r="Q77" s="78"/>
      <c r="R77" s="78"/>
      <c r="S77" s="28"/>
      <c r="T77" s="28"/>
    </row>
    <row r="78" spans="2:32" ht="22" customHeight="1">
      <c r="B78" s="15" t="s">
        <v>632</v>
      </c>
      <c r="C78" s="15" t="s">
        <v>528</v>
      </c>
      <c r="D78" s="27" t="s">
        <v>515</v>
      </c>
      <c r="E78" s="27" t="s">
        <v>529</v>
      </c>
      <c r="F78" s="28" t="s">
        <v>517</v>
      </c>
      <c r="G78" s="28">
        <f t="shared" si="6"/>
        <v>0.436</v>
      </c>
      <c r="H78" s="28">
        <f>(옵션!$B$12*옵션!$B$43)/100</f>
        <v>80</v>
      </c>
      <c r="I78" s="28">
        <f>SUM(AF57:AF72)</f>
        <v>0.54599999999999993</v>
      </c>
      <c r="J78" s="28">
        <f>옵션!$C$43</f>
        <v>3</v>
      </c>
      <c r="K78" s="27"/>
      <c r="L78" s="28"/>
      <c r="M78" s="28"/>
      <c r="N78" s="28"/>
      <c r="O78" s="28" t="str">
        <f t="shared" si="5"/>
        <v/>
      </c>
      <c r="P78" s="78"/>
      <c r="Q78" s="78"/>
      <c r="R78" s="78"/>
      <c r="S78" s="28"/>
      <c r="T78" s="28"/>
    </row>
    <row r="79" spans="2:32" ht="22" customHeight="1">
      <c r="D79" s="27"/>
      <c r="E79" s="27"/>
      <c r="F79" s="28"/>
      <c r="G79" s="28"/>
      <c r="H79" s="28"/>
      <c r="I79" s="28"/>
      <c r="J79" s="28"/>
      <c r="K79" s="27"/>
      <c r="L79" s="28"/>
      <c r="M79" s="28"/>
      <c r="N79" s="28"/>
      <c r="O79" s="28"/>
      <c r="P79" s="78"/>
      <c r="Q79" s="78"/>
      <c r="R79" s="78"/>
      <c r="S79" s="28"/>
      <c r="T79" s="28"/>
    </row>
    <row r="80" spans="2:32" ht="22" customHeight="1">
      <c r="D80" s="27"/>
      <c r="E80" s="27"/>
      <c r="F80" s="28"/>
      <c r="G80" s="28"/>
      <c r="H80" s="28"/>
      <c r="I80" s="28"/>
      <c r="J80" s="28"/>
      <c r="K80" s="27"/>
      <c r="L80" s="28"/>
      <c r="M80" s="28"/>
      <c r="N80" s="28"/>
      <c r="O80" s="28"/>
      <c r="P80" s="78"/>
      <c r="Q80" s="78"/>
      <c r="R80" s="78"/>
      <c r="S80" s="28"/>
      <c r="T80" s="28"/>
    </row>
    <row r="81" spans="4:20" ht="22" customHeight="1">
      <c r="D81" s="27"/>
      <c r="E81" s="27"/>
      <c r="F81" s="28"/>
      <c r="G81" s="28"/>
      <c r="H81" s="28"/>
      <c r="I81" s="28"/>
      <c r="J81" s="28"/>
      <c r="K81" s="27"/>
      <c r="L81" s="28"/>
      <c r="M81" s="28"/>
      <c r="N81" s="28"/>
      <c r="O81" s="28"/>
      <c r="P81" s="78"/>
      <c r="Q81" s="78"/>
      <c r="R81" s="78"/>
      <c r="S81" s="28"/>
      <c r="T81" s="28"/>
    </row>
  </sheetData>
  <mergeCells count="16">
    <mergeCell ref="D4:T4"/>
    <mergeCell ref="D30:T30"/>
    <mergeCell ref="D56:T56"/>
    <mergeCell ref="P2:R2"/>
    <mergeCell ref="S2:S3"/>
    <mergeCell ref="T2:T3"/>
    <mergeCell ref="D1:T1"/>
    <mergeCell ref="A2:A3"/>
    <mergeCell ref="B2:B3"/>
    <mergeCell ref="C2:C3"/>
    <mergeCell ref="D2:D3"/>
    <mergeCell ref="E2:E3"/>
    <mergeCell ref="F2:F3"/>
    <mergeCell ref="G2:J2"/>
    <mergeCell ref="K2:K3"/>
    <mergeCell ref="L2:O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7" orientation="landscape" r:id="rId1"/>
  <headerFooter alignWithMargins="0"/>
  <rowBreaks count="2" manualBreakCount="2">
    <brk id="29" max="19" man="1"/>
    <brk id="55" max="1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6D1D5-D913-4665-9D61-7AB91F94F8D6}">
  <dimension ref="A1:Q29"/>
  <sheetViews>
    <sheetView view="pageBreakPreview" zoomScale="130" zoomScaleNormal="100" zoomScaleSheetLayoutView="130" workbookViewId="0">
      <pane xSplit="2" ySplit="3" topLeftCell="C4" activePane="bottomRight" state="frozen"/>
      <selection activeCell="J16" sqref="J16:L16"/>
      <selection pane="topRight" activeCell="J16" sqref="J16:L16"/>
      <selection pane="bottomLeft" activeCell="J16" sqref="J16:L16"/>
      <selection pane="bottomRight" activeCell="H4" sqref="H4"/>
    </sheetView>
  </sheetViews>
  <sheetFormatPr defaultRowHeight="23.15" customHeight="1"/>
  <cols>
    <col min="1" max="1" width="9.08203125" style="15" hidden="1" customWidth="1"/>
    <col min="2" max="2" width="9.9140625" style="15" hidden="1" customWidth="1"/>
    <col min="3" max="3" width="12.58203125" style="55" customWidth="1"/>
    <col min="4" max="4" width="23.08203125" style="55" customWidth="1"/>
    <col min="5" max="5" width="23.75" style="55" customWidth="1"/>
    <col min="6" max="6" width="4.6640625" customWidth="1"/>
    <col min="7" max="7" width="6.4140625" hidden="1" customWidth="1"/>
    <col min="8" max="9" width="11.25" style="83" customWidth="1"/>
    <col min="10" max="10" width="5" style="83" hidden="1" customWidth="1"/>
    <col min="11" max="13" width="11.25" style="83" customWidth="1"/>
    <col min="14" max="14" width="11.08203125" style="83" customWidth="1"/>
    <col min="15" max="15" width="7" style="83" hidden="1" customWidth="1"/>
    <col min="16" max="16" width="11.25" style="83" customWidth="1"/>
    <col min="17" max="17" width="12.25" customWidth="1"/>
  </cols>
  <sheetData>
    <row r="1" spans="1:17" s="1" customFormat="1" ht="23.15" customHeight="1">
      <c r="A1" s="15" t="s">
        <v>132</v>
      </c>
      <c r="B1" s="15" t="s">
        <v>576</v>
      </c>
      <c r="C1" s="276" t="s">
        <v>558</v>
      </c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</row>
    <row r="2" spans="1:17" s="3" customFormat="1" ht="23.15" customHeight="1">
      <c r="A2" s="266" t="s">
        <v>1</v>
      </c>
      <c r="B2" s="266" t="s">
        <v>0</v>
      </c>
      <c r="C2" s="267" t="s">
        <v>18</v>
      </c>
      <c r="D2" s="267" t="s">
        <v>61</v>
      </c>
      <c r="E2" s="267" t="s">
        <v>62</v>
      </c>
      <c r="F2" s="269" t="s">
        <v>5</v>
      </c>
      <c r="G2" s="280" t="s">
        <v>9</v>
      </c>
      <c r="H2" s="271" t="s">
        <v>54</v>
      </c>
      <c r="I2" s="271"/>
      <c r="J2" s="271" t="s">
        <v>55</v>
      </c>
      <c r="K2" s="271"/>
      <c r="L2" s="271"/>
      <c r="M2" s="271" t="s">
        <v>56</v>
      </c>
      <c r="N2" s="271"/>
      <c r="O2" s="77" t="s">
        <v>12</v>
      </c>
      <c r="P2" s="271" t="s">
        <v>12</v>
      </c>
      <c r="Q2" s="267" t="s">
        <v>57</v>
      </c>
    </row>
    <row r="3" spans="1:17" s="3" customFormat="1" ht="23.15" customHeight="1">
      <c r="A3" s="266"/>
      <c r="B3" s="266"/>
      <c r="C3" s="268"/>
      <c r="D3" s="268"/>
      <c r="E3" s="268"/>
      <c r="F3" s="270"/>
      <c r="G3" s="281"/>
      <c r="H3" s="107" t="s">
        <v>58</v>
      </c>
      <c r="I3" s="107" t="s">
        <v>37</v>
      </c>
      <c r="J3" s="107" t="s">
        <v>9</v>
      </c>
      <c r="K3" s="107" t="s">
        <v>58</v>
      </c>
      <c r="L3" s="107" t="s">
        <v>37</v>
      </c>
      <c r="M3" s="107" t="s">
        <v>58</v>
      </c>
      <c r="N3" s="107" t="s">
        <v>37</v>
      </c>
      <c r="O3" s="107" t="s">
        <v>58</v>
      </c>
      <c r="P3" s="272"/>
      <c r="Q3" s="268"/>
    </row>
    <row r="4" spans="1:17" s="1" customFormat="1" ht="23.15" customHeight="1">
      <c r="A4" s="15" t="s">
        <v>281</v>
      </c>
      <c r="B4" s="15" t="s">
        <v>559</v>
      </c>
      <c r="C4" s="8" t="s">
        <v>560</v>
      </c>
      <c r="D4" s="27" t="s">
        <v>282</v>
      </c>
      <c r="E4" s="27" t="s">
        <v>283</v>
      </c>
      <c r="F4" s="14" t="s">
        <v>207</v>
      </c>
      <c r="G4" s="82"/>
      <c r="H4" s="78">
        <f>단가조사!G42</f>
        <v>96000</v>
      </c>
      <c r="I4" s="78">
        <f t="shared" ref="I4:I11" si="0">H4</f>
        <v>96000</v>
      </c>
      <c r="J4" s="78"/>
      <c r="K4" s="78">
        <f>일위대가!L8</f>
        <v>52661</v>
      </c>
      <c r="L4" s="78">
        <f t="shared" ref="L4:L11" si="1">K4</f>
        <v>52661</v>
      </c>
      <c r="M4" s="78">
        <f>일위대가!N8</f>
        <v>0</v>
      </c>
      <c r="N4" s="78">
        <f t="shared" ref="N4:N11" si="2">M4</f>
        <v>0</v>
      </c>
      <c r="O4" s="78"/>
      <c r="P4" s="78">
        <f t="shared" ref="P4:P11" si="3">I4+L4+N4</f>
        <v>148661</v>
      </c>
      <c r="Q4" s="27"/>
    </row>
    <row r="5" spans="1:17" s="1" customFormat="1" ht="23.15" customHeight="1">
      <c r="A5" s="15" t="s">
        <v>185</v>
      </c>
      <c r="B5" s="15" t="s">
        <v>561</v>
      </c>
      <c r="C5" s="8" t="s">
        <v>562</v>
      </c>
      <c r="D5" s="27" t="s">
        <v>186</v>
      </c>
      <c r="E5" s="27" t="s">
        <v>187</v>
      </c>
      <c r="F5" s="14" t="s">
        <v>417</v>
      </c>
      <c r="G5" s="82"/>
      <c r="H5" s="78">
        <f>일위대가!I12</f>
        <v>1239</v>
      </c>
      <c r="I5" s="78">
        <f t="shared" si="0"/>
        <v>1239</v>
      </c>
      <c r="J5" s="78"/>
      <c r="K5" s="78">
        <f>일위대가!L12</f>
        <v>1208</v>
      </c>
      <c r="L5" s="78">
        <f t="shared" si="1"/>
        <v>1208</v>
      </c>
      <c r="M5" s="78">
        <f>일위대가!N12</f>
        <v>125</v>
      </c>
      <c r="N5" s="78">
        <f t="shared" si="2"/>
        <v>125</v>
      </c>
      <c r="O5" s="78"/>
      <c r="P5" s="78">
        <f t="shared" si="3"/>
        <v>2572</v>
      </c>
      <c r="Q5" s="27"/>
    </row>
    <row r="6" spans="1:17" ht="23.15" customHeight="1">
      <c r="A6" s="15" t="s">
        <v>191</v>
      </c>
      <c r="B6" s="15" t="s">
        <v>563</v>
      </c>
      <c r="C6" s="100" t="s">
        <v>564</v>
      </c>
      <c r="D6" s="100" t="s">
        <v>192</v>
      </c>
      <c r="E6" s="100" t="s">
        <v>187</v>
      </c>
      <c r="F6" s="99" t="s">
        <v>193</v>
      </c>
      <c r="G6" s="99"/>
      <c r="H6" s="109">
        <f>일위대가!I16</f>
        <v>2427</v>
      </c>
      <c r="I6" s="109">
        <f t="shared" si="0"/>
        <v>2427</v>
      </c>
      <c r="J6" s="109"/>
      <c r="K6" s="109">
        <f>일위대가!L16</f>
        <v>7125</v>
      </c>
      <c r="L6" s="109">
        <f t="shared" si="1"/>
        <v>7125</v>
      </c>
      <c r="M6" s="109">
        <f>일위대가!N16</f>
        <v>4151</v>
      </c>
      <c r="N6" s="109">
        <f t="shared" si="2"/>
        <v>4151</v>
      </c>
      <c r="O6" s="109"/>
      <c r="P6" s="109">
        <f t="shared" si="3"/>
        <v>13703</v>
      </c>
      <c r="Q6" s="99"/>
    </row>
    <row r="7" spans="1:17" ht="23.15" customHeight="1">
      <c r="A7" s="15" t="s">
        <v>255</v>
      </c>
      <c r="B7" s="15" t="s">
        <v>565</v>
      </c>
      <c r="C7" s="100" t="s">
        <v>566</v>
      </c>
      <c r="D7" s="100" t="s">
        <v>149</v>
      </c>
      <c r="E7" s="100" t="s">
        <v>256</v>
      </c>
      <c r="F7" s="99" t="s">
        <v>417</v>
      </c>
      <c r="G7" s="99"/>
      <c r="H7" s="109">
        <f>일위대가!I25</f>
        <v>551</v>
      </c>
      <c r="I7" s="109">
        <f t="shared" si="0"/>
        <v>551</v>
      </c>
      <c r="J7" s="109"/>
      <c r="K7" s="109">
        <f>일위대가!L25</f>
        <v>3918</v>
      </c>
      <c r="L7" s="109">
        <f t="shared" si="1"/>
        <v>3918</v>
      </c>
      <c r="M7" s="109">
        <f>일위대가!N25</f>
        <v>0</v>
      </c>
      <c r="N7" s="109">
        <f t="shared" si="2"/>
        <v>0</v>
      </c>
      <c r="O7" s="109"/>
      <c r="P7" s="109">
        <f t="shared" si="3"/>
        <v>4469</v>
      </c>
      <c r="Q7" s="99"/>
    </row>
    <row r="8" spans="1:17" ht="23.15" customHeight="1">
      <c r="A8" s="15" t="s">
        <v>227</v>
      </c>
      <c r="B8" s="15" t="s">
        <v>567</v>
      </c>
      <c r="C8" s="100" t="s">
        <v>568</v>
      </c>
      <c r="D8" s="100" t="s">
        <v>149</v>
      </c>
      <c r="E8" s="100" t="s">
        <v>228</v>
      </c>
      <c r="F8" s="99" t="s">
        <v>417</v>
      </c>
      <c r="G8" s="99"/>
      <c r="H8" s="109">
        <f>일위대가!I34</f>
        <v>806</v>
      </c>
      <c r="I8" s="109">
        <f t="shared" si="0"/>
        <v>806</v>
      </c>
      <c r="J8" s="109"/>
      <c r="K8" s="109">
        <f>일위대가!L34</f>
        <v>4801</v>
      </c>
      <c r="L8" s="109">
        <f t="shared" si="1"/>
        <v>4801</v>
      </c>
      <c r="M8" s="109">
        <f>일위대가!N34</f>
        <v>0</v>
      </c>
      <c r="N8" s="109">
        <f t="shared" si="2"/>
        <v>0</v>
      </c>
      <c r="O8" s="109"/>
      <c r="P8" s="109">
        <f t="shared" si="3"/>
        <v>5607</v>
      </c>
      <c r="Q8" s="99"/>
    </row>
    <row r="9" spans="1:17" ht="23.15" customHeight="1">
      <c r="A9" s="15" t="s">
        <v>148</v>
      </c>
      <c r="B9" s="15" t="s">
        <v>569</v>
      </c>
      <c r="C9" s="100" t="s">
        <v>570</v>
      </c>
      <c r="D9" s="100" t="s">
        <v>149</v>
      </c>
      <c r="E9" s="100" t="s">
        <v>150</v>
      </c>
      <c r="F9" s="99" t="s">
        <v>417</v>
      </c>
      <c r="G9" s="99"/>
      <c r="H9" s="109">
        <f>일위대가!I43</f>
        <v>2654</v>
      </c>
      <c r="I9" s="109">
        <f t="shared" si="0"/>
        <v>2654</v>
      </c>
      <c r="J9" s="109"/>
      <c r="K9" s="109">
        <f>일위대가!L43</f>
        <v>8939</v>
      </c>
      <c r="L9" s="109">
        <f t="shared" si="1"/>
        <v>8939</v>
      </c>
      <c r="M9" s="109">
        <f>일위대가!N43</f>
        <v>0</v>
      </c>
      <c r="N9" s="109">
        <f t="shared" si="2"/>
        <v>0</v>
      </c>
      <c r="O9" s="109"/>
      <c r="P9" s="109">
        <f t="shared" si="3"/>
        <v>11593</v>
      </c>
      <c r="Q9" s="99"/>
    </row>
    <row r="10" spans="1:17" ht="23.15" customHeight="1">
      <c r="A10" s="15" t="s">
        <v>238</v>
      </c>
      <c r="B10" s="15" t="s">
        <v>571</v>
      </c>
      <c r="C10" s="100" t="s">
        <v>572</v>
      </c>
      <c r="D10" s="100" t="s">
        <v>239</v>
      </c>
      <c r="E10" s="100" t="s">
        <v>240</v>
      </c>
      <c r="F10" s="99" t="s">
        <v>241</v>
      </c>
      <c r="G10" s="99"/>
      <c r="H10" s="109">
        <f>일위대가!I50</f>
        <v>11252</v>
      </c>
      <c r="I10" s="109">
        <f t="shared" si="0"/>
        <v>11252</v>
      </c>
      <c r="J10" s="109"/>
      <c r="K10" s="109">
        <f>일위대가!L50</f>
        <v>35095</v>
      </c>
      <c r="L10" s="109">
        <f t="shared" si="1"/>
        <v>35095</v>
      </c>
      <c r="M10" s="109">
        <f>일위대가!N50</f>
        <v>0</v>
      </c>
      <c r="N10" s="109">
        <f t="shared" si="2"/>
        <v>0</v>
      </c>
      <c r="O10" s="109"/>
      <c r="P10" s="109">
        <f t="shared" si="3"/>
        <v>46347</v>
      </c>
      <c r="Q10" s="99"/>
    </row>
    <row r="11" spans="1:17" ht="23.15" customHeight="1">
      <c r="A11" s="15" t="s">
        <v>573</v>
      </c>
      <c r="B11" s="15" t="s">
        <v>574</v>
      </c>
      <c r="C11" s="100" t="s">
        <v>575</v>
      </c>
      <c r="D11" s="100" t="s">
        <v>274</v>
      </c>
      <c r="E11" s="100" t="s">
        <v>275</v>
      </c>
      <c r="F11" s="99" t="s">
        <v>276</v>
      </c>
      <c r="G11" s="99"/>
      <c r="H11" s="109">
        <f>일위대가!I71</f>
        <v>3759172</v>
      </c>
      <c r="I11" s="109">
        <f t="shared" si="0"/>
        <v>3759172</v>
      </c>
      <c r="J11" s="109"/>
      <c r="K11" s="109">
        <f>일위대가!L71</f>
        <v>824559</v>
      </c>
      <c r="L11" s="109">
        <f t="shared" si="1"/>
        <v>824559</v>
      </c>
      <c r="M11" s="109">
        <f>일위대가!N71</f>
        <v>0</v>
      </c>
      <c r="N11" s="109">
        <f t="shared" si="2"/>
        <v>0</v>
      </c>
      <c r="O11" s="109"/>
      <c r="P11" s="109">
        <f t="shared" si="3"/>
        <v>4583731</v>
      </c>
      <c r="Q11" s="99"/>
    </row>
    <row r="12" spans="1:17" ht="23.15" customHeight="1">
      <c r="C12" s="100"/>
      <c r="D12" s="100"/>
      <c r="E12" s="100"/>
      <c r="F12" s="99"/>
      <c r="G12" s="99"/>
      <c r="H12" s="109"/>
      <c r="I12" s="109"/>
      <c r="J12" s="109"/>
      <c r="K12" s="109"/>
      <c r="L12" s="109"/>
      <c r="M12" s="109"/>
      <c r="N12" s="109"/>
      <c r="O12" s="109"/>
      <c r="P12" s="109"/>
      <c r="Q12" s="99"/>
    </row>
    <row r="13" spans="1:17" ht="23.15" customHeight="1">
      <c r="C13" s="100"/>
      <c r="D13" s="100"/>
      <c r="E13" s="100"/>
      <c r="F13" s="99"/>
      <c r="G13" s="99"/>
      <c r="H13" s="109"/>
      <c r="I13" s="109"/>
      <c r="J13" s="109"/>
      <c r="K13" s="109"/>
      <c r="L13" s="109"/>
      <c r="M13" s="109"/>
      <c r="N13" s="109"/>
      <c r="O13" s="109"/>
      <c r="P13" s="109"/>
      <c r="Q13" s="99"/>
    </row>
    <row r="14" spans="1:17" ht="23.15" customHeight="1">
      <c r="C14" s="100"/>
      <c r="D14" s="100"/>
      <c r="E14" s="100"/>
      <c r="F14" s="99"/>
      <c r="G14" s="99"/>
      <c r="H14" s="109"/>
      <c r="I14" s="109"/>
      <c r="J14" s="109"/>
      <c r="K14" s="109"/>
      <c r="L14" s="109"/>
      <c r="M14" s="109"/>
      <c r="N14" s="109"/>
      <c r="O14" s="109"/>
      <c r="P14" s="109"/>
      <c r="Q14" s="99"/>
    </row>
    <row r="15" spans="1:17" ht="23.15" customHeight="1">
      <c r="C15" s="100"/>
      <c r="D15" s="100"/>
      <c r="E15" s="100"/>
      <c r="F15" s="99"/>
      <c r="G15" s="99"/>
      <c r="H15" s="109"/>
      <c r="I15" s="109"/>
      <c r="J15" s="109"/>
      <c r="K15" s="109"/>
      <c r="L15" s="109"/>
      <c r="M15" s="109"/>
      <c r="N15" s="109"/>
      <c r="O15" s="109"/>
      <c r="P15" s="109"/>
      <c r="Q15" s="99"/>
    </row>
    <row r="16" spans="1:17" ht="23.15" customHeight="1">
      <c r="C16" s="100"/>
      <c r="D16" s="100"/>
      <c r="E16" s="100"/>
      <c r="F16" s="99"/>
      <c r="G16" s="99"/>
      <c r="H16" s="109"/>
      <c r="I16" s="109"/>
      <c r="J16" s="109"/>
      <c r="K16" s="109"/>
      <c r="L16" s="109"/>
      <c r="M16" s="109"/>
      <c r="N16" s="109"/>
      <c r="O16" s="109"/>
      <c r="P16" s="109"/>
      <c r="Q16" s="99"/>
    </row>
    <row r="17" spans="3:17" ht="23.15" customHeight="1">
      <c r="C17" s="100"/>
      <c r="D17" s="100"/>
      <c r="E17" s="100"/>
      <c r="F17" s="99"/>
      <c r="G17" s="99"/>
      <c r="H17" s="109"/>
      <c r="I17" s="109"/>
      <c r="J17" s="109"/>
      <c r="K17" s="109"/>
      <c r="L17" s="109"/>
      <c r="M17" s="109"/>
      <c r="N17" s="109"/>
      <c r="O17" s="109"/>
      <c r="P17" s="109"/>
      <c r="Q17" s="99"/>
    </row>
    <row r="18" spans="3:17" ht="23.15" customHeight="1">
      <c r="C18" s="100"/>
      <c r="D18" s="100"/>
      <c r="E18" s="100"/>
      <c r="F18" s="99"/>
      <c r="G18" s="99"/>
      <c r="H18" s="109"/>
      <c r="I18" s="109"/>
      <c r="J18" s="109"/>
      <c r="K18" s="109"/>
      <c r="L18" s="109"/>
      <c r="M18" s="109"/>
      <c r="N18" s="109"/>
      <c r="O18" s="109"/>
      <c r="P18" s="109"/>
      <c r="Q18" s="99"/>
    </row>
    <row r="19" spans="3:17" ht="23.15" customHeight="1">
      <c r="C19" s="100"/>
      <c r="D19" s="100"/>
      <c r="E19" s="100"/>
      <c r="F19" s="99"/>
      <c r="G19" s="99"/>
      <c r="H19" s="109"/>
      <c r="I19" s="109"/>
      <c r="J19" s="109"/>
      <c r="K19" s="109"/>
      <c r="L19" s="109"/>
      <c r="M19" s="109"/>
      <c r="N19" s="109"/>
      <c r="O19" s="109"/>
      <c r="P19" s="109"/>
      <c r="Q19" s="99"/>
    </row>
    <row r="20" spans="3:17" ht="23.15" customHeight="1">
      <c r="C20" s="100"/>
      <c r="D20" s="100"/>
      <c r="E20" s="100"/>
      <c r="F20" s="99"/>
      <c r="G20" s="99"/>
      <c r="H20" s="109"/>
      <c r="I20" s="109"/>
      <c r="J20" s="109"/>
      <c r="K20" s="109"/>
      <c r="L20" s="109"/>
      <c r="M20" s="109"/>
      <c r="N20" s="109"/>
      <c r="O20" s="109"/>
      <c r="P20" s="109"/>
      <c r="Q20" s="99"/>
    </row>
    <row r="21" spans="3:17" ht="23.15" customHeight="1">
      <c r="C21" s="100"/>
      <c r="D21" s="100"/>
      <c r="E21" s="100"/>
      <c r="F21" s="99"/>
      <c r="G21" s="99"/>
      <c r="H21" s="109"/>
      <c r="I21" s="109"/>
      <c r="J21" s="109"/>
      <c r="K21" s="109"/>
      <c r="L21" s="109"/>
      <c r="M21" s="109"/>
      <c r="N21" s="109"/>
      <c r="O21" s="109"/>
      <c r="P21" s="109"/>
      <c r="Q21" s="99"/>
    </row>
    <row r="22" spans="3:17" ht="23.15" customHeight="1">
      <c r="C22" s="100"/>
      <c r="D22" s="100"/>
      <c r="E22" s="100"/>
      <c r="F22" s="99"/>
      <c r="G22" s="99"/>
      <c r="H22" s="109"/>
      <c r="I22" s="109"/>
      <c r="J22" s="109"/>
      <c r="K22" s="109"/>
      <c r="L22" s="109"/>
      <c r="M22" s="109"/>
      <c r="N22" s="109"/>
      <c r="O22" s="109"/>
      <c r="P22" s="109"/>
      <c r="Q22" s="99"/>
    </row>
    <row r="23" spans="3:17" ht="23.15" customHeight="1">
      <c r="C23" s="100"/>
      <c r="D23" s="100"/>
      <c r="E23" s="100"/>
      <c r="F23" s="99"/>
      <c r="G23" s="99"/>
      <c r="H23" s="109"/>
      <c r="I23" s="109"/>
      <c r="J23" s="109"/>
      <c r="K23" s="109"/>
      <c r="L23" s="109"/>
      <c r="M23" s="109"/>
      <c r="N23" s="109"/>
      <c r="O23" s="109"/>
      <c r="P23" s="109"/>
      <c r="Q23" s="99"/>
    </row>
    <row r="24" spans="3:17" ht="23.15" customHeight="1">
      <c r="C24" s="100"/>
      <c r="D24" s="100"/>
      <c r="E24" s="100"/>
      <c r="F24" s="99"/>
      <c r="G24" s="99"/>
      <c r="H24" s="109"/>
      <c r="I24" s="109"/>
      <c r="J24" s="109"/>
      <c r="K24" s="109"/>
      <c r="L24" s="109"/>
      <c r="M24" s="109"/>
      <c r="N24" s="109"/>
      <c r="O24" s="109"/>
      <c r="P24" s="109"/>
      <c r="Q24" s="99"/>
    </row>
    <row r="25" spans="3:17" ht="23.15" customHeight="1">
      <c r="C25" s="100"/>
      <c r="D25" s="100"/>
      <c r="E25" s="100"/>
      <c r="F25" s="99"/>
      <c r="G25" s="99"/>
      <c r="H25" s="109"/>
      <c r="I25" s="109"/>
      <c r="J25" s="109"/>
      <c r="K25" s="109"/>
      <c r="L25" s="109"/>
      <c r="M25" s="109"/>
      <c r="N25" s="109"/>
      <c r="O25" s="109"/>
      <c r="P25" s="109"/>
      <c r="Q25" s="99"/>
    </row>
    <row r="26" spans="3:17" ht="23.15" customHeight="1">
      <c r="C26" s="100"/>
      <c r="D26" s="100"/>
      <c r="E26" s="100"/>
      <c r="F26" s="99"/>
      <c r="G26" s="99"/>
      <c r="H26" s="109"/>
      <c r="I26" s="109"/>
      <c r="J26" s="109"/>
      <c r="K26" s="109"/>
      <c r="L26" s="109"/>
      <c r="M26" s="109"/>
      <c r="N26" s="109"/>
      <c r="O26" s="109"/>
      <c r="P26" s="109"/>
      <c r="Q26" s="99"/>
    </row>
    <row r="27" spans="3:17" ht="23.15" customHeight="1">
      <c r="C27" s="100"/>
      <c r="D27" s="100"/>
      <c r="E27" s="100"/>
      <c r="F27" s="99"/>
      <c r="G27" s="99"/>
      <c r="H27" s="109"/>
      <c r="I27" s="109"/>
      <c r="J27" s="109"/>
      <c r="K27" s="109"/>
      <c r="L27" s="109"/>
      <c r="M27" s="109"/>
      <c r="N27" s="109"/>
      <c r="O27" s="109"/>
      <c r="P27" s="109"/>
      <c r="Q27" s="99"/>
    </row>
    <row r="28" spans="3:17" ht="23.15" customHeight="1">
      <c r="C28" s="100"/>
      <c r="D28" s="100"/>
      <c r="E28" s="100"/>
      <c r="F28" s="99"/>
      <c r="G28" s="99"/>
      <c r="H28" s="109"/>
      <c r="I28" s="109"/>
      <c r="J28" s="109"/>
      <c r="K28" s="109"/>
      <c r="L28" s="109"/>
      <c r="M28" s="109"/>
      <c r="N28" s="109"/>
      <c r="O28" s="109"/>
      <c r="P28" s="109"/>
      <c r="Q28" s="99"/>
    </row>
    <row r="29" spans="3:17" ht="23.15" customHeight="1">
      <c r="C29" s="100"/>
      <c r="D29" s="100"/>
      <c r="E29" s="100"/>
      <c r="F29" s="99"/>
      <c r="G29" s="99"/>
      <c r="H29" s="109"/>
      <c r="I29" s="109"/>
      <c r="J29" s="109"/>
      <c r="K29" s="109"/>
      <c r="L29" s="109"/>
      <c r="M29" s="109"/>
      <c r="N29" s="109"/>
      <c r="O29" s="109"/>
      <c r="P29" s="109"/>
      <c r="Q29" s="99"/>
    </row>
  </sheetData>
  <mergeCells count="13">
    <mergeCell ref="M2:N2"/>
    <mergeCell ref="P2:P3"/>
    <mergeCell ref="Q2:Q3"/>
    <mergeCell ref="C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51FDC-8CF7-407D-9880-29E752E09BE5}">
  <dimension ref="A1:AE81"/>
  <sheetViews>
    <sheetView view="pageBreakPreview" topLeftCell="D1" zoomScale="130" zoomScaleNormal="100" zoomScaleSheetLayoutView="130" workbookViewId="0">
      <pane ySplit="3" topLeftCell="A4" activePane="bottomLeft" state="frozen"/>
      <selection activeCell="J16" sqref="J16:L16"/>
      <selection pane="bottomLeft" activeCell="H6" sqref="H6"/>
    </sheetView>
  </sheetViews>
  <sheetFormatPr defaultColWidth="8.9140625" defaultRowHeight="23.25" customHeight="1"/>
  <cols>
    <col min="1" max="1" width="11.58203125" style="15" hidden="1" customWidth="1"/>
    <col min="2" max="2" width="10.75" style="15" hidden="1" customWidth="1"/>
    <col min="3" max="3" width="11.08203125" style="31" hidden="1" customWidth="1"/>
    <col min="4" max="4" width="24.33203125" style="15" customWidth="1"/>
    <col min="5" max="5" width="25.33203125" style="15" customWidth="1"/>
    <col min="6" max="6" width="4.25" style="2" customWidth="1"/>
    <col min="7" max="7" width="8.33203125" style="1" customWidth="1"/>
    <col min="8" max="8" width="11.9140625" style="1" customWidth="1"/>
    <col min="9" max="9" width="12.4140625" style="1" customWidth="1"/>
    <col min="10" max="10" width="6.6640625" style="1" customWidth="1"/>
    <col min="11" max="12" width="11.4140625" style="1" customWidth="1"/>
    <col min="13" max="13" width="6.33203125" style="1" customWidth="1"/>
    <col min="14" max="14" width="8.58203125" style="1" customWidth="1"/>
    <col min="15" max="15" width="9.08203125" style="1" hidden="1" customWidth="1"/>
    <col min="16" max="16" width="11" style="1" customWidth="1"/>
    <col min="17" max="17" width="11.58203125" style="15" customWidth="1"/>
    <col min="18" max="16384" width="8.9140625" style="1"/>
  </cols>
  <sheetData>
    <row r="1" spans="1:31" ht="23.25" customHeight="1">
      <c r="A1" s="84" t="s">
        <v>132</v>
      </c>
      <c r="B1" s="15" t="s">
        <v>625</v>
      </c>
      <c r="D1" s="282" t="s">
        <v>577</v>
      </c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W1" s="277" t="s">
        <v>59</v>
      </c>
      <c r="X1" s="277"/>
      <c r="Y1" s="277"/>
      <c r="Z1" s="2"/>
      <c r="AA1" s="2" t="s">
        <v>60</v>
      </c>
      <c r="AB1" s="2"/>
      <c r="AC1" s="2"/>
      <c r="AD1" s="2"/>
      <c r="AE1" s="2"/>
    </row>
    <row r="2" spans="1:31" s="3" customFormat="1" ht="23.25" customHeight="1">
      <c r="A2" s="266" t="s">
        <v>1</v>
      </c>
      <c r="B2" s="266" t="s">
        <v>82</v>
      </c>
      <c r="C2" s="266" t="s">
        <v>18</v>
      </c>
      <c r="D2" s="267" t="s">
        <v>61</v>
      </c>
      <c r="E2" s="267" t="s">
        <v>62</v>
      </c>
      <c r="F2" s="269" t="s">
        <v>5</v>
      </c>
      <c r="G2" s="269" t="s">
        <v>9</v>
      </c>
      <c r="H2" s="269" t="s">
        <v>54</v>
      </c>
      <c r="I2" s="269"/>
      <c r="J2" s="269" t="s">
        <v>55</v>
      </c>
      <c r="K2" s="269"/>
      <c r="L2" s="269"/>
      <c r="M2" s="269" t="s">
        <v>56</v>
      </c>
      <c r="N2" s="269"/>
      <c r="O2" s="58"/>
      <c r="P2" s="269" t="s">
        <v>12</v>
      </c>
      <c r="Q2" s="267" t="s">
        <v>57</v>
      </c>
      <c r="W2" s="3" t="s">
        <v>63</v>
      </c>
      <c r="X2" s="3" t="s">
        <v>64</v>
      </c>
      <c r="Y2" s="3" t="s">
        <v>65</v>
      </c>
      <c r="Z2" s="3" t="s">
        <v>66</v>
      </c>
      <c r="AA2" s="80" t="s">
        <v>67</v>
      </c>
      <c r="AB2" s="80" t="s">
        <v>68</v>
      </c>
      <c r="AC2" s="80" t="s">
        <v>69</v>
      </c>
      <c r="AD2" s="80" t="s">
        <v>70</v>
      </c>
      <c r="AE2" s="80" t="s">
        <v>63</v>
      </c>
    </row>
    <row r="3" spans="1:31" s="3" customFormat="1" ht="23.25" customHeight="1">
      <c r="A3" s="266"/>
      <c r="B3" s="266"/>
      <c r="C3" s="266"/>
      <c r="D3" s="268"/>
      <c r="E3" s="268"/>
      <c r="F3" s="270"/>
      <c r="G3" s="270"/>
      <c r="H3" s="32" t="s">
        <v>58</v>
      </c>
      <c r="I3" s="32" t="s">
        <v>37</v>
      </c>
      <c r="J3" s="32" t="s">
        <v>9</v>
      </c>
      <c r="K3" s="32" t="s">
        <v>58</v>
      </c>
      <c r="L3" s="32" t="s">
        <v>37</v>
      </c>
      <c r="M3" s="32" t="s">
        <v>58</v>
      </c>
      <c r="N3" s="32" t="s">
        <v>37</v>
      </c>
      <c r="O3" s="32" t="s">
        <v>58</v>
      </c>
      <c r="P3" s="270"/>
      <c r="Q3" s="268"/>
      <c r="W3" s="1"/>
      <c r="X3" s="1"/>
      <c r="Y3" s="1"/>
      <c r="Z3" s="1"/>
      <c r="AA3" s="79"/>
      <c r="AB3" s="79"/>
      <c r="AC3" s="79"/>
      <c r="AD3" s="79">
        <v>1</v>
      </c>
      <c r="AE3" s="79">
        <v>1</v>
      </c>
    </row>
    <row r="4" spans="1:31" ht="23.25" customHeight="1">
      <c r="A4" s="15" t="s">
        <v>281</v>
      </c>
      <c r="B4" s="15" t="s">
        <v>578</v>
      </c>
      <c r="C4" s="31" t="s">
        <v>559</v>
      </c>
      <c r="D4" s="273" t="s">
        <v>579</v>
      </c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5"/>
    </row>
    <row r="5" spans="1:31" ht="23.25" customHeight="1">
      <c r="A5" s="15" t="s">
        <v>544</v>
      </c>
      <c r="B5" s="15" t="s">
        <v>560</v>
      </c>
      <c r="C5" s="31" t="s">
        <v>522</v>
      </c>
      <c r="D5" s="27" t="s">
        <v>515</v>
      </c>
      <c r="E5" s="27" t="s">
        <v>523</v>
      </c>
      <c r="F5" s="14" t="s">
        <v>517</v>
      </c>
      <c r="G5" s="28">
        <f>일위노임!G7</f>
        <v>0.128</v>
      </c>
      <c r="H5" s="28">
        <f>합산자재!H50</f>
        <v>0</v>
      </c>
      <c r="I5" s="85" t="str">
        <f>IF(G5*H5&lt;&gt;0, TRUNC(G5*H5,1),"")</f>
        <v/>
      </c>
      <c r="J5" s="28">
        <v>0.16</v>
      </c>
      <c r="K5" s="28">
        <f>합산자재!I50</f>
        <v>172068</v>
      </c>
      <c r="L5" s="85">
        <f>IF(G5*K5&lt;&gt;0, TRUNC(G5*K5,1),"")</f>
        <v>22024.7</v>
      </c>
      <c r="M5" s="28">
        <f>합산자재!J50</f>
        <v>0</v>
      </c>
      <c r="N5" s="85" t="str">
        <f>IF(G5*M5&lt;&gt;0, TRUNC(G5*M5,1),"")</f>
        <v/>
      </c>
      <c r="O5" s="28"/>
      <c r="P5" s="28">
        <f>IF(SUM(I5,L5,N5)&lt;&gt;0,TRUNC(SUM(I5,L5,N5),1),"")</f>
        <v>22024.7</v>
      </c>
      <c r="Q5" s="27"/>
      <c r="AE5" s="1">
        <f>L5</f>
        <v>22024.7</v>
      </c>
    </row>
    <row r="6" spans="1:31" ht="23.25" customHeight="1">
      <c r="A6" s="15" t="s">
        <v>542</v>
      </c>
      <c r="B6" s="15" t="s">
        <v>560</v>
      </c>
      <c r="C6" s="31" t="s">
        <v>530</v>
      </c>
      <c r="D6" s="27" t="s">
        <v>515</v>
      </c>
      <c r="E6" s="27" t="s">
        <v>531</v>
      </c>
      <c r="F6" s="14" t="s">
        <v>517</v>
      </c>
      <c r="G6" s="28">
        <f>일위노임!G8</f>
        <v>0.112</v>
      </c>
      <c r="H6" s="28">
        <f>합산자재!H54</f>
        <v>0</v>
      </c>
      <c r="I6" s="28" t="str">
        <f>IF(G6*H6&lt;&gt;0, TRUNC(G6*H6,1),"")</f>
        <v/>
      </c>
      <c r="J6" s="28">
        <v>0.14000000000000001</v>
      </c>
      <c r="K6" s="28">
        <f>합산자재!I54</f>
        <v>273540</v>
      </c>
      <c r="L6" s="28">
        <f>IF(G6*K6&lt;&gt;0, TRUNC(G6*K6,1),"")</f>
        <v>30636.400000000001</v>
      </c>
      <c r="M6" s="28">
        <f>합산자재!J54</f>
        <v>0</v>
      </c>
      <c r="N6" s="28" t="str">
        <f>IF(G6*M6&lt;&gt;0, TRUNC(G6*M6,1),"")</f>
        <v/>
      </c>
      <c r="O6" s="28"/>
      <c r="P6" s="28">
        <f>IF(SUM(I6,L6,N6)&lt;&gt;0,TRUNC(SUM(I6,L6,N6),1),"")</f>
        <v>30636.400000000001</v>
      </c>
      <c r="Q6" s="27"/>
      <c r="AE6" s="1">
        <f>L6</f>
        <v>30636.400000000001</v>
      </c>
    </row>
    <row r="7" spans="1:31" ht="23.25" customHeight="1">
      <c r="A7" s="15" t="s">
        <v>580</v>
      </c>
      <c r="B7" s="15" t="s">
        <v>560</v>
      </c>
      <c r="C7" s="31" t="s">
        <v>581</v>
      </c>
      <c r="D7" s="27" t="s">
        <v>582</v>
      </c>
      <c r="E7" s="27" t="s">
        <v>583</v>
      </c>
      <c r="F7" s="14" t="s">
        <v>124</v>
      </c>
      <c r="G7" s="28">
        <v>1</v>
      </c>
      <c r="H7" s="28">
        <f>IF(TRUNC((AD8+AC8)/$AE$3,1)*$AE$3-AD8 &lt;0, AC8, TRUNC((AD8+AC8)/$AE$3,1)*$AE$3-AD8)</f>
        <v>1579.8000000000029</v>
      </c>
      <c r="I7" s="28">
        <f>H7</f>
        <v>1579.8000000000029</v>
      </c>
      <c r="J7" s="28">
        <v>1</v>
      </c>
      <c r="K7" s="28"/>
      <c r="L7" s="28" t="str">
        <f>IF(G7*K7&lt;&gt;0, TRUNC(G7*K7,1),"")</f>
        <v/>
      </c>
      <c r="M7" s="28"/>
      <c r="N7" s="28" t="str">
        <f>IF(G7*M7&lt;&gt;0, TRUNC(G7*M7,1),"")</f>
        <v/>
      </c>
      <c r="O7" s="28"/>
      <c r="P7" s="28">
        <f>IF(SUM(I7,L7,N7)&lt;&gt;0,TRUNC(SUM(I7,L7,N7),1),"")</f>
        <v>1579.8</v>
      </c>
      <c r="Q7" s="27"/>
      <c r="Z7" s="1" t="s">
        <v>584</v>
      </c>
    </row>
    <row r="8" spans="1:31" ht="23.25" customHeight="1">
      <c r="B8" s="15" t="s">
        <v>585</v>
      </c>
      <c r="D8" s="27" t="s">
        <v>586</v>
      </c>
      <c r="E8" s="27"/>
      <c r="F8" s="14"/>
      <c r="G8" s="28"/>
      <c r="H8" s="28"/>
      <c r="I8" s="28">
        <f>TRUNC(SUM(I4:I7))</f>
        <v>1579</v>
      </c>
      <c r="J8" s="28"/>
      <c r="K8" s="28"/>
      <c r="L8" s="28">
        <f>TRUNC(SUM(L4:L7))</f>
        <v>52661</v>
      </c>
      <c r="M8" s="28"/>
      <c r="N8" s="28">
        <f>TRUNC(SUM(N4:N7))</f>
        <v>0</v>
      </c>
      <c r="O8" s="28"/>
      <c r="P8" s="28">
        <f>IF(SUM(I8,L8,N8)&lt;&gt;0,TRUNC(SUM(I8,L8,N8),1),"")</f>
        <v>54240</v>
      </c>
      <c r="Q8" s="27"/>
      <c r="AC8" s="1">
        <f>TRUNC(AE8*옵션!$B$36/100,1)</f>
        <v>1579.8</v>
      </c>
      <c r="AD8" s="1">
        <f>TRUNC(SUM(L4:L6))</f>
        <v>52661</v>
      </c>
      <c r="AE8" s="1">
        <f>TRUNC(SUM(AE4:AE7))</f>
        <v>52661</v>
      </c>
    </row>
    <row r="9" spans="1:31" ht="23.25" customHeight="1">
      <c r="D9" s="27"/>
      <c r="E9" s="27"/>
      <c r="F9" s="14"/>
      <c r="G9" s="28"/>
      <c r="H9" s="28"/>
      <c r="I9" s="28" t="str">
        <f>IF(G9*H9&lt;&gt;0, TRUNC(G9*H9,1),"")</f>
        <v/>
      </c>
      <c r="J9" s="28"/>
      <c r="K9" s="28"/>
      <c r="L9" s="28" t="str">
        <f>IF(G9*K9&lt;&gt;0, TRUNC(G9*K9,1),"")</f>
        <v/>
      </c>
      <c r="M9" s="28"/>
      <c r="N9" s="28" t="str">
        <f>IF(G9*M9&lt;&gt;0, TRUNC(G9*M9,1),"")</f>
        <v/>
      </c>
      <c r="O9" s="28"/>
      <c r="P9" s="28" t="str">
        <f>IF(SUM(I9,L9,N9)&lt;&gt;0,TRUNC(SUM(I9,L9,N9),1),"")</f>
        <v/>
      </c>
      <c r="Q9" s="27"/>
    </row>
    <row r="10" spans="1:31" ht="23.25" customHeight="1">
      <c r="A10" s="15" t="s">
        <v>185</v>
      </c>
      <c r="B10" s="15" t="s">
        <v>578</v>
      </c>
      <c r="C10" s="31" t="s">
        <v>561</v>
      </c>
      <c r="D10" s="273" t="s">
        <v>587</v>
      </c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5"/>
    </row>
    <row r="11" spans="1:31" ht="23.25" customHeight="1">
      <c r="A11" s="15" t="s">
        <v>588</v>
      </c>
      <c r="B11" s="15" t="s">
        <v>562</v>
      </c>
      <c r="C11" s="31" t="s">
        <v>511</v>
      </c>
      <c r="D11" s="27" t="s">
        <v>512</v>
      </c>
      <c r="E11" s="27" t="s">
        <v>138</v>
      </c>
      <c r="F11" s="14" t="s">
        <v>417</v>
      </c>
      <c r="G11" s="28">
        <v>1</v>
      </c>
      <c r="H11" s="28">
        <f>합산자재!H44</f>
        <v>1239</v>
      </c>
      <c r="I11" s="28">
        <f>IF(G11*H11&lt;&gt;0, TRUNC(G11*H11,1),"")</f>
        <v>1239</v>
      </c>
      <c r="J11" s="28">
        <v>1</v>
      </c>
      <c r="K11" s="28">
        <f>합산자재!I44</f>
        <v>1208</v>
      </c>
      <c r="L11" s="28">
        <f>TRUNC(J11*K11, 1)</f>
        <v>1208</v>
      </c>
      <c r="M11" s="28">
        <f>합산자재!J44</f>
        <v>125</v>
      </c>
      <c r="N11" s="28">
        <f>IF(G11*M11&lt;&gt;0, TRUNC(G11*M11,1),"")</f>
        <v>125</v>
      </c>
      <c r="O11" s="28"/>
      <c r="P11" s="28">
        <f>IF(SUM(I11,L11,N11)&lt;&gt;0,TRUNC(SUM(I11,L11,N11),1),"")</f>
        <v>2572</v>
      </c>
      <c r="Q11" s="27"/>
      <c r="R11" s="1" t="s">
        <v>589</v>
      </c>
    </row>
    <row r="12" spans="1:31" ht="23.25" customHeight="1">
      <c r="B12" s="15" t="s">
        <v>585</v>
      </c>
      <c r="D12" s="27" t="s">
        <v>586</v>
      </c>
      <c r="E12" s="27"/>
      <c r="F12" s="14"/>
      <c r="G12" s="28"/>
      <c r="H12" s="28"/>
      <c r="I12" s="28">
        <f>TRUNC(SUM(I10:I11))</f>
        <v>1239</v>
      </c>
      <c r="J12" s="28"/>
      <c r="K12" s="28"/>
      <c r="L12" s="28">
        <f>TRUNC(SUM(L10:L11))</f>
        <v>1208</v>
      </c>
      <c r="M12" s="28"/>
      <c r="N12" s="28">
        <f>TRUNC(SUM(N10:N11))</f>
        <v>125</v>
      </c>
      <c r="O12" s="28"/>
      <c r="P12" s="28">
        <f>IF(SUM(I12,L12,N12)&lt;&gt;0,TRUNC(SUM(I12,L12,N12),1),"")</f>
        <v>2572</v>
      </c>
      <c r="Q12" s="27"/>
      <c r="Z12" s="1" t="s">
        <v>584</v>
      </c>
      <c r="AE12" s="1">
        <f>TRUNC(SUM(AE10:AE11))</f>
        <v>0</v>
      </c>
    </row>
    <row r="13" spans="1:31" ht="23.25" customHeight="1">
      <c r="D13" s="27"/>
      <c r="E13" s="27"/>
      <c r="F13" s="14"/>
      <c r="G13" s="28"/>
      <c r="H13" s="28"/>
      <c r="I13" s="28" t="str">
        <f>IF(G13*H13&lt;&gt;0, TRUNC(G13*H13,1),"")</f>
        <v/>
      </c>
      <c r="J13" s="28"/>
      <c r="K13" s="28"/>
      <c r="L13" s="28" t="str">
        <f>IF(G13*K13&lt;&gt;0, TRUNC(G13*K13,1),"")</f>
        <v/>
      </c>
      <c r="M13" s="28"/>
      <c r="N13" s="28" t="str">
        <f>IF(G13*M13&lt;&gt;0, TRUNC(G13*M13,1),"")</f>
        <v/>
      </c>
      <c r="O13" s="28"/>
      <c r="P13" s="28" t="str">
        <f>IF(SUM(I13,L13,N13)&lt;&gt;0,TRUNC(SUM(I13,L13,N13),1),"")</f>
        <v/>
      </c>
      <c r="Q13" s="27"/>
    </row>
    <row r="14" spans="1:31" ht="23.25" customHeight="1">
      <c r="A14" s="15" t="s">
        <v>191</v>
      </c>
      <c r="B14" s="15" t="s">
        <v>578</v>
      </c>
      <c r="C14" s="31" t="s">
        <v>563</v>
      </c>
      <c r="D14" s="273" t="s">
        <v>590</v>
      </c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5"/>
    </row>
    <row r="15" spans="1:31" ht="23.25" customHeight="1">
      <c r="A15" s="15" t="s">
        <v>591</v>
      </c>
      <c r="B15" s="15" t="s">
        <v>564</v>
      </c>
      <c r="C15" s="31" t="s">
        <v>508</v>
      </c>
      <c r="D15" s="27" t="s">
        <v>509</v>
      </c>
      <c r="E15" s="27" t="s">
        <v>510</v>
      </c>
      <c r="F15" s="14" t="s">
        <v>212</v>
      </c>
      <c r="G15" s="28">
        <v>1</v>
      </c>
      <c r="H15" s="28">
        <f>합산자재!H43</f>
        <v>2427</v>
      </c>
      <c r="I15" s="28">
        <f>IF(G15*H15&lt;&gt;0, TRUNC(G15*H15,1),"")</f>
        <v>2427</v>
      </c>
      <c r="J15" s="28">
        <v>1</v>
      </c>
      <c r="K15" s="28">
        <f>합산자재!I43</f>
        <v>7125</v>
      </c>
      <c r="L15" s="28">
        <f>TRUNC(J15*K15, 1)</f>
        <v>7125</v>
      </c>
      <c r="M15" s="28">
        <f>합산자재!J43</f>
        <v>4151</v>
      </c>
      <c r="N15" s="28">
        <f>IF(G15*M15&lt;&gt;0, TRUNC(G15*M15,1),"")</f>
        <v>4151</v>
      </c>
      <c r="O15" s="28"/>
      <c r="P15" s="28">
        <f>IF(SUM(I15,L15,N15)&lt;&gt;0,TRUNC(SUM(I15,L15,N15),1),"")</f>
        <v>13703</v>
      </c>
      <c r="Q15" s="27"/>
      <c r="R15" s="1" t="s">
        <v>589</v>
      </c>
    </row>
    <row r="16" spans="1:31" ht="23.25" customHeight="1">
      <c r="B16" s="15" t="s">
        <v>585</v>
      </c>
      <c r="D16" s="27" t="s">
        <v>586</v>
      </c>
      <c r="E16" s="27"/>
      <c r="F16" s="14"/>
      <c r="G16" s="28"/>
      <c r="H16" s="28"/>
      <c r="I16" s="28">
        <f>TRUNC(SUM(I14:I15))</f>
        <v>2427</v>
      </c>
      <c r="J16" s="28"/>
      <c r="K16" s="28"/>
      <c r="L16" s="28">
        <f>TRUNC(SUM(L14:L15))</f>
        <v>7125</v>
      </c>
      <c r="M16" s="28"/>
      <c r="N16" s="28">
        <f>TRUNC(SUM(N14:N15))</f>
        <v>4151</v>
      </c>
      <c r="O16" s="28"/>
      <c r="P16" s="28">
        <f>IF(SUM(I16,L16,N16)&lt;&gt;0,TRUNC(SUM(I16,L16,N16),1),"")</f>
        <v>13703</v>
      </c>
      <c r="Q16" s="27"/>
      <c r="AE16" s="1">
        <f>TRUNC(SUM(AE14:AE15))</f>
        <v>0</v>
      </c>
    </row>
    <row r="17" spans="1:31" ht="23.25" customHeight="1">
      <c r="D17" s="27"/>
      <c r="E17" s="27"/>
      <c r="F17" s="14"/>
      <c r="G17" s="28"/>
      <c r="H17" s="28"/>
      <c r="I17" s="28" t="str">
        <f>IF(G17*H17&lt;&gt;0, TRUNC(G17*H17,1),"")</f>
        <v/>
      </c>
      <c r="J17" s="28"/>
      <c r="K17" s="28"/>
      <c r="L17" s="28" t="str">
        <f>IF(G17*K17&lt;&gt;0, TRUNC(G17*K17,1),"")</f>
        <v/>
      </c>
      <c r="M17" s="28"/>
      <c r="N17" s="28" t="str">
        <f>IF(G17*M17&lt;&gt;0, TRUNC(G17*M17,1),"")</f>
        <v/>
      </c>
      <c r="O17" s="28"/>
      <c r="P17" s="28" t="str">
        <f>IF(SUM(I17,L17,N17)&lt;&gt;0,TRUNC(SUM(I17,L17,N17),1),"")</f>
        <v/>
      </c>
      <c r="Q17" s="27"/>
      <c r="Z17" s="1" t="s">
        <v>584</v>
      </c>
    </row>
    <row r="18" spans="1:31" ht="23.25" customHeight="1">
      <c r="A18" s="15" t="s">
        <v>255</v>
      </c>
      <c r="B18" s="15" t="s">
        <v>578</v>
      </c>
      <c r="C18" s="31" t="s">
        <v>565</v>
      </c>
      <c r="D18" s="273" t="s">
        <v>592</v>
      </c>
      <c r="E18" s="274"/>
      <c r="F18" s="274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5"/>
    </row>
    <row r="19" spans="1:31" ht="23.25" customHeight="1">
      <c r="A19" s="15" t="s">
        <v>593</v>
      </c>
      <c r="B19" s="15" t="s">
        <v>566</v>
      </c>
      <c r="C19" s="31" t="s">
        <v>420</v>
      </c>
      <c r="D19" s="27" t="s">
        <v>421</v>
      </c>
      <c r="E19" s="27" t="s">
        <v>422</v>
      </c>
      <c r="F19" s="14" t="s">
        <v>417</v>
      </c>
      <c r="G19" s="28">
        <v>1.03</v>
      </c>
      <c r="H19" s="28">
        <f>합산자재!H5</f>
        <v>360</v>
      </c>
      <c r="I19" s="28">
        <f>IF(G19*H19&lt;&gt;0, TRUNC(G19*H19,1),"")</f>
        <v>370.8</v>
      </c>
      <c r="J19" s="28">
        <v>1</v>
      </c>
      <c r="K19" s="28">
        <f>합산자재!I5</f>
        <v>0</v>
      </c>
      <c r="L19" s="28" t="str">
        <f t="shared" ref="L19:L24" si="0">IF(G19*K19&lt;&gt;0, TRUNC(G19*K19,1),"")</f>
        <v/>
      </c>
      <c r="M19" s="28">
        <f>합산자재!J5</f>
        <v>0</v>
      </c>
      <c r="N19" s="28" t="str">
        <f t="shared" ref="N19:N24" si="1">IF(G19*M19&lt;&gt;0, TRUNC(G19*M19,1),"")</f>
        <v/>
      </c>
      <c r="O19" s="28"/>
      <c r="P19" s="28">
        <f t="shared" ref="P19:P26" si="2">IF(SUM(I19,L19,N19)&lt;&gt;0,TRUNC(SUM(I19,L19,N19),1),"")</f>
        <v>370.8</v>
      </c>
      <c r="Q19" s="27"/>
      <c r="R19" s="1" t="s">
        <v>339</v>
      </c>
      <c r="AB19" s="1">
        <f>G19*H19</f>
        <v>370.8</v>
      </c>
      <c r="AC19" s="1">
        <f>G19*H19</f>
        <v>370.8</v>
      </c>
    </row>
    <row r="20" spans="1:31" ht="23.25" customHeight="1">
      <c r="A20" s="15" t="s">
        <v>594</v>
      </c>
      <c r="B20" s="15" t="s">
        <v>566</v>
      </c>
      <c r="C20" s="31" t="s">
        <v>595</v>
      </c>
      <c r="D20" s="27" t="s">
        <v>596</v>
      </c>
      <c r="E20" s="27" t="s">
        <v>597</v>
      </c>
      <c r="F20" s="14" t="s">
        <v>124</v>
      </c>
      <c r="G20" s="28">
        <v>1</v>
      </c>
      <c r="H20" s="28">
        <f>TRUNC(AB20*옵션!$B$31/100,1)</f>
        <v>55.5</v>
      </c>
      <c r="I20" s="28">
        <f>IF(G20*H20&lt;&gt;0, TRUNC(G20*H20,1),"")</f>
        <v>55.5</v>
      </c>
      <c r="J20" s="28">
        <v>1</v>
      </c>
      <c r="K20" s="28"/>
      <c r="L20" s="28" t="str">
        <f t="shared" si="0"/>
        <v/>
      </c>
      <c r="M20" s="28"/>
      <c r="N20" s="28" t="str">
        <f t="shared" si="1"/>
        <v/>
      </c>
      <c r="O20" s="28"/>
      <c r="P20" s="28">
        <f t="shared" si="2"/>
        <v>55.5</v>
      </c>
      <c r="Q20" s="27"/>
      <c r="AB20" s="1">
        <f>TRUNC(SUM(AB18:AB19))</f>
        <v>370</v>
      </c>
    </row>
    <row r="21" spans="1:31" ht="23.25" customHeight="1">
      <c r="A21" s="15" t="s">
        <v>598</v>
      </c>
      <c r="B21" s="15" t="s">
        <v>566</v>
      </c>
      <c r="C21" s="31" t="s">
        <v>599</v>
      </c>
      <c r="D21" s="27" t="s">
        <v>600</v>
      </c>
      <c r="E21" s="27" t="s">
        <v>601</v>
      </c>
      <c r="F21" s="14" t="s">
        <v>124</v>
      </c>
      <c r="G21" s="28">
        <v>1</v>
      </c>
      <c r="H21" s="28">
        <f>IF(TRUNC((AD21+AC21)/$AD$3,1)*$AD$3-AD21 &lt;0, AC21, TRUNC((AD21+AC21)/$AD$3,1)*$AD$3-AD21)</f>
        <v>7.3999999999999773</v>
      </c>
      <c r="I21" s="28">
        <f>H21</f>
        <v>7.3999999999999773</v>
      </c>
      <c r="J21" s="28">
        <v>1</v>
      </c>
      <c r="K21" s="28"/>
      <c r="L21" s="28" t="str">
        <f t="shared" si="0"/>
        <v/>
      </c>
      <c r="M21" s="28"/>
      <c r="N21" s="28" t="str">
        <f t="shared" si="1"/>
        <v/>
      </c>
      <c r="O21" s="28"/>
      <c r="P21" s="28">
        <f t="shared" si="2"/>
        <v>7.3</v>
      </c>
      <c r="Q21" s="27"/>
      <c r="AC21" s="1">
        <f>TRUNC(TRUNC(SUM(AC18:AC20))*옵션!$B$33/100,1)</f>
        <v>7.4</v>
      </c>
      <c r="AD21" s="1">
        <f>TRUNC(SUM(I18:I20))+TRUNC(SUM(N18:N20))</f>
        <v>426</v>
      </c>
    </row>
    <row r="22" spans="1:31" ht="23.25" customHeight="1">
      <c r="A22" s="15" t="s">
        <v>546</v>
      </c>
      <c r="B22" s="15" t="s">
        <v>566</v>
      </c>
      <c r="C22" s="31" t="s">
        <v>520</v>
      </c>
      <c r="D22" s="27" t="s">
        <v>515</v>
      </c>
      <c r="E22" s="27" t="s">
        <v>521</v>
      </c>
      <c r="F22" s="14" t="s">
        <v>517</v>
      </c>
      <c r="G22" s="28">
        <f>일위노임!G12</f>
        <v>4.7999999999999996E-3</v>
      </c>
      <c r="H22" s="28">
        <f>합산자재!H49</f>
        <v>0</v>
      </c>
      <c r="I22" s="28" t="str">
        <f>IF(G22*H22&lt;&gt;0, TRUNC(G22*H22,1),"")</f>
        <v/>
      </c>
      <c r="J22" s="28">
        <v>6.0000000000000001E-3</v>
      </c>
      <c r="K22" s="28">
        <f>합산자재!I49</f>
        <v>414968</v>
      </c>
      <c r="L22" s="28">
        <f t="shared" si="0"/>
        <v>1991.8</v>
      </c>
      <c r="M22" s="28">
        <f>합산자재!J49</f>
        <v>0</v>
      </c>
      <c r="N22" s="28" t="str">
        <f t="shared" si="1"/>
        <v/>
      </c>
      <c r="O22" s="28"/>
      <c r="P22" s="28">
        <f t="shared" si="2"/>
        <v>1991.8</v>
      </c>
      <c r="Q22" s="27"/>
      <c r="Z22" s="1" t="s">
        <v>584</v>
      </c>
      <c r="AE22" s="1">
        <f>L22</f>
        <v>1991.8</v>
      </c>
    </row>
    <row r="23" spans="1:31" ht="23.25" customHeight="1">
      <c r="A23" s="15" t="s">
        <v>544</v>
      </c>
      <c r="B23" s="15" t="s">
        <v>566</v>
      </c>
      <c r="C23" s="31" t="s">
        <v>522</v>
      </c>
      <c r="D23" s="27" t="s">
        <v>515</v>
      </c>
      <c r="E23" s="27" t="s">
        <v>523</v>
      </c>
      <c r="F23" s="14" t="s">
        <v>517</v>
      </c>
      <c r="G23" s="28">
        <f>일위노임!G13</f>
        <v>1.12E-2</v>
      </c>
      <c r="H23" s="28">
        <f>합산자재!H50</f>
        <v>0</v>
      </c>
      <c r="I23" s="28" t="str">
        <f>IF(G23*H23&lt;&gt;0, TRUNC(G23*H23,1),"")</f>
        <v/>
      </c>
      <c r="J23" s="28">
        <v>1.4E-2</v>
      </c>
      <c r="K23" s="28">
        <f>합산자재!I50</f>
        <v>172068</v>
      </c>
      <c r="L23" s="28">
        <f t="shared" si="0"/>
        <v>1927.1</v>
      </c>
      <c r="M23" s="28">
        <f>합산자재!J50</f>
        <v>0</v>
      </c>
      <c r="N23" s="28" t="str">
        <f t="shared" si="1"/>
        <v/>
      </c>
      <c r="O23" s="28"/>
      <c r="P23" s="28">
        <f t="shared" si="2"/>
        <v>1927.1</v>
      </c>
      <c r="Q23" s="27"/>
      <c r="AE23" s="1">
        <f>L23</f>
        <v>1927.1</v>
      </c>
    </row>
    <row r="24" spans="1:31" ht="23.25" customHeight="1">
      <c r="A24" s="15" t="s">
        <v>580</v>
      </c>
      <c r="B24" s="15" t="s">
        <v>566</v>
      </c>
      <c r="C24" s="31" t="s">
        <v>581</v>
      </c>
      <c r="D24" s="27" t="s">
        <v>582</v>
      </c>
      <c r="E24" s="27" t="s">
        <v>583</v>
      </c>
      <c r="F24" s="14" t="s">
        <v>124</v>
      </c>
      <c r="G24" s="28">
        <v>1</v>
      </c>
      <c r="H24" s="28">
        <f>IF(TRUNC((AD25+AC25)/$AE$3,1)*$AE$3-AD25 &lt;0, AC25, TRUNC((AD25+AC25)/$AE$3,1)*$AE$3-AD25)</f>
        <v>117.5</v>
      </c>
      <c r="I24" s="28">
        <f>H24</f>
        <v>117.5</v>
      </c>
      <c r="J24" s="28">
        <v>1</v>
      </c>
      <c r="K24" s="28"/>
      <c r="L24" s="28" t="str">
        <f t="shared" si="0"/>
        <v/>
      </c>
      <c r="M24" s="28"/>
      <c r="N24" s="28" t="str">
        <f t="shared" si="1"/>
        <v/>
      </c>
      <c r="O24" s="28"/>
      <c r="P24" s="28">
        <f t="shared" si="2"/>
        <v>117.5</v>
      </c>
      <c r="Q24" s="27"/>
    </row>
    <row r="25" spans="1:31" ht="23.25" customHeight="1">
      <c r="B25" s="15" t="s">
        <v>585</v>
      </c>
      <c r="D25" s="27" t="s">
        <v>586</v>
      </c>
      <c r="E25" s="27"/>
      <c r="F25" s="14"/>
      <c r="G25" s="28"/>
      <c r="H25" s="28"/>
      <c r="I25" s="28">
        <f>TRUNC(SUM(I18:I24))</f>
        <v>551</v>
      </c>
      <c r="J25" s="28"/>
      <c r="K25" s="28"/>
      <c r="L25" s="28">
        <f>TRUNC(SUM(L18:L24))</f>
        <v>3918</v>
      </c>
      <c r="M25" s="28"/>
      <c r="N25" s="28">
        <f>TRUNC(SUM(N18:N24))</f>
        <v>0</v>
      </c>
      <c r="O25" s="28"/>
      <c r="P25" s="28">
        <f t="shared" si="2"/>
        <v>4469</v>
      </c>
      <c r="Q25" s="27"/>
      <c r="AC25" s="1">
        <f>TRUNC(AE25*옵션!$B$36/100,1)</f>
        <v>117.5</v>
      </c>
      <c r="AD25" s="1">
        <f>TRUNC(SUM(L18:L23))</f>
        <v>3918</v>
      </c>
      <c r="AE25" s="1">
        <f>TRUNC(SUM(AE18:AE24))</f>
        <v>3918</v>
      </c>
    </row>
    <row r="26" spans="1:31" ht="23.25" customHeight="1">
      <c r="D26" s="27"/>
      <c r="E26" s="27"/>
      <c r="F26" s="14"/>
      <c r="G26" s="28"/>
      <c r="H26" s="28"/>
      <c r="I26" s="28" t="str">
        <f>IF(G26*H26&lt;&gt;0, TRUNC(G26*H26,1),"")</f>
        <v/>
      </c>
      <c r="J26" s="28"/>
      <c r="K26" s="28"/>
      <c r="L26" s="28" t="str">
        <f>IF(G26*K26&lt;&gt;0, TRUNC(G26*K26,1),"")</f>
        <v/>
      </c>
      <c r="M26" s="28"/>
      <c r="N26" s="28" t="str">
        <f>IF(G26*M26&lt;&gt;0, TRUNC(G26*M26,1),"")</f>
        <v/>
      </c>
      <c r="O26" s="28"/>
      <c r="P26" s="28" t="str">
        <f t="shared" si="2"/>
        <v/>
      </c>
      <c r="Q26" s="27"/>
    </row>
    <row r="27" spans="1:31" ht="23.25" customHeight="1">
      <c r="A27" s="15" t="s">
        <v>227</v>
      </c>
      <c r="B27" s="15" t="s">
        <v>578</v>
      </c>
      <c r="C27" s="31" t="s">
        <v>567</v>
      </c>
      <c r="D27" s="273" t="s">
        <v>602</v>
      </c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5"/>
      <c r="Z27" s="1" t="s">
        <v>584</v>
      </c>
    </row>
    <row r="28" spans="1:31" ht="23.25" customHeight="1">
      <c r="A28" s="15" t="s">
        <v>603</v>
      </c>
      <c r="B28" s="15" t="s">
        <v>568</v>
      </c>
      <c r="C28" s="31" t="s">
        <v>425</v>
      </c>
      <c r="D28" s="27" t="s">
        <v>421</v>
      </c>
      <c r="E28" s="27" t="s">
        <v>426</v>
      </c>
      <c r="F28" s="14" t="s">
        <v>417</v>
      </c>
      <c r="G28" s="28">
        <v>1.03</v>
      </c>
      <c r="H28" s="28">
        <f>합산자재!H6</f>
        <v>550</v>
      </c>
      <c r="I28" s="28">
        <f>IF(G28*H28&lt;&gt;0, TRUNC(G28*H28,1),"")</f>
        <v>566.5</v>
      </c>
      <c r="J28" s="28">
        <v>1</v>
      </c>
      <c r="K28" s="28">
        <f>합산자재!I6</f>
        <v>0</v>
      </c>
      <c r="L28" s="28" t="str">
        <f t="shared" ref="L28:L33" si="3">IF(G28*K28&lt;&gt;0, TRUNC(G28*K28,1),"")</f>
        <v/>
      </c>
      <c r="M28" s="28">
        <f>합산자재!J6</f>
        <v>0</v>
      </c>
      <c r="N28" s="28" t="str">
        <f t="shared" ref="N28:N33" si="4">IF(G28*M28&lt;&gt;0, TRUNC(G28*M28,1),"")</f>
        <v/>
      </c>
      <c r="O28" s="28"/>
      <c r="P28" s="28">
        <f t="shared" ref="P28:P35" si="5">IF(SUM(I28,L28,N28)&lt;&gt;0,TRUNC(SUM(I28,L28,N28),1),"")</f>
        <v>566.5</v>
      </c>
      <c r="Q28" s="27"/>
      <c r="R28" s="1" t="s">
        <v>339</v>
      </c>
      <c r="AB28" s="1">
        <f>G28*H28</f>
        <v>566.5</v>
      </c>
      <c r="AC28" s="1">
        <f>G28*H28</f>
        <v>566.5</v>
      </c>
    </row>
    <row r="29" spans="1:31" ht="23.25" customHeight="1">
      <c r="A29" s="15" t="s">
        <v>594</v>
      </c>
      <c r="B29" s="15" t="s">
        <v>568</v>
      </c>
      <c r="C29" s="31" t="s">
        <v>595</v>
      </c>
      <c r="D29" s="27" t="s">
        <v>596</v>
      </c>
      <c r="E29" s="27" t="s">
        <v>597</v>
      </c>
      <c r="F29" s="14" t="s">
        <v>124</v>
      </c>
      <c r="G29" s="28">
        <v>1</v>
      </c>
      <c r="H29" s="28">
        <f>TRUNC(AB29*옵션!$B$31/100,1)</f>
        <v>84.9</v>
      </c>
      <c r="I29" s="28">
        <f>IF(G29*H29&lt;&gt;0, TRUNC(G29*H29,1),"")</f>
        <v>84.9</v>
      </c>
      <c r="J29" s="28">
        <v>1</v>
      </c>
      <c r="K29" s="28"/>
      <c r="L29" s="28" t="str">
        <f t="shared" si="3"/>
        <v/>
      </c>
      <c r="M29" s="28"/>
      <c r="N29" s="28" t="str">
        <f t="shared" si="4"/>
        <v/>
      </c>
      <c r="O29" s="28"/>
      <c r="P29" s="28">
        <f t="shared" si="5"/>
        <v>84.9</v>
      </c>
      <c r="Q29" s="27"/>
      <c r="AB29" s="1">
        <f>TRUNC(SUM(AB27:AB28))</f>
        <v>566</v>
      </c>
    </row>
    <row r="30" spans="1:31" ht="23.25" customHeight="1">
      <c r="A30" s="15" t="s">
        <v>598</v>
      </c>
      <c r="B30" s="15" t="s">
        <v>568</v>
      </c>
      <c r="C30" s="31" t="s">
        <v>599</v>
      </c>
      <c r="D30" s="27" t="s">
        <v>600</v>
      </c>
      <c r="E30" s="27" t="s">
        <v>601</v>
      </c>
      <c r="F30" s="14" t="s">
        <v>124</v>
      </c>
      <c r="G30" s="28">
        <v>1</v>
      </c>
      <c r="H30" s="28">
        <f>IF(TRUNC((AD30+AC30)/$AD$3,1)*$AD$3-AD30 &lt;0, AC30, TRUNC((AD30+AC30)/$AD$3,1)*$AD$3-AD30)</f>
        <v>11.299999999999955</v>
      </c>
      <c r="I30" s="28">
        <f>H30</f>
        <v>11.299999999999955</v>
      </c>
      <c r="J30" s="28">
        <v>1</v>
      </c>
      <c r="K30" s="28"/>
      <c r="L30" s="28" t="str">
        <f t="shared" si="3"/>
        <v/>
      </c>
      <c r="M30" s="28"/>
      <c r="N30" s="28" t="str">
        <f t="shared" si="4"/>
        <v/>
      </c>
      <c r="O30" s="28"/>
      <c r="P30" s="28">
        <f t="shared" si="5"/>
        <v>11.3</v>
      </c>
      <c r="Q30" s="27"/>
      <c r="AC30" s="1">
        <f>TRUNC(TRUNC(SUM(AC27:AC29))*옵션!$B$33/100,1)</f>
        <v>11.3</v>
      </c>
      <c r="AD30" s="1">
        <f>TRUNC(SUM(I27:I29))+TRUNC(SUM(N27:N29))</f>
        <v>651</v>
      </c>
    </row>
    <row r="31" spans="1:31" ht="23.25" customHeight="1">
      <c r="A31" s="15" t="s">
        <v>546</v>
      </c>
      <c r="B31" s="15" t="s">
        <v>568</v>
      </c>
      <c r="C31" s="31" t="s">
        <v>520</v>
      </c>
      <c r="D31" s="27" t="s">
        <v>515</v>
      </c>
      <c r="E31" s="27" t="s">
        <v>521</v>
      </c>
      <c r="F31" s="14" t="s">
        <v>517</v>
      </c>
      <c r="G31" s="28">
        <f>일위노임!G17</f>
        <v>5.5999999999999999E-3</v>
      </c>
      <c r="H31" s="28">
        <f>합산자재!H49</f>
        <v>0</v>
      </c>
      <c r="I31" s="28" t="str">
        <f>IF(G31*H31&lt;&gt;0, TRUNC(G31*H31,1),"")</f>
        <v/>
      </c>
      <c r="J31" s="28">
        <v>7.0000000000000001E-3</v>
      </c>
      <c r="K31" s="28">
        <f>합산자재!I49</f>
        <v>414968</v>
      </c>
      <c r="L31" s="28">
        <f t="shared" si="3"/>
        <v>2323.8000000000002</v>
      </c>
      <c r="M31" s="28">
        <f>합산자재!J49</f>
        <v>0</v>
      </c>
      <c r="N31" s="28" t="str">
        <f t="shared" si="4"/>
        <v/>
      </c>
      <c r="O31" s="28"/>
      <c r="P31" s="28">
        <f t="shared" si="5"/>
        <v>2323.8000000000002</v>
      </c>
      <c r="Q31" s="27"/>
      <c r="AE31" s="1">
        <f>L31</f>
        <v>2323.8000000000002</v>
      </c>
    </row>
    <row r="32" spans="1:31" ht="23.25" customHeight="1">
      <c r="A32" s="15" t="s">
        <v>544</v>
      </c>
      <c r="B32" s="15" t="s">
        <v>568</v>
      </c>
      <c r="C32" s="31" t="s">
        <v>522</v>
      </c>
      <c r="D32" s="27" t="s">
        <v>515</v>
      </c>
      <c r="E32" s="27" t="s">
        <v>523</v>
      </c>
      <c r="F32" s="14" t="s">
        <v>517</v>
      </c>
      <c r="G32" s="28">
        <f>일위노임!G18</f>
        <v>1.44E-2</v>
      </c>
      <c r="H32" s="28">
        <f>합산자재!H50</f>
        <v>0</v>
      </c>
      <c r="I32" s="28" t="str">
        <f>IF(G32*H32&lt;&gt;0, TRUNC(G32*H32,1),"")</f>
        <v/>
      </c>
      <c r="J32" s="28">
        <v>1.7999999999999999E-2</v>
      </c>
      <c r="K32" s="28">
        <f>합산자재!I50</f>
        <v>172068</v>
      </c>
      <c r="L32" s="28">
        <f t="shared" si="3"/>
        <v>2477.6999999999998</v>
      </c>
      <c r="M32" s="28">
        <f>합산자재!J50</f>
        <v>0</v>
      </c>
      <c r="N32" s="28" t="str">
        <f t="shared" si="4"/>
        <v/>
      </c>
      <c r="O32" s="28"/>
      <c r="P32" s="28">
        <f t="shared" si="5"/>
        <v>2477.6999999999998</v>
      </c>
      <c r="Q32" s="27"/>
      <c r="AE32" s="1">
        <f>L32</f>
        <v>2477.6999999999998</v>
      </c>
    </row>
    <row r="33" spans="1:31" ht="23.25" customHeight="1">
      <c r="A33" s="15" t="s">
        <v>580</v>
      </c>
      <c r="B33" s="15" t="s">
        <v>568</v>
      </c>
      <c r="C33" s="31" t="s">
        <v>581</v>
      </c>
      <c r="D33" s="27" t="s">
        <v>582</v>
      </c>
      <c r="E33" s="27" t="s">
        <v>583</v>
      </c>
      <c r="F33" s="14" t="s">
        <v>124</v>
      </c>
      <c r="G33" s="28">
        <v>1</v>
      </c>
      <c r="H33" s="28">
        <f>IF(TRUNC((AD34+AC34)/$AE$3,1)*$AE$3-AD34 &lt;0, AC34, TRUNC((AD34+AC34)/$AE$3,1)*$AE$3-AD34)</f>
        <v>144</v>
      </c>
      <c r="I33" s="28">
        <f>H33</f>
        <v>144</v>
      </c>
      <c r="J33" s="28">
        <v>1</v>
      </c>
      <c r="K33" s="28"/>
      <c r="L33" s="28" t="str">
        <f t="shared" si="3"/>
        <v/>
      </c>
      <c r="M33" s="28"/>
      <c r="N33" s="28" t="str">
        <f t="shared" si="4"/>
        <v/>
      </c>
      <c r="O33" s="28"/>
      <c r="P33" s="28">
        <f t="shared" si="5"/>
        <v>144</v>
      </c>
      <c r="Q33" s="27"/>
    </row>
    <row r="34" spans="1:31" ht="23.25" customHeight="1">
      <c r="B34" s="15" t="s">
        <v>585</v>
      </c>
      <c r="D34" s="27" t="s">
        <v>586</v>
      </c>
      <c r="E34" s="27"/>
      <c r="F34" s="14"/>
      <c r="G34" s="28"/>
      <c r="H34" s="28"/>
      <c r="I34" s="28">
        <f>TRUNC(SUM(I27:I33))</f>
        <v>806</v>
      </c>
      <c r="J34" s="28"/>
      <c r="K34" s="28"/>
      <c r="L34" s="28">
        <f>TRUNC(SUM(L27:L33))</f>
        <v>4801</v>
      </c>
      <c r="M34" s="28"/>
      <c r="N34" s="28">
        <f>TRUNC(SUM(N27:N33))</f>
        <v>0</v>
      </c>
      <c r="O34" s="28"/>
      <c r="P34" s="28">
        <f t="shared" si="5"/>
        <v>5607</v>
      </c>
      <c r="Q34" s="27"/>
      <c r="AC34" s="1">
        <f>TRUNC(AE34*옵션!$B$36/100,1)</f>
        <v>144</v>
      </c>
      <c r="AD34" s="1">
        <f>TRUNC(SUM(L27:L32))</f>
        <v>4801</v>
      </c>
      <c r="AE34" s="1">
        <f>TRUNC(SUM(AE27:AE33))</f>
        <v>4801</v>
      </c>
    </row>
    <row r="35" spans="1:31" ht="23.25" customHeight="1">
      <c r="D35" s="27"/>
      <c r="E35" s="27"/>
      <c r="F35" s="14"/>
      <c r="G35" s="28"/>
      <c r="H35" s="28"/>
      <c r="I35" s="28" t="str">
        <f>IF(G35*H35&lt;&gt;0, TRUNC(G35*H35,1),"")</f>
        <v/>
      </c>
      <c r="J35" s="28"/>
      <c r="K35" s="28"/>
      <c r="L35" s="28" t="str">
        <f>IF(G35*K35&lt;&gt;0, TRUNC(G35*K35,1),"")</f>
        <v/>
      </c>
      <c r="M35" s="28"/>
      <c r="N35" s="28" t="str">
        <f>IF(G35*M35&lt;&gt;0, TRUNC(G35*M35,1),"")</f>
        <v/>
      </c>
      <c r="O35" s="28"/>
      <c r="P35" s="28" t="str">
        <f t="shared" si="5"/>
        <v/>
      </c>
      <c r="Q35" s="27"/>
    </row>
    <row r="36" spans="1:31" ht="23.25" customHeight="1">
      <c r="A36" s="15" t="s">
        <v>148</v>
      </c>
      <c r="B36" s="15" t="s">
        <v>578</v>
      </c>
      <c r="C36" s="31" t="s">
        <v>569</v>
      </c>
      <c r="D36" s="273" t="s">
        <v>604</v>
      </c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5"/>
      <c r="Z36" s="1" t="s">
        <v>584</v>
      </c>
    </row>
    <row r="37" spans="1:31" ht="23.25" customHeight="1">
      <c r="A37" s="15" t="s">
        <v>605</v>
      </c>
      <c r="B37" s="15" t="s">
        <v>570</v>
      </c>
      <c r="C37" s="31" t="s">
        <v>427</v>
      </c>
      <c r="D37" s="27" t="s">
        <v>421</v>
      </c>
      <c r="E37" s="27" t="s">
        <v>428</v>
      </c>
      <c r="F37" s="14" t="s">
        <v>417</v>
      </c>
      <c r="G37" s="28">
        <v>1.03</v>
      </c>
      <c r="H37" s="28">
        <f>합산자재!H7</f>
        <v>1980</v>
      </c>
      <c r="I37" s="28">
        <f>IF(G37*H37&lt;&gt;0, TRUNC(G37*H37,1),"")</f>
        <v>2039.4</v>
      </c>
      <c r="J37" s="28">
        <v>1</v>
      </c>
      <c r="K37" s="28">
        <f>합산자재!I7</f>
        <v>0</v>
      </c>
      <c r="L37" s="28" t="str">
        <f t="shared" ref="L37:L42" si="6">IF(G37*K37&lt;&gt;0, TRUNC(G37*K37,1),"")</f>
        <v/>
      </c>
      <c r="M37" s="28">
        <f>합산자재!J7</f>
        <v>0</v>
      </c>
      <c r="N37" s="28" t="str">
        <f t="shared" ref="N37:N42" si="7">IF(G37*M37&lt;&gt;0, TRUNC(G37*M37,1),"")</f>
        <v/>
      </c>
      <c r="O37" s="28"/>
      <c r="P37" s="28">
        <f t="shared" ref="P37:P44" si="8">IF(SUM(I37,L37,N37)&lt;&gt;0,TRUNC(SUM(I37,L37,N37),1),"")</f>
        <v>2039.4</v>
      </c>
      <c r="Q37" s="27"/>
      <c r="R37" s="1" t="s">
        <v>339</v>
      </c>
      <c r="AB37" s="1">
        <f>G37*H37</f>
        <v>2039.4</v>
      </c>
      <c r="AC37" s="1">
        <f>G37*H37</f>
        <v>2039.4</v>
      </c>
    </row>
    <row r="38" spans="1:31" ht="23.25" customHeight="1">
      <c r="A38" s="15" t="s">
        <v>594</v>
      </c>
      <c r="B38" s="15" t="s">
        <v>570</v>
      </c>
      <c r="C38" s="31" t="s">
        <v>595</v>
      </c>
      <c r="D38" s="27" t="s">
        <v>596</v>
      </c>
      <c r="E38" s="27" t="s">
        <v>597</v>
      </c>
      <c r="F38" s="14" t="s">
        <v>124</v>
      </c>
      <c r="G38" s="28">
        <v>1</v>
      </c>
      <c r="H38" s="28">
        <f>TRUNC(AB38*옵션!$B$31/100,1)</f>
        <v>305.8</v>
      </c>
      <c r="I38" s="28">
        <f>IF(G38*H38&lt;&gt;0, TRUNC(G38*H38,1),"")</f>
        <v>305.8</v>
      </c>
      <c r="J38" s="28">
        <v>1</v>
      </c>
      <c r="K38" s="28"/>
      <c r="L38" s="28" t="str">
        <f t="shared" si="6"/>
        <v/>
      </c>
      <c r="M38" s="28"/>
      <c r="N38" s="28" t="str">
        <f t="shared" si="7"/>
        <v/>
      </c>
      <c r="O38" s="28"/>
      <c r="P38" s="28">
        <f t="shared" si="8"/>
        <v>305.8</v>
      </c>
      <c r="Q38" s="27"/>
      <c r="AB38" s="1">
        <f>TRUNC(SUM(AB36:AB37))</f>
        <v>2039</v>
      </c>
    </row>
    <row r="39" spans="1:31" ht="23.25" customHeight="1">
      <c r="A39" s="15" t="s">
        <v>598</v>
      </c>
      <c r="B39" s="15" t="s">
        <v>570</v>
      </c>
      <c r="C39" s="31" t="s">
        <v>599</v>
      </c>
      <c r="D39" s="27" t="s">
        <v>600</v>
      </c>
      <c r="E39" s="27" t="s">
        <v>601</v>
      </c>
      <c r="F39" s="14" t="s">
        <v>124</v>
      </c>
      <c r="G39" s="28">
        <v>1</v>
      </c>
      <c r="H39" s="28">
        <f>IF(TRUNC((AD39+AC39)/$AD$3,1)*$AD$3-AD39 &lt;0, AC39, TRUNC((AD39+AC39)/$AD$3,1)*$AD$3-AD39)</f>
        <v>40.699999999999818</v>
      </c>
      <c r="I39" s="28">
        <f>H39</f>
        <v>40.699999999999818</v>
      </c>
      <c r="J39" s="28">
        <v>1</v>
      </c>
      <c r="K39" s="28"/>
      <c r="L39" s="28" t="str">
        <f t="shared" si="6"/>
        <v/>
      </c>
      <c r="M39" s="28"/>
      <c r="N39" s="28" t="str">
        <f t="shared" si="7"/>
        <v/>
      </c>
      <c r="O39" s="28"/>
      <c r="P39" s="28">
        <f t="shared" si="8"/>
        <v>40.6</v>
      </c>
      <c r="Q39" s="27"/>
      <c r="AC39" s="1">
        <f>TRUNC(TRUNC(SUM(AC36:AC38))*옵션!$B$33/100,1)</f>
        <v>40.700000000000003</v>
      </c>
      <c r="AD39" s="1">
        <f>TRUNC(SUM(I36:I38))+TRUNC(SUM(N36:N38))</f>
        <v>2345</v>
      </c>
    </row>
    <row r="40" spans="1:31" ht="23.25" customHeight="1">
      <c r="A40" s="15" t="s">
        <v>546</v>
      </c>
      <c r="B40" s="15" t="s">
        <v>570</v>
      </c>
      <c r="C40" s="31" t="s">
        <v>520</v>
      </c>
      <c r="D40" s="27" t="s">
        <v>515</v>
      </c>
      <c r="E40" s="27" t="s">
        <v>521</v>
      </c>
      <c r="F40" s="14" t="s">
        <v>517</v>
      </c>
      <c r="G40" s="28">
        <f>일위노임!G22</f>
        <v>9.5999999999999992E-3</v>
      </c>
      <c r="H40" s="28">
        <f>합산자재!H49</f>
        <v>0</v>
      </c>
      <c r="I40" s="28" t="str">
        <f>IF(G40*H40&lt;&gt;0, TRUNC(G40*H40,1),"")</f>
        <v/>
      </c>
      <c r="J40" s="28">
        <v>1.2E-2</v>
      </c>
      <c r="K40" s="28">
        <f>합산자재!I49</f>
        <v>414968</v>
      </c>
      <c r="L40" s="28">
        <f t="shared" si="6"/>
        <v>3983.6</v>
      </c>
      <c r="M40" s="28">
        <f>합산자재!J49</f>
        <v>0</v>
      </c>
      <c r="N40" s="28" t="str">
        <f t="shared" si="7"/>
        <v/>
      </c>
      <c r="O40" s="28"/>
      <c r="P40" s="28">
        <f t="shared" si="8"/>
        <v>3983.6</v>
      </c>
      <c r="Q40" s="27"/>
      <c r="AE40" s="1">
        <f>L40</f>
        <v>3983.6</v>
      </c>
    </row>
    <row r="41" spans="1:31" ht="23.25" customHeight="1">
      <c r="A41" s="15" t="s">
        <v>544</v>
      </c>
      <c r="B41" s="15" t="s">
        <v>570</v>
      </c>
      <c r="C41" s="31" t="s">
        <v>522</v>
      </c>
      <c r="D41" s="27" t="s">
        <v>515</v>
      </c>
      <c r="E41" s="27" t="s">
        <v>523</v>
      </c>
      <c r="F41" s="14" t="s">
        <v>517</v>
      </c>
      <c r="G41" s="28">
        <f>일위노임!G23</f>
        <v>2.8799999999999999E-2</v>
      </c>
      <c r="H41" s="28">
        <f>합산자재!H50</f>
        <v>0</v>
      </c>
      <c r="I41" s="28" t="str">
        <f>IF(G41*H41&lt;&gt;0, TRUNC(G41*H41,1),"")</f>
        <v/>
      </c>
      <c r="J41" s="28">
        <v>3.5999999999999997E-2</v>
      </c>
      <c r="K41" s="28">
        <f>합산자재!I50</f>
        <v>172068</v>
      </c>
      <c r="L41" s="28">
        <f t="shared" si="6"/>
        <v>4955.5</v>
      </c>
      <c r="M41" s="28">
        <f>합산자재!J50</f>
        <v>0</v>
      </c>
      <c r="N41" s="28" t="str">
        <f t="shared" si="7"/>
        <v/>
      </c>
      <c r="O41" s="28"/>
      <c r="P41" s="28">
        <f t="shared" si="8"/>
        <v>4955.5</v>
      </c>
      <c r="Q41" s="27"/>
      <c r="AE41" s="1">
        <f>L41</f>
        <v>4955.5</v>
      </c>
    </row>
    <row r="42" spans="1:31" ht="23.25" customHeight="1">
      <c r="A42" s="15" t="s">
        <v>580</v>
      </c>
      <c r="B42" s="15" t="s">
        <v>570</v>
      </c>
      <c r="C42" s="31" t="s">
        <v>581</v>
      </c>
      <c r="D42" s="27" t="s">
        <v>582</v>
      </c>
      <c r="E42" s="27" t="s">
        <v>583</v>
      </c>
      <c r="F42" s="14" t="s">
        <v>124</v>
      </c>
      <c r="G42" s="28">
        <v>1</v>
      </c>
      <c r="H42" s="28">
        <f>IF(TRUNC((AD43+AC43)/$AE$3,1)*$AE$3-AD43 &lt;0, AC43, TRUNC((AD43+AC43)/$AE$3,1)*$AE$3-AD43)</f>
        <v>268.10000000000036</v>
      </c>
      <c r="I42" s="28">
        <f>H42</f>
        <v>268.10000000000036</v>
      </c>
      <c r="J42" s="28">
        <v>1</v>
      </c>
      <c r="K42" s="28"/>
      <c r="L42" s="28" t="str">
        <f t="shared" si="6"/>
        <v/>
      </c>
      <c r="M42" s="28"/>
      <c r="N42" s="28" t="str">
        <f t="shared" si="7"/>
        <v/>
      </c>
      <c r="O42" s="28"/>
      <c r="P42" s="28">
        <f t="shared" si="8"/>
        <v>268.10000000000002</v>
      </c>
      <c r="Q42" s="27"/>
    </row>
    <row r="43" spans="1:31" ht="23.25" customHeight="1">
      <c r="B43" s="15" t="s">
        <v>585</v>
      </c>
      <c r="D43" s="27" t="s">
        <v>586</v>
      </c>
      <c r="E43" s="27"/>
      <c r="F43" s="14"/>
      <c r="G43" s="28"/>
      <c r="H43" s="28"/>
      <c r="I43" s="28">
        <f>TRUNC(SUM(I36:I42))</f>
        <v>2654</v>
      </c>
      <c r="J43" s="28"/>
      <c r="K43" s="28"/>
      <c r="L43" s="28">
        <f>TRUNC(SUM(L36:L42))</f>
        <v>8939</v>
      </c>
      <c r="M43" s="28"/>
      <c r="N43" s="28">
        <f>TRUNC(SUM(N36:N42))</f>
        <v>0</v>
      </c>
      <c r="O43" s="28"/>
      <c r="P43" s="28">
        <f t="shared" si="8"/>
        <v>11593</v>
      </c>
      <c r="Q43" s="27"/>
      <c r="AC43" s="1">
        <f>TRUNC(AE43*옵션!$B$36/100,1)</f>
        <v>268.10000000000002</v>
      </c>
      <c r="AD43" s="1">
        <f>TRUNC(SUM(L36:L41))</f>
        <v>8939</v>
      </c>
      <c r="AE43" s="1">
        <f>TRUNC(SUM(AE36:AE42))</f>
        <v>8939</v>
      </c>
    </row>
    <row r="44" spans="1:31" ht="23.25" customHeight="1">
      <c r="D44" s="27"/>
      <c r="E44" s="27"/>
      <c r="F44" s="14"/>
      <c r="G44" s="28"/>
      <c r="H44" s="28"/>
      <c r="I44" s="28" t="str">
        <f>IF(G44*H44&lt;&gt;0, TRUNC(G44*H44,1),"")</f>
        <v/>
      </c>
      <c r="J44" s="28"/>
      <c r="K44" s="28"/>
      <c r="L44" s="28" t="str">
        <f>IF(G44*K44&lt;&gt;0, TRUNC(G44*K44,1),"")</f>
        <v/>
      </c>
      <c r="M44" s="28"/>
      <c r="N44" s="28" t="str">
        <f>IF(G44*M44&lt;&gt;0, TRUNC(G44*M44,1),"")</f>
        <v/>
      </c>
      <c r="O44" s="28"/>
      <c r="P44" s="28" t="str">
        <f t="shared" si="8"/>
        <v/>
      </c>
      <c r="Q44" s="27"/>
    </row>
    <row r="45" spans="1:31" ht="23.25" customHeight="1">
      <c r="A45" s="15" t="s">
        <v>238</v>
      </c>
      <c r="B45" s="15" t="s">
        <v>578</v>
      </c>
      <c r="C45" s="31" t="s">
        <v>571</v>
      </c>
      <c r="D45" s="273" t="s">
        <v>606</v>
      </c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5"/>
    </row>
    <row r="46" spans="1:31" ht="23.25" customHeight="1">
      <c r="A46" s="15" t="s">
        <v>607</v>
      </c>
      <c r="B46" s="15" t="s">
        <v>572</v>
      </c>
      <c r="C46" s="31" t="s">
        <v>444</v>
      </c>
      <c r="D46" s="27" t="s">
        <v>239</v>
      </c>
      <c r="E46" s="27" t="s">
        <v>445</v>
      </c>
      <c r="F46" s="14" t="s">
        <v>175</v>
      </c>
      <c r="G46" s="28">
        <v>1</v>
      </c>
      <c r="H46" s="28">
        <f>합산자재!H15</f>
        <v>10200</v>
      </c>
      <c r="I46" s="28">
        <f>IF(G46*H46&lt;&gt;0, TRUNC(G46*H46,1),"")</f>
        <v>10200</v>
      </c>
      <c r="J46" s="28">
        <v>1</v>
      </c>
      <c r="K46" s="28">
        <f>합산자재!I15</f>
        <v>0</v>
      </c>
      <c r="L46" s="28" t="str">
        <f>IF(G46*K46&lt;&gt;0, TRUNC(G46*K46,1),"")</f>
        <v/>
      </c>
      <c r="M46" s="28">
        <f>합산자재!J15</f>
        <v>0</v>
      </c>
      <c r="N46" s="28" t="str">
        <f>IF(G46*M46&lt;&gt;0, TRUNC(G46*M46,1),"")</f>
        <v/>
      </c>
      <c r="O46" s="28"/>
      <c r="P46" s="28">
        <f t="shared" ref="P46:P51" si="9">IF(SUM(I46,L46,N46)&lt;&gt;0,TRUNC(SUM(I46,L46,N46),1),"")</f>
        <v>10200</v>
      </c>
      <c r="Q46" s="27"/>
    </row>
    <row r="47" spans="1:31" ht="23.25" customHeight="1">
      <c r="A47" s="15" t="s">
        <v>551</v>
      </c>
      <c r="B47" s="15" t="s">
        <v>572</v>
      </c>
      <c r="C47" s="31" t="s">
        <v>514</v>
      </c>
      <c r="D47" s="27" t="s">
        <v>515</v>
      </c>
      <c r="E47" s="27" t="s">
        <v>516</v>
      </c>
      <c r="F47" s="14" t="s">
        <v>517</v>
      </c>
      <c r="G47" s="28">
        <f>일위노임!G27</f>
        <v>8.7999999999999995E-2</v>
      </c>
      <c r="H47" s="28">
        <f>합산자재!H47</f>
        <v>0</v>
      </c>
      <c r="I47" s="28" t="str">
        <f>IF(G47*H47&lt;&gt;0, TRUNC(G47*H47,1),"")</f>
        <v/>
      </c>
      <c r="J47" s="28">
        <v>0.11</v>
      </c>
      <c r="K47" s="28">
        <f>합산자재!I47</f>
        <v>273676</v>
      </c>
      <c r="L47" s="28">
        <f>IF(G47*K47&lt;&gt;0, TRUNC(G47*K47,1),"")</f>
        <v>24083.4</v>
      </c>
      <c r="M47" s="28">
        <f>합산자재!J47</f>
        <v>0</v>
      </c>
      <c r="N47" s="28" t="str">
        <f>IF(G47*M47&lt;&gt;0, TRUNC(G47*M47,1),"")</f>
        <v/>
      </c>
      <c r="O47" s="28"/>
      <c r="P47" s="28">
        <f t="shared" si="9"/>
        <v>24083.4</v>
      </c>
      <c r="Q47" s="27"/>
      <c r="AE47" s="1">
        <f>L47</f>
        <v>24083.4</v>
      </c>
    </row>
    <row r="48" spans="1:31" ht="23.25" customHeight="1">
      <c r="A48" s="15" t="s">
        <v>544</v>
      </c>
      <c r="B48" s="15" t="s">
        <v>572</v>
      </c>
      <c r="C48" s="31" t="s">
        <v>522</v>
      </c>
      <c r="D48" s="27" t="s">
        <v>515</v>
      </c>
      <c r="E48" s="27" t="s">
        <v>523</v>
      </c>
      <c r="F48" s="14" t="s">
        <v>517</v>
      </c>
      <c r="G48" s="28">
        <f>일위노임!G28</f>
        <v>6.4000000000000001E-2</v>
      </c>
      <c r="H48" s="28">
        <f>합산자재!H50</f>
        <v>0</v>
      </c>
      <c r="I48" s="28" t="str">
        <f>IF(G48*H48&lt;&gt;0, TRUNC(G48*H48,1),"")</f>
        <v/>
      </c>
      <c r="J48" s="28">
        <v>0.08</v>
      </c>
      <c r="K48" s="28">
        <f>합산자재!I50</f>
        <v>172068</v>
      </c>
      <c r="L48" s="28">
        <f>IF(G48*K48&lt;&gt;0, TRUNC(G48*K48,1),"")</f>
        <v>11012.3</v>
      </c>
      <c r="M48" s="28">
        <f>합산자재!J50</f>
        <v>0</v>
      </c>
      <c r="N48" s="28" t="str">
        <f>IF(G48*M48&lt;&gt;0, TRUNC(G48*M48,1),"")</f>
        <v/>
      </c>
      <c r="O48" s="28"/>
      <c r="P48" s="28">
        <f t="shared" si="9"/>
        <v>11012.3</v>
      </c>
      <c r="Q48" s="27"/>
      <c r="AE48" s="1">
        <f>L48</f>
        <v>11012.3</v>
      </c>
    </row>
    <row r="49" spans="1:31" ht="23.25" customHeight="1">
      <c r="A49" s="15" t="s">
        <v>580</v>
      </c>
      <c r="B49" s="15" t="s">
        <v>572</v>
      </c>
      <c r="C49" s="31" t="s">
        <v>581</v>
      </c>
      <c r="D49" s="27" t="s">
        <v>582</v>
      </c>
      <c r="E49" s="27" t="s">
        <v>583</v>
      </c>
      <c r="F49" s="14" t="s">
        <v>124</v>
      </c>
      <c r="G49" s="28">
        <v>1</v>
      </c>
      <c r="H49" s="28">
        <f>IF(TRUNC((AD50+AC50)/$AE$3,1)*$AE$3-AD50 &lt;0, AC50, TRUNC((AD50+AC50)/$AE$3,1)*$AE$3-AD50)</f>
        <v>1052.8000000000029</v>
      </c>
      <c r="I49" s="28">
        <f>H49</f>
        <v>1052.8000000000029</v>
      </c>
      <c r="J49" s="28">
        <v>1</v>
      </c>
      <c r="K49" s="28"/>
      <c r="L49" s="28" t="str">
        <f>IF(G49*K49&lt;&gt;0, TRUNC(G49*K49,1),"")</f>
        <v/>
      </c>
      <c r="M49" s="28"/>
      <c r="N49" s="28" t="str">
        <f>IF(G49*M49&lt;&gt;0, TRUNC(G49*M49,1),"")</f>
        <v/>
      </c>
      <c r="O49" s="28"/>
      <c r="P49" s="28">
        <f t="shared" si="9"/>
        <v>1052.8</v>
      </c>
      <c r="Q49" s="27"/>
    </row>
    <row r="50" spans="1:31" ht="23.25" customHeight="1">
      <c r="B50" s="15" t="s">
        <v>585</v>
      </c>
      <c r="D50" s="27" t="s">
        <v>586</v>
      </c>
      <c r="E50" s="27"/>
      <c r="F50" s="14"/>
      <c r="G50" s="28"/>
      <c r="H50" s="28"/>
      <c r="I50" s="28">
        <f>TRUNC(SUM(I45:I49))</f>
        <v>11252</v>
      </c>
      <c r="J50" s="28"/>
      <c r="K50" s="28"/>
      <c r="L50" s="28">
        <f>TRUNC(SUM(L45:L49))</f>
        <v>35095</v>
      </c>
      <c r="M50" s="28"/>
      <c r="N50" s="28">
        <f>TRUNC(SUM(N45:N49))</f>
        <v>0</v>
      </c>
      <c r="O50" s="28"/>
      <c r="P50" s="28">
        <f t="shared" si="9"/>
        <v>46347</v>
      </c>
      <c r="Q50" s="27"/>
      <c r="AC50" s="1">
        <f>TRUNC(AE50*옵션!$B$36/100,1)</f>
        <v>1052.8</v>
      </c>
      <c r="AD50" s="1">
        <f>TRUNC(SUM(L45:L48))</f>
        <v>35095</v>
      </c>
      <c r="AE50" s="1">
        <f>TRUNC(SUM(AE45:AE49))</f>
        <v>35095</v>
      </c>
    </row>
    <row r="51" spans="1:31" ht="23.25" customHeight="1">
      <c r="D51" s="27"/>
      <c r="E51" s="27"/>
      <c r="F51" s="14"/>
      <c r="G51" s="28"/>
      <c r="H51" s="28"/>
      <c r="I51" s="28" t="str">
        <f>IF(G51*H51&lt;&gt;0, TRUNC(G51*H51,1),"")</f>
        <v/>
      </c>
      <c r="J51" s="28"/>
      <c r="K51" s="28"/>
      <c r="L51" s="28" t="str">
        <f>IF(G51*K51&lt;&gt;0, TRUNC(G51*K51,1),"")</f>
        <v/>
      </c>
      <c r="M51" s="28"/>
      <c r="N51" s="28" t="str">
        <f>IF(G51*M51&lt;&gt;0, TRUNC(G51*M51,1),"")</f>
        <v/>
      </c>
      <c r="O51" s="28"/>
      <c r="P51" s="28" t="str">
        <f t="shared" si="9"/>
        <v/>
      </c>
      <c r="Q51" s="27"/>
    </row>
    <row r="52" spans="1:31" ht="23.25" customHeight="1">
      <c r="A52" s="15" t="s">
        <v>573</v>
      </c>
      <c r="B52" s="15" t="s">
        <v>578</v>
      </c>
      <c r="C52" s="31" t="s">
        <v>574</v>
      </c>
      <c r="D52" s="273" t="s">
        <v>608</v>
      </c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5"/>
    </row>
    <row r="53" spans="1:31" ht="23.25" customHeight="1">
      <c r="A53" s="15" t="s">
        <v>609</v>
      </c>
      <c r="B53" s="15" t="s">
        <v>575</v>
      </c>
      <c r="C53" s="31" t="s">
        <v>494</v>
      </c>
      <c r="D53" s="27" t="s">
        <v>495</v>
      </c>
      <c r="E53" s="27" t="s">
        <v>496</v>
      </c>
      <c r="F53" s="14" t="s">
        <v>276</v>
      </c>
      <c r="G53" s="28">
        <v>1</v>
      </c>
      <c r="H53" s="28">
        <f>합산자재!H35</f>
        <v>2400000</v>
      </c>
      <c r="I53" s="28">
        <f t="shared" ref="I53:I66" si="10">IF(G53*H53&lt;&gt;0, TRUNC(G53*H53,1),"")</f>
        <v>2400000</v>
      </c>
      <c r="J53" s="28">
        <v>1</v>
      </c>
      <c r="K53" s="28">
        <f>합산자재!I35</f>
        <v>0</v>
      </c>
      <c r="L53" s="28" t="str">
        <f t="shared" ref="L53:L70" si="11">IF(G53*K53&lt;&gt;0, TRUNC(G53*K53,1),"")</f>
        <v/>
      </c>
      <c r="M53" s="28">
        <f>합산자재!J35</f>
        <v>0</v>
      </c>
      <c r="N53" s="28" t="str">
        <f t="shared" ref="N53:N70" si="12">IF(G53*M53&lt;&gt;0, TRUNC(G53*M53,1),"")</f>
        <v/>
      </c>
      <c r="O53" s="28"/>
      <c r="P53" s="28">
        <f t="shared" ref="P53:P71" si="13">IF(SUM(I53,L53,N53)&lt;&gt;0,TRUNC(SUM(I53,L53,N53),1),"")</f>
        <v>2400000</v>
      </c>
      <c r="Q53" s="27"/>
    </row>
    <row r="54" spans="1:31" ht="23.25" customHeight="1">
      <c r="A54" s="15" t="s">
        <v>610</v>
      </c>
      <c r="B54" s="15" t="s">
        <v>575</v>
      </c>
      <c r="C54" s="31" t="s">
        <v>490</v>
      </c>
      <c r="D54" s="27" t="s">
        <v>491</v>
      </c>
      <c r="E54" s="27" t="s">
        <v>492</v>
      </c>
      <c r="F54" s="14" t="s">
        <v>175</v>
      </c>
      <c r="G54" s="28">
        <v>1</v>
      </c>
      <c r="H54" s="28">
        <f>합산자재!H33</f>
        <v>10000</v>
      </c>
      <c r="I54" s="28">
        <f t="shared" si="10"/>
        <v>10000</v>
      </c>
      <c r="J54" s="28">
        <v>1</v>
      </c>
      <c r="K54" s="28">
        <f>합산자재!I33</f>
        <v>0</v>
      </c>
      <c r="L54" s="28" t="str">
        <f t="shared" si="11"/>
        <v/>
      </c>
      <c r="M54" s="28">
        <f>합산자재!J33</f>
        <v>0</v>
      </c>
      <c r="N54" s="28" t="str">
        <f t="shared" si="12"/>
        <v/>
      </c>
      <c r="O54" s="28"/>
      <c r="P54" s="28">
        <f t="shared" si="13"/>
        <v>10000</v>
      </c>
      <c r="Q54" s="27"/>
    </row>
    <row r="55" spans="1:31" ht="23.25" customHeight="1">
      <c r="A55" s="15" t="s">
        <v>611</v>
      </c>
      <c r="B55" s="15" t="s">
        <v>575</v>
      </c>
      <c r="C55" s="31" t="s">
        <v>456</v>
      </c>
      <c r="D55" s="27" t="s">
        <v>457</v>
      </c>
      <c r="E55" s="27" t="s">
        <v>458</v>
      </c>
      <c r="F55" s="14" t="s">
        <v>164</v>
      </c>
      <c r="G55" s="28">
        <v>1</v>
      </c>
      <c r="H55" s="28">
        <f>합산자재!H19</f>
        <v>5000</v>
      </c>
      <c r="I55" s="28">
        <f t="shared" si="10"/>
        <v>5000</v>
      </c>
      <c r="J55" s="28">
        <v>1</v>
      </c>
      <c r="K55" s="28">
        <f>합산자재!I19</f>
        <v>0</v>
      </c>
      <c r="L55" s="28" t="str">
        <f t="shared" si="11"/>
        <v/>
      </c>
      <c r="M55" s="28">
        <f>합산자재!J19</f>
        <v>0</v>
      </c>
      <c r="N55" s="28" t="str">
        <f t="shared" si="12"/>
        <v/>
      </c>
      <c r="O55" s="28"/>
      <c r="P55" s="28">
        <f t="shared" si="13"/>
        <v>5000</v>
      </c>
      <c r="Q55" s="27"/>
      <c r="R55" s="1" t="s">
        <v>612</v>
      </c>
    </row>
    <row r="56" spans="1:31" ht="23.25" customHeight="1">
      <c r="A56" s="15" t="s">
        <v>613</v>
      </c>
      <c r="B56" s="15" t="s">
        <v>575</v>
      </c>
      <c r="C56" s="31" t="s">
        <v>459</v>
      </c>
      <c r="D56" s="27" t="s">
        <v>457</v>
      </c>
      <c r="E56" s="27" t="s">
        <v>460</v>
      </c>
      <c r="F56" s="14" t="s">
        <v>164</v>
      </c>
      <c r="G56" s="28">
        <v>4</v>
      </c>
      <c r="H56" s="28">
        <f>합산자재!H20</f>
        <v>1000</v>
      </c>
      <c r="I56" s="28">
        <f t="shared" si="10"/>
        <v>4000</v>
      </c>
      <c r="J56" s="28">
        <v>4</v>
      </c>
      <c r="K56" s="28">
        <f>합산자재!I20</f>
        <v>0</v>
      </c>
      <c r="L56" s="28" t="str">
        <f t="shared" si="11"/>
        <v/>
      </c>
      <c r="M56" s="28">
        <f>합산자재!J20</f>
        <v>0</v>
      </c>
      <c r="N56" s="28" t="str">
        <f t="shared" si="12"/>
        <v/>
      </c>
      <c r="O56" s="28"/>
      <c r="P56" s="28">
        <f t="shared" si="13"/>
        <v>4000</v>
      </c>
      <c r="Q56" s="27"/>
      <c r="R56" s="1" t="s">
        <v>612</v>
      </c>
    </row>
    <row r="57" spans="1:31" ht="23.25" customHeight="1">
      <c r="A57" s="15" t="s">
        <v>614</v>
      </c>
      <c r="B57" s="15" t="s">
        <v>575</v>
      </c>
      <c r="C57" s="31" t="s">
        <v>451</v>
      </c>
      <c r="D57" s="27" t="s">
        <v>452</v>
      </c>
      <c r="E57" s="27" t="s">
        <v>453</v>
      </c>
      <c r="F57" s="14" t="s">
        <v>175</v>
      </c>
      <c r="G57" s="28">
        <v>1</v>
      </c>
      <c r="H57" s="28">
        <f>합산자재!H17</f>
        <v>5000</v>
      </c>
      <c r="I57" s="28">
        <f t="shared" si="10"/>
        <v>5000</v>
      </c>
      <c r="J57" s="28">
        <v>1</v>
      </c>
      <c r="K57" s="28">
        <f>합산자재!I17</f>
        <v>0</v>
      </c>
      <c r="L57" s="28" t="str">
        <f t="shared" si="11"/>
        <v/>
      </c>
      <c r="M57" s="28">
        <f>합산자재!J17</f>
        <v>0</v>
      </c>
      <c r="N57" s="28" t="str">
        <f t="shared" si="12"/>
        <v/>
      </c>
      <c r="O57" s="28"/>
      <c r="P57" s="28">
        <f t="shared" si="13"/>
        <v>5000</v>
      </c>
      <c r="Q57" s="27"/>
    </row>
    <row r="58" spans="1:31" ht="23.25" customHeight="1">
      <c r="A58" s="15" t="s">
        <v>615</v>
      </c>
      <c r="B58" s="15" t="s">
        <v>575</v>
      </c>
      <c r="C58" s="31" t="s">
        <v>454</v>
      </c>
      <c r="D58" s="27" t="s">
        <v>452</v>
      </c>
      <c r="E58" s="27" t="s">
        <v>455</v>
      </c>
      <c r="F58" s="14" t="s">
        <v>175</v>
      </c>
      <c r="G58" s="28">
        <v>1</v>
      </c>
      <c r="H58" s="28">
        <f>합산자재!H18</f>
        <v>5000</v>
      </c>
      <c r="I58" s="28">
        <f t="shared" si="10"/>
        <v>5000</v>
      </c>
      <c r="J58" s="28">
        <v>1</v>
      </c>
      <c r="K58" s="28">
        <f>합산자재!I18</f>
        <v>0</v>
      </c>
      <c r="L58" s="28" t="str">
        <f t="shared" si="11"/>
        <v/>
      </c>
      <c r="M58" s="28">
        <f>합산자재!J18</f>
        <v>0</v>
      </c>
      <c r="N58" s="28" t="str">
        <f t="shared" si="12"/>
        <v/>
      </c>
      <c r="O58" s="28"/>
      <c r="P58" s="28">
        <f t="shared" si="13"/>
        <v>5000</v>
      </c>
      <c r="Q58" s="27"/>
    </row>
    <row r="59" spans="1:31" ht="23.25" customHeight="1">
      <c r="A59" s="15" t="s">
        <v>616</v>
      </c>
      <c r="B59" s="15" t="s">
        <v>575</v>
      </c>
      <c r="C59" s="31" t="s">
        <v>438</v>
      </c>
      <c r="D59" s="27" t="s">
        <v>143</v>
      </c>
      <c r="E59" s="27" t="s">
        <v>782</v>
      </c>
      <c r="F59" s="14" t="s">
        <v>417</v>
      </c>
      <c r="G59" s="28">
        <v>6</v>
      </c>
      <c r="H59" s="28">
        <f>합산자재!H12</f>
        <v>33081</v>
      </c>
      <c r="I59" s="28">
        <f t="shared" si="10"/>
        <v>198486</v>
      </c>
      <c r="J59" s="28">
        <v>6</v>
      </c>
      <c r="K59" s="28">
        <f>합산자재!I12</f>
        <v>0</v>
      </c>
      <c r="L59" s="28" t="str">
        <f t="shared" si="11"/>
        <v/>
      </c>
      <c r="M59" s="28">
        <f>합산자재!J12</f>
        <v>0</v>
      </c>
      <c r="N59" s="28" t="str">
        <f t="shared" si="12"/>
        <v/>
      </c>
      <c r="O59" s="28"/>
      <c r="P59" s="28">
        <f t="shared" si="13"/>
        <v>198486</v>
      </c>
      <c r="Q59" s="27"/>
      <c r="AC59" s="1">
        <f>G59*H59</f>
        <v>198486</v>
      </c>
    </row>
    <row r="60" spans="1:31" ht="23.25" customHeight="1">
      <c r="A60" s="15" t="s">
        <v>617</v>
      </c>
      <c r="B60" s="15" t="s">
        <v>575</v>
      </c>
      <c r="C60" s="31" t="s">
        <v>461</v>
      </c>
      <c r="D60" s="27" t="s">
        <v>462</v>
      </c>
      <c r="E60" s="27" t="s">
        <v>463</v>
      </c>
      <c r="F60" s="14" t="s">
        <v>164</v>
      </c>
      <c r="G60" s="28">
        <v>1</v>
      </c>
      <c r="H60" s="28">
        <f>합산자재!H21</f>
        <v>310900</v>
      </c>
      <c r="I60" s="28">
        <f t="shared" si="10"/>
        <v>310900</v>
      </c>
      <c r="J60" s="28">
        <v>1</v>
      </c>
      <c r="K60" s="28">
        <f>합산자재!I21</f>
        <v>0</v>
      </c>
      <c r="L60" s="28" t="str">
        <f t="shared" si="11"/>
        <v/>
      </c>
      <c r="M60" s="28">
        <f>합산자재!J21</f>
        <v>0</v>
      </c>
      <c r="N60" s="28" t="str">
        <f t="shared" si="12"/>
        <v/>
      </c>
      <c r="O60" s="28"/>
      <c r="P60" s="28">
        <f t="shared" si="13"/>
        <v>310900</v>
      </c>
      <c r="Q60" s="27"/>
      <c r="R60" s="1" t="s">
        <v>618</v>
      </c>
    </row>
    <row r="61" spans="1:31" ht="23.25" customHeight="1">
      <c r="A61" s="15" t="s">
        <v>619</v>
      </c>
      <c r="B61" s="15" t="s">
        <v>575</v>
      </c>
      <c r="C61" s="31" t="s">
        <v>474</v>
      </c>
      <c r="D61" s="27" t="s">
        <v>475</v>
      </c>
      <c r="E61" s="27" t="s">
        <v>476</v>
      </c>
      <c r="F61" s="14" t="s">
        <v>313</v>
      </c>
      <c r="G61" s="28">
        <v>1</v>
      </c>
      <c r="H61" s="28">
        <f>합산자재!H24</f>
        <v>308000</v>
      </c>
      <c r="I61" s="28">
        <f t="shared" si="10"/>
        <v>308000</v>
      </c>
      <c r="J61" s="28">
        <v>1</v>
      </c>
      <c r="K61" s="28">
        <f>합산자재!I24</f>
        <v>0</v>
      </c>
      <c r="L61" s="28" t="str">
        <f t="shared" si="11"/>
        <v/>
      </c>
      <c r="M61" s="28">
        <f>합산자재!J24</f>
        <v>0</v>
      </c>
      <c r="N61" s="28" t="str">
        <f t="shared" si="12"/>
        <v/>
      </c>
      <c r="O61" s="28"/>
      <c r="P61" s="28">
        <f t="shared" si="13"/>
        <v>308000</v>
      </c>
      <c r="Q61" s="27"/>
    </row>
    <row r="62" spans="1:31" ht="23.25" customHeight="1">
      <c r="A62" s="15" t="s">
        <v>620</v>
      </c>
      <c r="B62" s="15" t="s">
        <v>575</v>
      </c>
      <c r="C62" s="31" t="s">
        <v>466</v>
      </c>
      <c r="D62" s="27" t="s">
        <v>467</v>
      </c>
      <c r="E62" s="27" t="s">
        <v>468</v>
      </c>
      <c r="F62" s="14" t="s">
        <v>313</v>
      </c>
      <c r="G62" s="28">
        <v>1</v>
      </c>
      <c r="H62" s="28">
        <f>합산자재!H22</f>
        <v>72300</v>
      </c>
      <c r="I62" s="28">
        <f t="shared" si="10"/>
        <v>72300</v>
      </c>
      <c r="J62" s="28">
        <v>1</v>
      </c>
      <c r="K62" s="28">
        <f>합산자재!I22</f>
        <v>0</v>
      </c>
      <c r="L62" s="28" t="str">
        <f t="shared" si="11"/>
        <v/>
      </c>
      <c r="M62" s="28">
        <f>합산자재!J22</f>
        <v>0</v>
      </c>
      <c r="N62" s="28" t="str">
        <f t="shared" si="12"/>
        <v/>
      </c>
      <c r="O62" s="28"/>
      <c r="P62" s="28">
        <f t="shared" si="13"/>
        <v>72300</v>
      </c>
      <c r="Q62" s="27"/>
    </row>
    <row r="63" spans="1:31" ht="23.25" customHeight="1">
      <c r="A63" s="15" t="s">
        <v>621</v>
      </c>
      <c r="B63" s="15" t="s">
        <v>575</v>
      </c>
      <c r="C63" s="31" t="s">
        <v>469</v>
      </c>
      <c r="D63" s="27" t="s">
        <v>470</v>
      </c>
      <c r="E63" s="27" t="s">
        <v>471</v>
      </c>
      <c r="F63" s="14" t="s">
        <v>164</v>
      </c>
      <c r="G63" s="28">
        <v>2</v>
      </c>
      <c r="H63" s="28">
        <f>합산자재!H23</f>
        <v>15000</v>
      </c>
      <c r="I63" s="28">
        <f t="shared" si="10"/>
        <v>30000</v>
      </c>
      <c r="J63" s="28">
        <v>2</v>
      </c>
      <c r="K63" s="28">
        <f>합산자재!I23</f>
        <v>0</v>
      </c>
      <c r="L63" s="28" t="str">
        <f t="shared" si="11"/>
        <v/>
      </c>
      <c r="M63" s="28">
        <f>합산자재!J23</f>
        <v>0</v>
      </c>
      <c r="N63" s="28" t="str">
        <f t="shared" si="12"/>
        <v/>
      </c>
      <c r="O63" s="28"/>
      <c r="P63" s="28">
        <f t="shared" si="13"/>
        <v>30000</v>
      </c>
      <c r="Q63" s="27"/>
      <c r="R63" s="1" t="s">
        <v>618</v>
      </c>
    </row>
    <row r="64" spans="1:31" ht="23.25" customHeight="1">
      <c r="A64" s="15" t="s">
        <v>622</v>
      </c>
      <c r="B64" s="15" t="s">
        <v>575</v>
      </c>
      <c r="C64" s="31" t="s">
        <v>447</v>
      </c>
      <c r="D64" s="27" t="s">
        <v>448</v>
      </c>
      <c r="E64" s="27" t="s">
        <v>449</v>
      </c>
      <c r="F64" s="14" t="s">
        <v>175</v>
      </c>
      <c r="G64" s="28">
        <v>1</v>
      </c>
      <c r="H64" s="28">
        <f>합산자재!H16</f>
        <v>320000</v>
      </c>
      <c r="I64" s="28">
        <f t="shared" si="10"/>
        <v>320000</v>
      </c>
      <c r="J64" s="28">
        <v>1</v>
      </c>
      <c r="K64" s="28">
        <f>합산자재!I16</f>
        <v>0</v>
      </c>
      <c r="L64" s="28" t="str">
        <f t="shared" si="11"/>
        <v/>
      </c>
      <c r="M64" s="28">
        <f>합산자재!J16</f>
        <v>0</v>
      </c>
      <c r="N64" s="28" t="str">
        <f t="shared" si="12"/>
        <v/>
      </c>
      <c r="O64" s="28"/>
      <c r="P64" s="28">
        <f t="shared" si="13"/>
        <v>320000</v>
      </c>
      <c r="Q64" s="27"/>
    </row>
    <row r="65" spans="1:31" ht="23.25" customHeight="1">
      <c r="A65" s="15" t="s">
        <v>623</v>
      </c>
      <c r="B65" s="15" t="s">
        <v>575</v>
      </c>
      <c r="C65" s="31" t="s">
        <v>477</v>
      </c>
      <c r="D65" s="27" t="s">
        <v>478</v>
      </c>
      <c r="E65" s="27" t="s">
        <v>479</v>
      </c>
      <c r="F65" s="14" t="s">
        <v>175</v>
      </c>
      <c r="G65" s="28">
        <v>1</v>
      </c>
      <c r="H65" s="28">
        <f>합산자재!H25</f>
        <v>13780</v>
      </c>
      <c r="I65" s="28">
        <f t="shared" si="10"/>
        <v>13780</v>
      </c>
      <c r="J65" s="28">
        <v>1</v>
      </c>
      <c r="K65" s="28">
        <f>합산자재!I25</f>
        <v>0</v>
      </c>
      <c r="L65" s="28" t="str">
        <f t="shared" si="11"/>
        <v/>
      </c>
      <c r="M65" s="28">
        <f>합산자재!J25</f>
        <v>0</v>
      </c>
      <c r="N65" s="28" t="str">
        <f t="shared" si="12"/>
        <v/>
      </c>
      <c r="O65" s="28"/>
      <c r="P65" s="28">
        <f t="shared" si="13"/>
        <v>13780</v>
      </c>
      <c r="Q65" s="27"/>
    </row>
    <row r="66" spans="1:31" ht="23.25" customHeight="1">
      <c r="A66" s="15" t="s">
        <v>624</v>
      </c>
      <c r="B66" s="15" t="s">
        <v>575</v>
      </c>
      <c r="C66" s="31" t="s">
        <v>432</v>
      </c>
      <c r="D66" s="27" t="s">
        <v>433</v>
      </c>
      <c r="E66" s="27" t="s">
        <v>434</v>
      </c>
      <c r="F66" s="14" t="s">
        <v>175</v>
      </c>
      <c r="G66" s="28">
        <v>6</v>
      </c>
      <c r="H66" s="28">
        <f>합산자재!H10</f>
        <v>8000</v>
      </c>
      <c r="I66" s="28">
        <f t="shared" si="10"/>
        <v>48000</v>
      </c>
      <c r="J66" s="28">
        <v>6</v>
      </c>
      <c r="K66" s="28">
        <f>합산자재!I10</f>
        <v>0</v>
      </c>
      <c r="L66" s="28" t="str">
        <f t="shared" si="11"/>
        <v/>
      </c>
      <c r="M66" s="28">
        <f>합산자재!J10</f>
        <v>0</v>
      </c>
      <c r="N66" s="28" t="str">
        <f t="shared" si="12"/>
        <v/>
      </c>
      <c r="O66" s="28"/>
      <c r="P66" s="28">
        <f t="shared" si="13"/>
        <v>48000</v>
      </c>
      <c r="Q66" s="27"/>
    </row>
    <row r="67" spans="1:31" ht="23.25" customHeight="1">
      <c r="A67" s="15" t="s">
        <v>598</v>
      </c>
      <c r="B67" s="15" t="s">
        <v>575</v>
      </c>
      <c r="C67" s="31" t="s">
        <v>599</v>
      </c>
      <c r="D67" s="27" t="s">
        <v>600</v>
      </c>
      <c r="E67" s="27" t="s">
        <v>601</v>
      </c>
      <c r="F67" s="14" t="s">
        <v>124</v>
      </c>
      <c r="G67" s="28">
        <v>1</v>
      </c>
      <c r="H67" s="28">
        <f>IF(TRUNC((AD67+AC67)/$AD$3,1)*$AD$3-AD67 &lt;0, AC67, TRUNC((AD67+AC67)/$AD$3,1)*$AD$3-AD67)</f>
        <v>3969.7000000001863</v>
      </c>
      <c r="I67" s="28">
        <f>H67</f>
        <v>3969.7000000001863</v>
      </c>
      <c r="J67" s="28">
        <v>1</v>
      </c>
      <c r="K67" s="28"/>
      <c r="L67" s="28" t="str">
        <f t="shared" si="11"/>
        <v/>
      </c>
      <c r="M67" s="28"/>
      <c r="N67" s="28" t="str">
        <f t="shared" si="12"/>
        <v/>
      </c>
      <c r="O67" s="28"/>
      <c r="P67" s="28">
        <f t="shared" si="13"/>
        <v>3969.7</v>
      </c>
      <c r="Q67" s="27"/>
      <c r="AC67" s="1">
        <f>TRUNC(TRUNC(SUM(AC52:AC66))*옵션!$B$33/100,1)</f>
        <v>3969.7</v>
      </c>
      <c r="AD67" s="1">
        <f>TRUNC(SUM(I52:I66))+TRUNC(SUM(N52:N66))</f>
        <v>3730466</v>
      </c>
    </row>
    <row r="68" spans="1:31" ht="23.25" customHeight="1">
      <c r="A68" s="15" t="s">
        <v>551</v>
      </c>
      <c r="B68" s="15" t="s">
        <v>575</v>
      </c>
      <c r="C68" s="31" t="s">
        <v>514</v>
      </c>
      <c r="D68" s="27" t="s">
        <v>515</v>
      </c>
      <c r="E68" s="27" t="s">
        <v>516</v>
      </c>
      <c r="F68" s="14" t="s">
        <v>517</v>
      </c>
      <c r="G68" s="28">
        <f>일위노임!G36</f>
        <v>2.5648</v>
      </c>
      <c r="H68" s="28">
        <f>합산자재!H47</f>
        <v>0</v>
      </c>
      <c r="I68" s="28" t="str">
        <f>IF(G68*H68&lt;&gt;0, TRUNC(G68*H68,1),"")</f>
        <v/>
      </c>
      <c r="J68" s="28">
        <v>4</v>
      </c>
      <c r="K68" s="28">
        <f>합산자재!I47</f>
        <v>273676</v>
      </c>
      <c r="L68" s="28">
        <f t="shared" si="11"/>
        <v>701924.2</v>
      </c>
      <c r="M68" s="28">
        <f>합산자재!J47</f>
        <v>0</v>
      </c>
      <c r="N68" s="28" t="str">
        <f t="shared" si="12"/>
        <v/>
      </c>
      <c r="O68" s="28"/>
      <c r="P68" s="28">
        <f t="shared" si="13"/>
        <v>701924.2</v>
      </c>
      <c r="Q68" s="27"/>
      <c r="AE68" s="1">
        <f>L68</f>
        <v>701924.2</v>
      </c>
    </row>
    <row r="69" spans="1:31" ht="23.25" customHeight="1">
      <c r="A69" s="15" t="s">
        <v>554</v>
      </c>
      <c r="B69" s="15" t="s">
        <v>575</v>
      </c>
      <c r="C69" s="31" t="s">
        <v>518</v>
      </c>
      <c r="D69" s="27" t="s">
        <v>515</v>
      </c>
      <c r="E69" s="27" t="s">
        <v>519</v>
      </c>
      <c r="F69" s="14" t="s">
        <v>517</v>
      </c>
      <c r="G69" s="28">
        <f>일위노임!G37</f>
        <v>0.4032</v>
      </c>
      <c r="H69" s="28">
        <f>합산자재!H48</f>
        <v>0</v>
      </c>
      <c r="I69" s="28" t="str">
        <f>IF(G69*H69&lt;&gt;0, TRUNC(G69*H69,1),"")</f>
        <v/>
      </c>
      <c r="J69" s="28">
        <v>1</v>
      </c>
      <c r="K69" s="28">
        <f>합산자재!I48</f>
        <v>304156</v>
      </c>
      <c r="L69" s="28">
        <f t="shared" si="11"/>
        <v>122635.6</v>
      </c>
      <c r="M69" s="28">
        <f>합산자재!J48</f>
        <v>0</v>
      </c>
      <c r="N69" s="28" t="str">
        <f t="shared" si="12"/>
        <v/>
      </c>
      <c r="O69" s="28"/>
      <c r="P69" s="28">
        <f t="shared" si="13"/>
        <v>122635.6</v>
      </c>
      <c r="Q69" s="27"/>
      <c r="AE69" s="1">
        <f>L69</f>
        <v>122635.6</v>
      </c>
    </row>
    <row r="70" spans="1:31" ht="23.25" customHeight="1">
      <c r="A70" s="15" t="s">
        <v>580</v>
      </c>
      <c r="B70" s="15" t="s">
        <v>575</v>
      </c>
      <c r="C70" s="31" t="s">
        <v>581</v>
      </c>
      <c r="D70" s="27" t="s">
        <v>582</v>
      </c>
      <c r="E70" s="27" t="s">
        <v>583</v>
      </c>
      <c r="F70" s="14" t="s">
        <v>124</v>
      </c>
      <c r="G70" s="28">
        <v>1</v>
      </c>
      <c r="H70" s="28">
        <f>IF(TRUNC((AD71+AC71)/$AE$3,1)*$AE$3-AD71 &lt;0, AC71, TRUNC((AD71+AC71)/$AE$3,1)*$AE$3-AD71)</f>
        <v>24736.699999999953</v>
      </c>
      <c r="I70" s="28">
        <f>H70</f>
        <v>24736.699999999953</v>
      </c>
      <c r="J70" s="28">
        <v>1</v>
      </c>
      <c r="K70" s="28"/>
      <c r="L70" s="28" t="str">
        <f t="shared" si="11"/>
        <v/>
      </c>
      <c r="M70" s="28"/>
      <c r="N70" s="28" t="str">
        <f t="shared" si="12"/>
        <v/>
      </c>
      <c r="O70" s="28"/>
      <c r="P70" s="28">
        <f t="shared" si="13"/>
        <v>24736.7</v>
      </c>
      <c r="Q70" s="27"/>
    </row>
    <row r="71" spans="1:31" ht="23.25" customHeight="1">
      <c r="B71" s="15" t="s">
        <v>585</v>
      </c>
      <c r="D71" s="27" t="s">
        <v>586</v>
      </c>
      <c r="E71" s="27"/>
      <c r="F71" s="14"/>
      <c r="G71" s="28"/>
      <c r="H71" s="28"/>
      <c r="I71" s="28">
        <f>TRUNC(SUM(I52:I70))</f>
        <v>3759172</v>
      </c>
      <c r="J71" s="28"/>
      <c r="K71" s="28"/>
      <c r="L71" s="28">
        <f>TRUNC(SUM(L52:L70))</f>
        <v>824559</v>
      </c>
      <c r="M71" s="28"/>
      <c r="N71" s="28">
        <f>TRUNC(SUM(N52:N70))</f>
        <v>0</v>
      </c>
      <c r="O71" s="28"/>
      <c r="P71" s="28">
        <f t="shared" si="13"/>
        <v>4583731</v>
      </c>
      <c r="Q71" s="27"/>
      <c r="AC71" s="1">
        <f>TRUNC(AE71*옵션!$B$36/100,1)</f>
        <v>24736.7</v>
      </c>
      <c r="AD71" s="1">
        <f>TRUNC(SUM(L52:L69))</f>
        <v>824559</v>
      </c>
      <c r="AE71" s="1">
        <f>TRUNC(SUM(AE52:AE70))</f>
        <v>824559</v>
      </c>
    </row>
    <row r="72" spans="1:31" ht="23.25" customHeight="1">
      <c r="D72" s="27"/>
      <c r="E72" s="27"/>
      <c r="F72" s="14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7"/>
    </row>
    <row r="73" spans="1:31" ht="23.25" customHeight="1">
      <c r="D73" s="27"/>
      <c r="E73" s="27"/>
      <c r="F73" s="14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7"/>
    </row>
    <row r="74" spans="1:31" ht="23.25" customHeight="1">
      <c r="D74" s="27"/>
      <c r="E74" s="27"/>
      <c r="F74" s="14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7"/>
    </row>
    <row r="75" spans="1:31" ht="23.25" customHeight="1">
      <c r="D75" s="27"/>
      <c r="E75" s="27"/>
      <c r="F75" s="14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7"/>
    </row>
    <row r="76" spans="1:31" ht="23.25" customHeight="1">
      <c r="D76" s="27"/>
      <c r="E76" s="27"/>
      <c r="F76" s="14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7"/>
    </row>
    <row r="77" spans="1:31" ht="23.25" customHeight="1">
      <c r="D77" s="27"/>
      <c r="E77" s="27"/>
      <c r="F77" s="14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7"/>
    </row>
    <row r="78" spans="1:31" ht="23.25" customHeight="1">
      <c r="D78" s="27"/>
      <c r="E78" s="27"/>
      <c r="F78" s="14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7"/>
    </row>
    <row r="79" spans="1:31" ht="23.25" customHeight="1">
      <c r="D79" s="27"/>
      <c r="E79" s="27"/>
      <c r="F79" s="14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7"/>
    </row>
    <row r="80" spans="1:31" ht="23.25" customHeight="1">
      <c r="D80" s="27"/>
      <c r="E80" s="27"/>
      <c r="F80" s="14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7"/>
    </row>
    <row r="81" spans="4:17" ht="23.25" customHeight="1">
      <c r="D81" s="27"/>
      <c r="E81" s="27"/>
      <c r="F81" s="14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7"/>
    </row>
  </sheetData>
  <mergeCells count="22">
    <mergeCell ref="D36:Q36"/>
    <mergeCell ref="D45:Q45"/>
    <mergeCell ref="D52:Q52"/>
    <mergeCell ref="D4:Q4"/>
    <mergeCell ref="D10:Q10"/>
    <mergeCell ref="D14:Q14"/>
    <mergeCell ref="D18:Q18"/>
    <mergeCell ref="D27:Q27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  <rowBreaks count="2" manualBreakCount="2">
    <brk id="26" max="16" man="1"/>
    <brk id="51" max="1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C811A-5A98-4C9D-9285-4207CAE2C393}">
  <dimension ref="A1:AE55"/>
  <sheetViews>
    <sheetView view="pageBreakPreview" topLeftCell="D1" zoomScale="130" zoomScaleNormal="100" zoomScaleSheetLayoutView="130" workbookViewId="0">
      <pane ySplit="3" topLeftCell="A43" activePane="bottomLeft" state="frozen"/>
      <selection activeCell="J16" sqref="J16:L16"/>
      <selection pane="bottomLeft" activeCell="D9" sqref="D9:T9"/>
    </sheetView>
  </sheetViews>
  <sheetFormatPr defaultColWidth="8.9140625" defaultRowHeight="22" customHeight="1"/>
  <cols>
    <col min="1" max="1" width="4.6640625" style="1" hidden="1" customWidth="1"/>
    <col min="2" max="2" width="6.58203125" style="15" hidden="1" customWidth="1"/>
    <col min="3" max="3" width="10.75" style="15" hidden="1" customWidth="1"/>
    <col min="4" max="5" width="24.33203125" style="15" customWidth="1"/>
    <col min="6" max="6" width="4.58203125" style="1" customWidth="1"/>
    <col min="7" max="7" width="10.08203125" style="1" customWidth="1"/>
    <col min="8" max="8" width="9.33203125" style="1" customWidth="1"/>
    <col min="9" max="9" width="10" style="1" customWidth="1"/>
    <col min="10" max="10" width="5.25" style="1" customWidth="1"/>
    <col min="11" max="11" width="4.75" style="15" hidden="1" customWidth="1"/>
    <col min="12" max="12" width="14.08203125" style="1" customWidth="1"/>
    <col min="13" max="13" width="7.25" style="1" customWidth="1"/>
    <col min="14" max="14" width="5.4140625" style="1" customWidth="1"/>
    <col min="15" max="15" width="8.75" style="1" customWidth="1"/>
    <col min="16" max="16" width="2.4140625" style="79" hidden="1" customWidth="1"/>
    <col min="17" max="17" width="1.25" style="79" hidden="1" customWidth="1"/>
    <col min="18" max="18" width="5.08203125" style="79" hidden="1" customWidth="1"/>
    <col min="19" max="19" width="11.6640625" style="1" bestFit="1" customWidth="1"/>
    <col min="20" max="20" width="11.08203125" style="1" customWidth="1"/>
    <col min="21" max="29" width="8.9140625" style="1"/>
    <col min="30" max="55" width="11.75" style="1" customWidth="1"/>
    <col min="56" max="16384" width="8.9140625" style="1"/>
  </cols>
  <sheetData>
    <row r="1" spans="1:31" ht="22" customHeight="1">
      <c r="A1" s="1" t="s">
        <v>132</v>
      </c>
      <c r="B1" s="15" t="s">
        <v>536</v>
      </c>
      <c r="D1" s="276" t="s">
        <v>537</v>
      </c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AA1" s="1" t="s">
        <v>516</v>
      </c>
      <c r="AB1" s="1" t="s">
        <v>519</v>
      </c>
      <c r="AC1" s="1" t="s">
        <v>521</v>
      </c>
      <c r="AD1" s="1" t="s">
        <v>523</v>
      </c>
      <c r="AE1" s="1" t="s">
        <v>531</v>
      </c>
    </row>
    <row r="2" spans="1:31" s="3" customFormat="1" ht="22" customHeight="1">
      <c r="A2" s="278" t="s">
        <v>1</v>
      </c>
      <c r="B2" s="266" t="s">
        <v>2</v>
      </c>
      <c r="C2" s="266" t="s">
        <v>18</v>
      </c>
      <c r="D2" s="267" t="s">
        <v>61</v>
      </c>
      <c r="E2" s="267" t="s">
        <v>62</v>
      </c>
      <c r="F2" s="269" t="s">
        <v>5</v>
      </c>
      <c r="G2" s="269" t="s">
        <v>9</v>
      </c>
      <c r="H2" s="269"/>
      <c r="I2" s="269"/>
      <c r="J2" s="269"/>
      <c r="K2" s="267" t="s">
        <v>18</v>
      </c>
      <c r="L2" s="269" t="s">
        <v>71</v>
      </c>
      <c r="M2" s="269"/>
      <c r="N2" s="269"/>
      <c r="O2" s="269"/>
      <c r="P2" s="269" t="s">
        <v>72</v>
      </c>
      <c r="Q2" s="269"/>
      <c r="R2" s="269"/>
      <c r="S2" s="269" t="s">
        <v>73</v>
      </c>
      <c r="T2" s="269" t="s">
        <v>57</v>
      </c>
    </row>
    <row r="3" spans="1:31" s="3" customFormat="1" ht="22" customHeight="1">
      <c r="A3" s="278"/>
      <c r="B3" s="266"/>
      <c r="C3" s="266"/>
      <c r="D3" s="268"/>
      <c r="E3" s="268"/>
      <c r="F3" s="270"/>
      <c r="G3" s="32" t="s">
        <v>74</v>
      </c>
      <c r="H3" s="32" t="s">
        <v>75</v>
      </c>
      <c r="I3" s="32" t="s">
        <v>76</v>
      </c>
      <c r="J3" s="32" t="s">
        <v>77</v>
      </c>
      <c r="K3" s="279"/>
      <c r="L3" s="32" t="s">
        <v>3</v>
      </c>
      <c r="M3" s="32" t="s">
        <v>78</v>
      </c>
      <c r="N3" s="32" t="s">
        <v>79</v>
      </c>
      <c r="O3" s="32" t="s">
        <v>80</v>
      </c>
      <c r="P3" s="32" t="s">
        <v>58</v>
      </c>
      <c r="Q3" s="32" t="s">
        <v>81</v>
      </c>
      <c r="R3" s="32" t="s">
        <v>11</v>
      </c>
      <c r="S3" s="270"/>
      <c r="T3" s="270"/>
    </row>
    <row r="4" spans="1:31" ht="22" customHeight="1">
      <c r="B4" s="15" t="s">
        <v>133</v>
      </c>
      <c r="D4" s="273" t="s">
        <v>538</v>
      </c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5"/>
    </row>
    <row r="5" spans="1:31" ht="22" customHeight="1">
      <c r="B5" s="15" t="s">
        <v>539</v>
      </c>
      <c r="C5" s="15" t="s">
        <v>540</v>
      </c>
      <c r="D5" s="27" t="s">
        <v>541</v>
      </c>
      <c r="E5" s="27" t="s">
        <v>279</v>
      </c>
      <c r="F5" s="28" t="s">
        <v>124</v>
      </c>
      <c r="G5" s="28">
        <v>1</v>
      </c>
      <c r="H5" s="28">
        <f>IF(I5&lt;&gt;0,G5-I5,"")</f>
        <v>0</v>
      </c>
      <c r="I5" s="28">
        <v>1</v>
      </c>
      <c r="J5" s="28"/>
      <c r="K5" s="27" t="s">
        <v>542</v>
      </c>
      <c r="L5" s="28" t="s">
        <v>531</v>
      </c>
      <c r="M5" s="28">
        <v>0.14000000000000001</v>
      </c>
      <c r="N5" s="28">
        <v>100</v>
      </c>
      <c r="O5" s="28">
        <f>IF(I5*M5=0,"",I5*M5*(N5/100))</f>
        <v>0.14000000000000001</v>
      </c>
      <c r="P5" s="78"/>
      <c r="Q5" s="78"/>
      <c r="R5" s="78"/>
      <c r="S5" s="28" t="s">
        <v>543</v>
      </c>
      <c r="T5" s="28"/>
      <c r="AE5" s="1">
        <f>O5</f>
        <v>0.14000000000000001</v>
      </c>
    </row>
    <row r="6" spans="1:31" ht="22" customHeight="1">
      <c r="B6" s="15" t="s">
        <v>539</v>
      </c>
      <c r="C6" s="15" t="s">
        <v>540</v>
      </c>
      <c r="D6" s="27"/>
      <c r="E6" s="27"/>
      <c r="F6" s="28"/>
      <c r="G6" s="28">
        <v>1</v>
      </c>
      <c r="H6" s="28">
        <f>IF(I6&lt;&gt;0,G6-I6,"")</f>
        <v>0</v>
      </c>
      <c r="I6" s="28">
        <v>1</v>
      </c>
      <c r="J6" s="28"/>
      <c r="K6" s="27" t="s">
        <v>544</v>
      </c>
      <c r="L6" s="28" t="s">
        <v>523</v>
      </c>
      <c r="M6" s="28">
        <v>0.16</v>
      </c>
      <c r="N6" s="28">
        <v>100</v>
      </c>
      <c r="O6" s="28">
        <f>IF(I6*M6=0,"",I6*M6*(N6/100))</f>
        <v>0.16</v>
      </c>
      <c r="P6" s="78"/>
      <c r="Q6" s="78"/>
      <c r="R6" s="78"/>
      <c r="S6" s="28" t="s">
        <v>543</v>
      </c>
      <c r="T6" s="28"/>
      <c r="AD6" s="1">
        <f>O6</f>
        <v>0.16</v>
      </c>
    </row>
    <row r="7" spans="1:31" ht="22" customHeight="1">
      <c r="B7" s="15" t="s">
        <v>539</v>
      </c>
      <c r="C7" s="15" t="s">
        <v>522</v>
      </c>
      <c r="D7" s="27" t="s">
        <v>515</v>
      </c>
      <c r="E7" s="27" t="s">
        <v>523</v>
      </c>
      <c r="F7" s="28" t="s">
        <v>517</v>
      </c>
      <c r="G7" s="28">
        <f>IF(H7*I7/100 &lt;1, TRUNC(H7*I7/100, 옵션!$E$13), TRUNC(H7*I7/100, 옵션!$E$13))</f>
        <v>0.128</v>
      </c>
      <c r="H7" s="28">
        <f>옵션!$B$13</f>
        <v>80</v>
      </c>
      <c r="I7" s="28">
        <f>SUM(AD5:AD6)</f>
        <v>0.16</v>
      </c>
      <c r="J7" s="28"/>
      <c r="K7" s="27"/>
      <c r="L7" s="28"/>
      <c r="M7" s="28"/>
      <c r="N7" s="28"/>
      <c r="O7" s="28" t="str">
        <f>IF(I7*M7=0,"",I7*M7*(N7/100))</f>
        <v/>
      </c>
      <c r="P7" s="78"/>
      <c r="Q7" s="78"/>
      <c r="R7" s="78"/>
      <c r="S7" s="28"/>
      <c r="T7" s="28"/>
      <c r="AD7" s="1">
        <f>SUM(AD5:AD6)</f>
        <v>0.16</v>
      </c>
      <c r="AE7" s="1">
        <f>SUM(AE5:AE6)</f>
        <v>0.14000000000000001</v>
      </c>
    </row>
    <row r="8" spans="1:31" ht="22" customHeight="1">
      <c r="B8" s="15" t="s">
        <v>539</v>
      </c>
      <c r="C8" s="15" t="s">
        <v>530</v>
      </c>
      <c r="D8" s="27" t="s">
        <v>515</v>
      </c>
      <c r="E8" s="27" t="s">
        <v>531</v>
      </c>
      <c r="F8" s="28" t="s">
        <v>517</v>
      </c>
      <c r="G8" s="28">
        <f>IF(H8*I8/100 &lt;1, TRUNC(H8*I8/100, 옵션!$E$13), TRUNC(H8*I8/100, 옵션!$E$13))</f>
        <v>0.112</v>
      </c>
      <c r="H8" s="28">
        <f>옵션!$B$13</f>
        <v>80</v>
      </c>
      <c r="I8" s="28">
        <f>SUM(AE5:AE6)</f>
        <v>0.14000000000000001</v>
      </c>
      <c r="J8" s="28"/>
      <c r="K8" s="27"/>
      <c r="L8" s="28"/>
      <c r="M8" s="28"/>
      <c r="N8" s="28"/>
      <c r="O8" s="28" t="str">
        <f>IF(I8*M8=0,"",I8*M8*(N8/100))</f>
        <v/>
      </c>
      <c r="P8" s="78"/>
      <c r="Q8" s="78"/>
      <c r="R8" s="78"/>
      <c r="S8" s="28"/>
      <c r="T8" s="28"/>
    </row>
    <row r="9" spans="1:31" ht="22" customHeight="1">
      <c r="B9" s="15" t="s">
        <v>133</v>
      </c>
      <c r="D9" s="273" t="s">
        <v>545</v>
      </c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5"/>
    </row>
    <row r="10" spans="1:31" ht="22" customHeight="1">
      <c r="B10" s="15" t="s">
        <v>539</v>
      </c>
      <c r="C10" s="15" t="s">
        <v>420</v>
      </c>
      <c r="D10" s="27" t="s">
        <v>421</v>
      </c>
      <c r="E10" s="27" t="s">
        <v>422</v>
      </c>
      <c r="F10" s="28" t="s">
        <v>417</v>
      </c>
      <c r="G10" s="28">
        <v>1.03</v>
      </c>
      <c r="H10" s="28">
        <f>IF(I10&lt;&gt;0,G10-I10,"")</f>
        <v>3.0000000000000027E-2</v>
      </c>
      <c r="I10" s="28">
        <v>1</v>
      </c>
      <c r="J10" s="28">
        <v>3</v>
      </c>
      <c r="K10" s="27" t="s">
        <v>546</v>
      </c>
      <c r="L10" s="28" t="s">
        <v>521</v>
      </c>
      <c r="M10" s="28">
        <v>6.0000000000000001E-3</v>
      </c>
      <c r="N10" s="28">
        <v>100</v>
      </c>
      <c r="O10" s="28">
        <f>IF(I10*M10=0,"",I10*M10*(N10/100))</f>
        <v>6.0000000000000001E-3</v>
      </c>
      <c r="P10" s="78"/>
      <c r="Q10" s="78"/>
      <c r="R10" s="78"/>
      <c r="S10" s="28" t="s">
        <v>547</v>
      </c>
      <c r="T10" s="28"/>
      <c r="AC10" s="1">
        <f>O10</f>
        <v>6.0000000000000001E-3</v>
      </c>
    </row>
    <row r="11" spans="1:31" ht="22" customHeight="1">
      <c r="B11" s="15" t="s">
        <v>539</v>
      </c>
      <c r="C11" s="15" t="s">
        <v>420</v>
      </c>
      <c r="D11" s="27"/>
      <c r="E11" s="27"/>
      <c r="F11" s="28"/>
      <c r="G11" s="28">
        <v>1.03</v>
      </c>
      <c r="H11" s="28">
        <f>IF(I11&lt;&gt;0,G11-I11,"")</f>
        <v>3.0000000000000027E-2</v>
      </c>
      <c r="I11" s="28">
        <v>1</v>
      </c>
      <c r="J11" s="28">
        <v>3</v>
      </c>
      <c r="K11" s="27" t="s">
        <v>544</v>
      </c>
      <c r="L11" s="28" t="s">
        <v>523</v>
      </c>
      <c r="M11" s="28">
        <v>1.4E-2</v>
      </c>
      <c r="N11" s="28">
        <v>100</v>
      </c>
      <c r="O11" s="28">
        <f>IF(I11*M11=0,"",I11*M11*(N11/100))</f>
        <v>1.4E-2</v>
      </c>
      <c r="P11" s="78"/>
      <c r="Q11" s="78"/>
      <c r="R11" s="78"/>
      <c r="S11" s="28" t="s">
        <v>547</v>
      </c>
      <c r="T11" s="28"/>
      <c r="AD11" s="1">
        <f>O11</f>
        <v>1.4E-2</v>
      </c>
    </row>
    <row r="12" spans="1:31" ht="22" customHeight="1">
      <c r="B12" s="15" t="s">
        <v>539</v>
      </c>
      <c r="C12" s="15" t="s">
        <v>520</v>
      </c>
      <c r="D12" s="27" t="s">
        <v>515</v>
      </c>
      <c r="E12" s="27" t="s">
        <v>521</v>
      </c>
      <c r="F12" s="28" t="s">
        <v>517</v>
      </c>
      <c r="G12" s="28">
        <f>IF(H12*I12/100 &lt;1, TRUNC(H12*I12/100, 옵션!$E$13), TRUNC(H12*I12/100, 옵션!$E$13))</f>
        <v>4.7999999999999996E-3</v>
      </c>
      <c r="H12" s="28">
        <f>옵션!$B$13</f>
        <v>80</v>
      </c>
      <c r="I12" s="28">
        <f>SUM(AC10:AC11)</f>
        <v>6.0000000000000001E-3</v>
      </c>
      <c r="J12" s="28"/>
      <c r="K12" s="27"/>
      <c r="L12" s="28"/>
      <c r="M12" s="28"/>
      <c r="N12" s="28"/>
      <c r="O12" s="28" t="str">
        <f>IF(I12*M12=0,"",I12*M12*(N12/100))</f>
        <v/>
      </c>
      <c r="P12" s="78"/>
      <c r="Q12" s="78"/>
      <c r="R12" s="78"/>
      <c r="S12" s="28"/>
      <c r="T12" s="28"/>
      <c r="AC12" s="1">
        <f>SUM(AC10:AC11)</f>
        <v>6.0000000000000001E-3</v>
      </c>
      <c r="AD12" s="1">
        <f>SUM(AD10:AD11)</f>
        <v>1.4E-2</v>
      </c>
    </row>
    <row r="13" spans="1:31" ht="22" customHeight="1">
      <c r="B13" s="15" t="s">
        <v>539</v>
      </c>
      <c r="C13" s="15" t="s">
        <v>522</v>
      </c>
      <c r="D13" s="27" t="s">
        <v>515</v>
      </c>
      <c r="E13" s="27" t="s">
        <v>523</v>
      </c>
      <c r="F13" s="28" t="s">
        <v>517</v>
      </c>
      <c r="G13" s="28">
        <f>IF(H13*I13/100 &lt;1, TRUNC(H13*I13/100, 옵션!$E$13), TRUNC(H13*I13/100, 옵션!$E$13))</f>
        <v>1.12E-2</v>
      </c>
      <c r="H13" s="28">
        <f>옵션!$B$13</f>
        <v>80</v>
      </c>
      <c r="I13" s="28">
        <f>SUM(AD10:AD11)</f>
        <v>1.4E-2</v>
      </c>
      <c r="J13" s="28"/>
      <c r="K13" s="27"/>
      <c r="L13" s="28"/>
      <c r="M13" s="28"/>
      <c r="N13" s="28"/>
      <c r="O13" s="28" t="str">
        <f>IF(I13*M13=0,"",I13*M13*(N13/100))</f>
        <v/>
      </c>
      <c r="P13" s="78"/>
      <c r="Q13" s="78"/>
      <c r="R13" s="78"/>
      <c r="S13" s="28"/>
      <c r="T13" s="28"/>
    </row>
    <row r="14" spans="1:31" ht="22" customHeight="1">
      <c r="B14" s="15" t="s">
        <v>133</v>
      </c>
      <c r="D14" s="273" t="s">
        <v>548</v>
      </c>
      <c r="E14" s="274"/>
      <c r="F14" s="274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5"/>
    </row>
    <row r="15" spans="1:31" ht="22" customHeight="1">
      <c r="B15" s="15" t="s">
        <v>539</v>
      </c>
      <c r="C15" s="15" t="s">
        <v>425</v>
      </c>
      <c r="D15" s="27" t="s">
        <v>421</v>
      </c>
      <c r="E15" s="27" t="s">
        <v>426</v>
      </c>
      <c r="F15" s="28" t="s">
        <v>417</v>
      </c>
      <c r="G15" s="28">
        <v>1.03</v>
      </c>
      <c r="H15" s="28">
        <f>IF(I15&lt;&gt;0,G15-I15,"")</f>
        <v>3.0000000000000027E-2</v>
      </c>
      <c r="I15" s="28">
        <v>1</v>
      </c>
      <c r="J15" s="28">
        <v>3</v>
      </c>
      <c r="K15" s="27" t="s">
        <v>546</v>
      </c>
      <c r="L15" s="28" t="s">
        <v>521</v>
      </c>
      <c r="M15" s="28">
        <v>7.0000000000000001E-3</v>
      </c>
      <c r="N15" s="28">
        <v>100</v>
      </c>
      <c r="O15" s="28">
        <f>IF(I15*M15=0,"",I15*M15*(N15/100))</f>
        <v>7.0000000000000001E-3</v>
      </c>
      <c r="P15" s="78"/>
      <c r="Q15" s="78"/>
      <c r="R15" s="78"/>
      <c r="S15" s="28" t="s">
        <v>547</v>
      </c>
      <c r="T15" s="28"/>
      <c r="AC15" s="1">
        <f>O15</f>
        <v>7.0000000000000001E-3</v>
      </c>
    </row>
    <row r="16" spans="1:31" ht="22" customHeight="1">
      <c r="B16" s="15" t="s">
        <v>539</v>
      </c>
      <c r="C16" s="15" t="s">
        <v>425</v>
      </c>
      <c r="D16" s="27"/>
      <c r="E16" s="27"/>
      <c r="F16" s="28"/>
      <c r="G16" s="28">
        <v>1.03</v>
      </c>
      <c r="H16" s="28">
        <f>IF(I16&lt;&gt;0,G16-I16,"")</f>
        <v>3.0000000000000027E-2</v>
      </c>
      <c r="I16" s="28">
        <v>1</v>
      </c>
      <c r="J16" s="28">
        <v>3</v>
      </c>
      <c r="K16" s="27" t="s">
        <v>544</v>
      </c>
      <c r="L16" s="28" t="s">
        <v>523</v>
      </c>
      <c r="M16" s="28">
        <v>1.7999999999999999E-2</v>
      </c>
      <c r="N16" s="28">
        <v>100</v>
      </c>
      <c r="O16" s="28">
        <f>IF(I16*M16=0,"",I16*M16*(N16/100))</f>
        <v>1.7999999999999999E-2</v>
      </c>
      <c r="P16" s="78"/>
      <c r="Q16" s="78"/>
      <c r="R16" s="78"/>
      <c r="S16" s="28" t="s">
        <v>547</v>
      </c>
      <c r="T16" s="28"/>
      <c r="AD16" s="1">
        <f>O16</f>
        <v>1.7999999999999999E-2</v>
      </c>
    </row>
    <row r="17" spans="2:30" ht="22" customHeight="1">
      <c r="B17" s="15" t="s">
        <v>539</v>
      </c>
      <c r="C17" s="15" t="s">
        <v>520</v>
      </c>
      <c r="D17" s="27" t="s">
        <v>515</v>
      </c>
      <c r="E17" s="27" t="s">
        <v>521</v>
      </c>
      <c r="F17" s="28" t="s">
        <v>517</v>
      </c>
      <c r="G17" s="28">
        <f>IF(H17*I17/100 &lt;1, TRUNC(H17*I17/100, 옵션!$E$13), TRUNC(H17*I17/100, 옵션!$E$13))</f>
        <v>5.5999999999999999E-3</v>
      </c>
      <c r="H17" s="28">
        <f>옵션!$B$13</f>
        <v>80</v>
      </c>
      <c r="I17" s="28">
        <f>SUM(AC15:AC16)</f>
        <v>7.0000000000000001E-3</v>
      </c>
      <c r="J17" s="28"/>
      <c r="K17" s="27"/>
      <c r="L17" s="28"/>
      <c r="M17" s="28"/>
      <c r="N17" s="28"/>
      <c r="O17" s="28" t="str">
        <f>IF(I17*M17=0,"",I17*M17*(N17/100))</f>
        <v/>
      </c>
      <c r="P17" s="78"/>
      <c r="Q17" s="78"/>
      <c r="R17" s="78"/>
      <c r="S17" s="28"/>
      <c r="T17" s="28"/>
      <c r="AC17" s="1">
        <f>SUM(AC15:AC16)</f>
        <v>7.0000000000000001E-3</v>
      </c>
      <c r="AD17" s="1">
        <f>SUM(AD15:AD16)</f>
        <v>1.7999999999999999E-2</v>
      </c>
    </row>
    <row r="18" spans="2:30" ht="22" customHeight="1">
      <c r="B18" s="15" t="s">
        <v>539</v>
      </c>
      <c r="C18" s="15" t="s">
        <v>522</v>
      </c>
      <c r="D18" s="27" t="s">
        <v>515</v>
      </c>
      <c r="E18" s="27" t="s">
        <v>523</v>
      </c>
      <c r="F18" s="28" t="s">
        <v>517</v>
      </c>
      <c r="G18" s="28">
        <f>IF(H18*I18/100 &lt;1, TRUNC(H18*I18/100, 옵션!$E$13), TRUNC(H18*I18/100, 옵션!$E$13))</f>
        <v>1.44E-2</v>
      </c>
      <c r="H18" s="28">
        <f>옵션!$B$13</f>
        <v>80</v>
      </c>
      <c r="I18" s="28">
        <f>SUM(AD15:AD16)</f>
        <v>1.7999999999999999E-2</v>
      </c>
      <c r="J18" s="28"/>
      <c r="K18" s="27"/>
      <c r="L18" s="28"/>
      <c r="M18" s="28"/>
      <c r="N18" s="28"/>
      <c r="O18" s="28" t="str">
        <f>IF(I18*M18=0,"",I18*M18*(N18/100))</f>
        <v/>
      </c>
      <c r="P18" s="78"/>
      <c r="Q18" s="78"/>
      <c r="R18" s="78"/>
      <c r="S18" s="28"/>
      <c r="T18" s="28"/>
    </row>
    <row r="19" spans="2:30" ht="22" customHeight="1">
      <c r="B19" s="15" t="s">
        <v>133</v>
      </c>
      <c r="D19" s="273" t="s">
        <v>549</v>
      </c>
      <c r="E19" s="274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5"/>
    </row>
    <row r="20" spans="2:30" ht="22" customHeight="1">
      <c r="B20" s="15" t="s">
        <v>539</v>
      </c>
      <c r="C20" s="15" t="s">
        <v>427</v>
      </c>
      <c r="D20" s="27" t="s">
        <v>421</v>
      </c>
      <c r="E20" s="27" t="s">
        <v>428</v>
      </c>
      <c r="F20" s="28" t="s">
        <v>417</v>
      </c>
      <c r="G20" s="28">
        <v>1.03</v>
      </c>
      <c r="H20" s="28">
        <f>IF(I20&lt;&gt;0,G20-I20,"")</f>
        <v>3.0000000000000027E-2</v>
      </c>
      <c r="I20" s="28">
        <v>1</v>
      </c>
      <c r="J20" s="28">
        <v>3</v>
      </c>
      <c r="K20" s="27" t="s">
        <v>546</v>
      </c>
      <c r="L20" s="28" t="s">
        <v>521</v>
      </c>
      <c r="M20" s="28">
        <v>1.2E-2</v>
      </c>
      <c r="N20" s="28">
        <v>100</v>
      </c>
      <c r="O20" s="28">
        <f>IF(I20*M20=0,"",I20*M20*(N20/100))</f>
        <v>1.2E-2</v>
      </c>
      <c r="P20" s="78"/>
      <c r="Q20" s="78"/>
      <c r="R20" s="78"/>
      <c r="S20" s="28" t="s">
        <v>547</v>
      </c>
      <c r="T20" s="28"/>
      <c r="AC20" s="1">
        <f>O20</f>
        <v>1.2E-2</v>
      </c>
    </row>
    <row r="21" spans="2:30" ht="22" customHeight="1">
      <c r="B21" s="15" t="s">
        <v>539</v>
      </c>
      <c r="C21" s="15" t="s">
        <v>427</v>
      </c>
      <c r="D21" s="27"/>
      <c r="E21" s="27"/>
      <c r="F21" s="28"/>
      <c r="G21" s="28">
        <v>1.03</v>
      </c>
      <c r="H21" s="28">
        <f>IF(I21&lt;&gt;0,G21-I21,"")</f>
        <v>3.0000000000000027E-2</v>
      </c>
      <c r="I21" s="28">
        <v>1</v>
      </c>
      <c r="J21" s="28">
        <v>3</v>
      </c>
      <c r="K21" s="27" t="s">
        <v>544</v>
      </c>
      <c r="L21" s="28" t="s">
        <v>523</v>
      </c>
      <c r="M21" s="28">
        <v>3.5999999999999997E-2</v>
      </c>
      <c r="N21" s="28">
        <v>100</v>
      </c>
      <c r="O21" s="28">
        <f>IF(I21*M21=0,"",I21*M21*(N21/100))</f>
        <v>3.5999999999999997E-2</v>
      </c>
      <c r="P21" s="78"/>
      <c r="Q21" s="78"/>
      <c r="R21" s="78"/>
      <c r="S21" s="28" t="s">
        <v>547</v>
      </c>
      <c r="T21" s="28"/>
      <c r="AD21" s="1">
        <f>O21</f>
        <v>3.5999999999999997E-2</v>
      </c>
    </row>
    <row r="22" spans="2:30" ht="22" customHeight="1">
      <c r="B22" s="15" t="s">
        <v>539</v>
      </c>
      <c r="C22" s="15" t="s">
        <v>520</v>
      </c>
      <c r="D22" s="27" t="s">
        <v>515</v>
      </c>
      <c r="E22" s="27" t="s">
        <v>521</v>
      </c>
      <c r="F22" s="28" t="s">
        <v>517</v>
      </c>
      <c r="G22" s="28">
        <f>IF(H22*I22/100 &lt;1, TRUNC(H22*I22/100, 옵션!$E$13), TRUNC(H22*I22/100, 옵션!$E$13))</f>
        <v>9.5999999999999992E-3</v>
      </c>
      <c r="H22" s="28">
        <f>옵션!$B$13</f>
        <v>80</v>
      </c>
      <c r="I22" s="28">
        <f>SUM(AC20:AC21)</f>
        <v>1.2E-2</v>
      </c>
      <c r="J22" s="28"/>
      <c r="K22" s="27"/>
      <c r="L22" s="28"/>
      <c r="M22" s="28"/>
      <c r="N22" s="28"/>
      <c r="O22" s="28" t="str">
        <f>IF(I22*M22=0,"",I22*M22*(N22/100))</f>
        <v/>
      </c>
      <c r="P22" s="78"/>
      <c r="Q22" s="78"/>
      <c r="R22" s="78"/>
      <c r="S22" s="28"/>
      <c r="T22" s="28"/>
      <c r="AC22" s="1">
        <f>SUM(AC20:AC21)</f>
        <v>1.2E-2</v>
      </c>
      <c r="AD22" s="1">
        <f>SUM(AD20:AD21)</f>
        <v>3.5999999999999997E-2</v>
      </c>
    </row>
    <row r="23" spans="2:30" ht="22" customHeight="1">
      <c r="B23" s="15" t="s">
        <v>539</v>
      </c>
      <c r="C23" s="15" t="s">
        <v>522</v>
      </c>
      <c r="D23" s="27" t="s">
        <v>515</v>
      </c>
      <c r="E23" s="27" t="s">
        <v>523</v>
      </c>
      <c r="F23" s="28" t="s">
        <v>517</v>
      </c>
      <c r="G23" s="28">
        <f>IF(H23*I23/100 &lt;1, TRUNC(H23*I23/100, 옵션!$E$13), TRUNC(H23*I23/100, 옵션!$E$13))</f>
        <v>2.8799999999999999E-2</v>
      </c>
      <c r="H23" s="28">
        <f>옵션!$B$13</f>
        <v>80</v>
      </c>
      <c r="I23" s="28">
        <f>SUM(AD20:AD21)</f>
        <v>3.5999999999999997E-2</v>
      </c>
      <c r="J23" s="28"/>
      <c r="K23" s="27"/>
      <c r="L23" s="28"/>
      <c r="M23" s="28"/>
      <c r="N23" s="28"/>
      <c r="O23" s="28" t="str">
        <f>IF(I23*M23=0,"",I23*M23*(N23/100))</f>
        <v/>
      </c>
      <c r="P23" s="78"/>
      <c r="Q23" s="78"/>
      <c r="R23" s="78"/>
      <c r="S23" s="28"/>
      <c r="T23" s="28"/>
    </row>
    <row r="24" spans="2:30" ht="22" customHeight="1">
      <c r="B24" s="15" t="s">
        <v>133</v>
      </c>
      <c r="D24" s="273" t="s">
        <v>550</v>
      </c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5"/>
    </row>
    <row r="25" spans="2:30" ht="22" customHeight="1">
      <c r="B25" s="15" t="s">
        <v>539</v>
      </c>
      <c r="C25" s="15" t="s">
        <v>444</v>
      </c>
      <c r="D25" s="27" t="s">
        <v>239</v>
      </c>
      <c r="E25" s="27" t="s">
        <v>445</v>
      </c>
      <c r="F25" s="28" t="s">
        <v>175</v>
      </c>
      <c r="G25" s="28">
        <v>1</v>
      </c>
      <c r="H25" s="28">
        <f>IF(I25&lt;&gt;0,G25-I25,"")</f>
        <v>0</v>
      </c>
      <c r="I25" s="28">
        <v>1</v>
      </c>
      <c r="J25" s="28"/>
      <c r="K25" s="27" t="s">
        <v>551</v>
      </c>
      <c r="L25" s="28" t="s">
        <v>516</v>
      </c>
      <c r="M25" s="28">
        <v>0.11</v>
      </c>
      <c r="N25" s="28">
        <v>100</v>
      </c>
      <c r="O25" s="28">
        <f>IF(I25*M25=0,"",I25*M25*(N25/100))</f>
        <v>0.11</v>
      </c>
      <c r="P25" s="78"/>
      <c r="Q25" s="78"/>
      <c r="R25" s="78"/>
      <c r="S25" s="28" t="s">
        <v>552</v>
      </c>
      <c r="T25" s="28"/>
      <c r="AA25" s="1">
        <f>O25</f>
        <v>0.11</v>
      </c>
    </row>
    <row r="26" spans="2:30" ht="22" customHeight="1">
      <c r="B26" s="15" t="s">
        <v>539</v>
      </c>
      <c r="C26" s="15" t="s">
        <v>444</v>
      </c>
      <c r="D26" s="27"/>
      <c r="E26" s="27"/>
      <c r="F26" s="28"/>
      <c r="G26" s="28">
        <v>1</v>
      </c>
      <c r="H26" s="28">
        <f>IF(I26&lt;&gt;0,G26-I26,"")</f>
        <v>0</v>
      </c>
      <c r="I26" s="28">
        <v>1</v>
      </c>
      <c r="J26" s="28"/>
      <c r="K26" s="27" t="s">
        <v>544</v>
      </c>
      <c r="L26" s="28" t="s">
        <v>523</v>
      </c>
      <c r="M26" s="28">
        <v>0.08</v>
      </c>
      <c r="N26" s="28">
        <v>100</v>
      </c>
      <c r="O26" s="28">
        <f>IF(I26*M26=0,"",I26*M26*(N26/100))</f>
        <v>0.08</v>
      </c>
      <c r="P26" s="78"/>
      <c r="Q26" s="78"/>
      <c r="R26" s="78"/>
      <c r="S26" s="28" t="s">
        <v>552</v>
      </c>
      <c r="T26" s="28"/>
      <c r="AD26" s="1">
        <f>O26</f>
        <v>0.08</v>
      </c>
    </row>
    <row r="27" spans="2:30" ht="22" customHeight="1">
      <c r="B27" s="15" t="s">
        <v>539</v>
      </c>
      <c r="C27" s="15" t="s">
        <v>514</v>
      </c>
      <c r="D27" s="27" t="s">
        <v>515</v>
      </c>
      <c r="E27" s="27" t="s">
        <v>516</v>
      </c>
      <c r="F27" s="28" t="s">
        <v>517</v>
      </c>
      <c r="G27" s="28">
        <f>IF(H27*I27/100 &lt;1, TRUNC(H27*I27/100, 옵션!$E$13), TRUNC(H27*I27/100, 옵션!$E$13))</f>
        <v>8.7999999999999995E-2</v>
      </c>
      <c r="H27" s="28">
        <f>옵션!$B$13</f>
        <v>80</v>
      </c>
      <c r="I27" s="28">
        <f>SUM(AA25:AA26)</f>
        <v>0.11</v>
      </c>
      <c r="J27" s="28"/>
      <c r="K27" s="27"/>
      <c r="L27" s="28"/>
      <c r="M27" s="28"/>
      <c r="N27" s="28"/>
      <c r="O27" s="28" t="str">
        <f>IF(I27*M27=0,"",I27*M27*(N27/100))</f>
        <v/>
      </c>
      <c r="P27" s="78"/>
      <c r="Q27" s="78"/>
      <c r="R27" s="78"/>
      <c r="S27" s="28"/>
      <c r="T27" s="28"/>
      <c r="AA27" s="1">
        <f>SUM(AA25:AA26)</f>
        <v>0.11</v>
      </c>
      <c r="AD27" s="1">
        <f>SUM(AD25:AD26)</f>
        <v>0.08</v>
      </c>
    </row>
    <row r="28" spans="2:30" ht="22" customHeight="1">
      <c r="B28" s="15" t="s">
        <v>539</v>
      </c>
      <c r="C28" s="15" t="s">
        <v>522</v>
      </c>
      <c r="D28" s="27" t="s">
        <v>515</v>
      </c>
      <c r="E28" s="27" t="s">
        <v>523</v>
      </c>
      <c r="F28" s="28" t="s">
        <v>517</v>
      </c>
      <c r="G28" s="28">
        <f>IF(H28*I28/100 &lt;1, TRUNC(H28*I28/100, 옵션!$E$13), TRUNC(H28*I28/100, 옵션!$E$13))</f>
        <v>6.4000000000000001E-2</v>
      </c>
      <c r="H28" s="28">
        <f>옵션!$B$13</f>
        <v>80</v>
      </c>
      <c r="I28" s="28">
        <f>SUM(AD25:AD26)</f>
        <v>0.08</v>
      </c>
      <c r="J28" s="28"/>
      <c r="K28" s="27"/>
      <c r="L28" s="28"/>
      <c r="M28" s="28"/>
      <c r="N28" s="28"/>
      <c r="O28" s="28" t="str">
        <f>IF(I28*M28=0,"",I28*M28*(N28/100))</f>
        <v/>
      </c>
      <c r="P28" s="78"/>
      <c r="Q28" s="78"/>
      <c r="R28" s="78"/>
      <c r="S28" s="28"/>
      <c r="T28" s="28"/>
    </row>
    <row r="29" spans="2:30" ht="22" customHeight="1">
      <c r="B29" s="15" t="s">
        <v>133</v>
      </c>
      <c r="D29" s="273" t="s">
        <v>553</v>
      </c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5"/>
    </row>
    <row r="30" spans="2:30" ht="22" customHeight="1">
      <c r="B30" s="15" t="s">
        <v>539</v>
      </c>
      <c r="C30" s="15" t="s">
        <v>438</v>
      </c>
      <c r="D30" s="27" t="s">
        <v>143</v>
      </c>
      <c r="E30" s="27" t="s">
        <v>439</v>
      </c>
      <c r="F30" s="28" t="s">
        <v>417</v>
      </c>
      <c r="G30" s="28">
        <v>6</v>
      </c>
      <c r="H30" s="28">
        <f t="shared" ref="H30:H35" si="0">IF(I30&lt;&gt;0,G30-I30,"")</f>
        <v>0</v>
      </c>
      <c r="I30" s="28">
        <v>6</v>
      </c>
      <c r="J30" s="28">
        <v>5</v>
      </c>
      <c r="K30" s="27" t="s">
        <v>554</v>
      </c>
      <c r="L30" s="28" t="s">
        <v>519</v>
      </c>
      <c r="M30" s="28">
        <v>8.4000000000000005E-2</v>
      </c>
      <c r="N30" s="28">
        <v>100</v>
      </c>
      <c r="O30" s="28">
        <f t="shared" ref="O30:O37" si="1">IF(I30*M30=0,"",I30*M30*(N30/100))</f>
        <v>0.504</v>
      </c>
      <c r="P30" s="78"/>
      <c r="Q30" s="78"/>
      <c r="R30" s="78"/>
      <c r="S30" s="28" t="s">
        <v>555</v>
      </c>
      <c r="T30" s="28"/>
      <c r="AB30" s="1">
        <f>O30</f>
        <v>0.504</v>
      </c>
    </row>
    <row r="31" spans="2:30" ht="22" customHeight="1">
      <c r="B31" s="15" t="s">
        <v>539</v>
      </c>
      <c r="C31" s="15" t="s">
        <v>461</v>
      </c>
      <c r="D31" s="27" t="s">
        <v>462</v>
      </c>
      <c r="E31" s="27" t="s">
        <v>463</v>
      </c>
      <c r="F31" s="28" t="s">
        <v>164</v>
      </c>
      <c r="G31" s="28">
        <v>1</v>
      </c>
      <c r="H31" s="28">
        <f t="shared" si="0"/>
        <v>0</v>
      </c>
      <c r="I31" s="28">
        <v>1</v>
      </c>
      <c r="J31" s="28"/>
      <c r="K31" s="27" t="s">
        <v>551</v>
      </c>
      <c r="L31" s="28" t="s">
        <v>516</v>
      </c>
      <c r="M31" s="28">
        <v>0.61099999999999999</v>
      </c>
      <c r="N31" s="28">
        <v>100</v>
      </c>
      <c r="O31" s="28">
        <f t="shared" si="1"/>
        <v>0.61099999999999999</v>
      </c>
      <c r="P31" s="78"/>
      <c r="Q31" s="78"/>
      <c r="R31" s="78"/>
      <c r="S31" s="28" t="s">
        <v>556</v>
      </c>
      <c r="T31" s="28"/>
      <c r="AA31" s="1">
        <f>O31</f>
        <v>0.61099999999999999</v>
      </c>
    </row>
    <row r="32" spans="2:30" ht="22" customHeight="1">
      <c r="B32" s="15" t="s">
        <v>539</v>
      </c>
      <c r="C32" s="15" t="s">
        <v>474</v>
      </c>
      <c r="D32" s="27" t="s">
        <v>475</v>
      </c>
      <c r="E32" s="27" t="s">
        <v>476</v>
      </c>
      <c r="F32" s="28" t="s">
        <v>313</v>
      </c>
      <c r="G32" s="28">
        <v>1</v>
      </c>
      <c r="H32" s="28">
        <f t="shared" si="0"/>
        <v>0</v>
      </c>
      <c r="I32" s="28">
        <v>1</v>
      </c>
      <c r="J32" s="28"/>
      <c r="K32" s="27" t="s">
        <v>551</v>
      </c>
      <c r="L32" s="28" t="s">
        <v>516</v>
      </c>
      <c r="M32" s="28">
        <v>0.61099999999999999</v>
      </c>
      <c r="N32" s="28">
        <v>100</v>
      </c>
      <c r="O32" s="28">
        <f t="shared" si="1"/>
        <v>0.61099999999999999</v>
      </c>
      <c r="P32" s="78"/>
      <c r="Q32" s="78"/>
      <c r="R32" s="78"/>
      <c r="S32" s="28" t="s">
        <v>556</v>
      </c>
      <c r="T32" s="28"/>
      <c r="AA32" s="1">
        <f>O32</f>
        <v>0.61099999999999999</v>
      </c>
    </row>
    <row r="33" spans="2:28" ht="22" customHeight="1">
      <c r="B33" s="15" t="s">
        <v>539</v>
      </c>
      <c r="C33" s="15" t="s">
        <v>466</v>
      </c>
      <c r="D33" s="27" t="s">
        <v>467</v>
      </c>
      <c r="E33" s="27" t="s">
        <v>468</v>
      </c>
      <c r="F33" s="28" t="s">
        <v>313</v>
      </c>
      <c r="G33" s="28">
        <v>1</v>
      </c>
      <c r="H33" s="28">
        <f t="shared" si="0"/>
        <v>0</v>
      </c>
      <c r="I33" s="28">
        <v>1</v>
      </c>
      <c r="J33" s="28"/>
      <c r="K33" s="27" t="s">
        <v>551</v>
      </c>
      <c r="L33" s="28" t="s">
        <v>516</v>
      </c>
      <c r="M33" s="28">
        <v>0.33800000000000002</v>
      </c>
      <c r="N33" s="28">
        <v>100</v>
      </c>
      <c r="O33" s="28">
        <f t="shared" si="1"/>
        <v>0.33800000000000002</v>
      </c>
      <c r="P33" s="78"/>
      <c r="Q33" s="78"/>
      <c r="R33" s="78"/>
      <c r="S33" s="28" t="s">
        <v>556</v>
      </c>
      <c r="T33" s="28"/>
      <c r="AA33" s="1">
        <f>O33</f>
        <v>0.33800000000000002</v>
      </c>
    </row>
    <row r="34" spans="2:28" ht="22" customHeight="1">
      <c r="B34" s="15" t="s">
        <v>539</v>
      </c>
      <c r="C34" s="15" t="s">
        <v>469</v>
      </c>
      <c r="D34" s="27" t="s">
        <v>470</v>
      </c>
      <c r="E34" s="27" t="s">
        <v>471</v>
      </c>
      <c r="F34" s="28" t="s">
        <v>164</v>
      </c>
      <c r="G34" s="28">
        <v>2</v>
      </c>
      <c r="H34" s="28">
        <f t="shared" si="0"/>
        <v>0</v>
      </c>
      <c r="I34" s="28">
        <v>2</v>
      </c>
      <c r="J34" s="28"/>
      <c r="K34" s="27" t="s">
        <v>551</v>
      </c>
      <c r="L34" s="28" t="s">
        <v>516</v>
      </c>
      <c r="M34" s="28">
        <v>0.13300000000000001</v>
      </c>
      <c r="N34" s="28">
        <v>100</v>
      </c>
      <c r="O34" s="28">
        <f t="shared" si="1"/>
        <v>0.26600000000000001</v>
      </c>
      <c r="P34" s="78"/>
      <c r="Q34" s="78"/>
      <c r="R34" s="78"/>
      <c r="S34" s="28" t="s">
        <v>556</v>
      </c>
      <c r="T34" s="28"/>
      <c r="AA34" s="1">
        <f>O34</f>
        <v>0.26600000000000001</v>
      </c>
    </row>
    <row r="35" spans="2:28" ht="22" customHeight="1">
      <c r="B35" s="15" t="s">
        <v>539</v>
      </c>
      <c r="C35" s="15" t="s">
        <v>432</v>
      </c>
      <c r="D35" s="27" t="s">
        <v>433</v>
      </c>
      <c r="E35" s="27" t="s">
        <v>434</v>
      </c>
      <c r="F35" s="28" t="s">
        <v>175</v>
      </c>
      <c r="G35" s="28">
        <v>6</v>
      </c>
      <c r="H35" s="28">
        <f t="shared" si="0"/>
        <v>0</v>
      </c>
      <c r="I35" s="28">
        <v>6</v>
      </c>
      <c r="J35" s="28"/>
      <c r="K35" s="27" t="s">
        <v>551</v>
      </c>
      <c r="L35" s="28" t="s">
        <v>516</v>
      </c>
      <c r="M35" s="28">
        <v>0.23</v>
      </c>
      <c r="N35" s="28">
        <v>100</v>
      </c>
      <c r="O35" s="28">
        <f t="shared" si="1"/>
        <v>1.3800000000000001</v>
      </c>
      <c r="P35" s="78"/>
      <c r="Q35" s="78"/>
      <c r="R35" s="78"/>
      <c r="S35" s="28" t="s">
        <v>557</v>
      </c>
      <c r="T35" s="28"/>
      <c r="AA35" s="1">
        <f>O35</f>
        <v>1.3800000000000001</v>
      </c>
    </row>
    <row r="36" spans="2:28" ht="22" customHeight="1">
      <c r="B36" s="15" t="s">
        <v>539</v>
      </c>
      <c r="C36" s="15" t="s">
        <v>514</v>
      </c>
      <c r="D36" s="27" t="s">
        <v>515</v>
      </c>
      <c r="E36" s="27" t="s">
        <v>516</v>
      </c>
      <c r="F36" s="28" t="s">
        <v>517</v>
      </c>
      <c r="G36" s="28">
        <f>IF(H36*I36/100 &lt;1, TRUNC(H36*I36/100, 옵션!$E$13), TRUNC(H36*I36/100, 옵션!$E$13))</f>
        <v>2.5648</v>
      </c>
      <c r="H36" s="28">
        <f>옵션!$B$13</f>
        <v>80</v>
      </c>
      <c r="I36" s="28">
        <f>SUM(AA30:AA35)</f>
        <v>3.2060000000000004</v>
      </c>
      <c r="J36" s="28"/>
      <c r="K36" s="27"/>
      <c r="L36" s="28"/>
      <c r="M36" s="28"/>
      <c r="N36" s="28"/>
      <c r="O36" s="28" t="str">
        <f t="shared" si="1"/>
        <v/>
      </c>
      <c r="P36" s="78"/>
      <c r="Q36" s="78"/>
      <c r="R36" s="78"/>
      <c r="S36" s="28"/>
      <c r="T36" s="28"/>
      <c r="AA36" s="1">
        <f>SUM(AA30:AA35)</f>
        <v>3.2060000000000004</v>
      </c>
      <c r="AB36" s="1">
        <f>SUM(AB30:AB35)</f>
        <v>0.504</v>
      </c>
    </row>
    <row r="37" spans="2:28" ht="22" customHeight="1">
      <c r="B37" s="15" t="s">
        <v>539</v>
      </c>
      <c r="C37" s="15" t="s">
        <v>518</v>
      </c>
      <c r="D37" s="27" t="s">
        <v>515</v>
      </c>
      <c r="E37" s="27" t="s">
        <v>519</v>
      </c>
      <c r="F37" s="28" t="s">
        <v>517</v>
      </c>
      <c r="G37" s="28">
        <f>IF(H37*I37/100 &lt;1, TRUNC(H37*I37/100, 옵션!$E$13), TRUNC(H37*I37/100, 옵션!$E$13))</f>
        <v>0.4032</v>
      </c>
      <c r="H37" s="28">
        <f>옵션!$B$13</f>
        <v>80</v>
      </c>
      <c r="I37" s="28">
        <f>SUM(AB30:AB35)</f>
        <v>0.504</v>
      </c>
      <c r="J37" s="28"/>
      <c r="K37" s="27"/>
      <c r="L37" s="28"/>
      <c r="M37" s="28"/>
      <c r="N37" s="28"/>
      <c r="O37" s="28" t="str">
        <f t="shared" si="1"/>
        <v/>
      </c>
      <c r="P37" s="78"/>
      <c r="Q37" s="78"/>
      <c r="R37" s="78"/>
      <c r="S37" s="28"/>
      <c r="T37" s="28"/>
    </row>
    <row r="38" spans="2:28" ht="22" customHeight="1">
      <c r="D38" s="27"/>
      <c r="E38" s="27"/>
      <c r="F38" s="28"/>
      <c r="G38" s="28"/>
      <c r="H38" s="28"/>
      <c r="I38" s="28"/>
      <c r="J38" s="28"/>
      <c r="K38" s="27"/>
      <c r="L38" s="28"/>
      <c r="M38" s="28"/>
      <c r="N38" s="28"/>
      <c r="O38" s="28"/>
      <c r="P38" s="78"/>
      <c r="Q38" s="78"/>
      <c r="R38" s="78"/>
      <c r="S38" s="28"/>
      <c r="T38" s="28"/>
    </row>
    <row r="39" spans="2:28" ht="22" customHeight="1">
      <c r="D39" s="27"/>
      <c r="E39" s="27"/>
      <c r="F39" s="28"/>
      <c r="G39" s="28"/>
      <c r="H39" s="28"/>
      <c r="I39" s="28"/>
      <c r="J39" s="28"/>
      <c r="K39" s="27"/>
      <c r="L39" s="28"/>
      <c r="M39" s="28"/>
      <c r="N39" s="28"/>
      <c r="O39" s="28"/>
      <c r="P39" s="78"/>
      <c r="Q39" s="78"/>
      <c r="R39" s="78"/>
      <c r="S39" s="28"/>
      <c r="T39" s="28"/>
    </row>
    <row r="40" spans="2:28" ht="22" customHeight="1">
      <c r="D40" s="27"/>
      <c r="E40" s="27"/>
      <c r="F40" s="28"/>
      <c r="G40" s="28"/>
      <c r="H40" s="28"/>
      <c r="I40" s="28"/>
      <c r="J40" s="28"/>
      <c r="K40" s="27"/>
      <c r="L40" s="28"/>
      <c r="M40" s="28"/>
      <c r="N40" s="28"/>
      <c r="O40" s="28"/>
      <c r="P40" s="78"/>
      <c r="Q40" s="78"/>
      <c r="R40" s="78"/>
      <c r="S40" s="28"/>
      <c r="T40" s="28"/>
    </row>
    <row r="41" spans="2:28" ht="22" customHeight="1">
      <c r="D41" s="27"/>
      <c r="E41" s="27"/>
      <c r="F41" s="28"/>
      <c r="G41" s="28"/>
      <c r="H41" s="28"/>
      <c r="I41" s="28"/>
      <c r="J41" s="28"/>
      <c r="K41" s="27"/>
      <c r="L41" s="28"/>
      <c r="M41" s="28"/>
      <c r="N41" s="28"/>
      <c r="O41" s="28"/>
      <c r="P41" s="78"/>
      <c r="Q41" s="78"/>
      <c r="R41" s="78"/>
      <c r="S41" s="28"/>
      <c r="T41" s="28"/>
    </row>
    <row r="42" spans="2:28" ht="22" customHeight="1">
      <c r="D42" s="27"/>
      <c r="E42" s="27"/>
      <c r="F42" s="28"/>
      <c r="G42" s="28"/>
      <c r="H42" s="28"/>
      <c r="I42" s="28"/>
      <c r="J42" s="28"/>
      <c r="K42" s="27"/>
      <c r="L42" s="28"/>
      <c r="M42" s="28"/>
      <c r="N42" s="28"/>
      <c r="O42" s="28"/>
      <c r="P42" s="78"/>
      <c r="Q42" s="78"/>
      <c r="R42" s="78"/>
      <c r="S42" s="28"/>
      <c r="T42" s="28"/>
    </row>
    <row r="43" spans="2:28" ht="22" customHeight="1">
      <c r="D43" s="27"/>
      <c r="E43" s="27"/>
      <c r="F43" s="28"/>
      <c r="G43" s="28"/>
      <c r="H43" s="28"/>
      <c r="I43" s="28"/>
      <c r="J43" s="28"/>
      <c r="K43" s="27"/>
      <c r="L43" s="28"/>
      <c r="M43" s="28"/>
      <c r="N43" s="28"/>
      <c r="O43" s="28"/>
      <c r="P43" s="78"/>
      <c r="Q43" s="78"/>
      <c r="R43" s="78"/>
      <c r="S43" s="28"/>
      <c r="T43" s="28"/>
    </row>
    <row r="44" spans="2:28" ht="22" customHeight="1">
      <c r="D44" s="27"/>
      <c r="E44" s="27"/>
      <c r="F44" s="28"/>
      <c r="G44" s="28"/>
      <c r="H44" s="28"/>
      <c r="I44" s="28"/>
      <c r="J44" s="28"/>
      <c r="K44" s="27"/>
      <c r="L44" s="28"/>
      <c r="M44" s="28"/>
      <c r="N44" s="28"/>
      <c r="O44" s="28"/>
      <c r="P44" s="78"/>
      <c r="Q44" s="78"/>
      <c r="R44" s="78"/>
      <c r="S44" s="28"/>
      <c r="T44" s="28"/>
    </row>
    <row r="45" spans="2:28" ht="22" customHeight="1">
      <c r="D45" s="27"/>
      <c r="E45" s="27"/>
      <c r="F45" s="28"/>
      <c r="G45" s="28"/>
      <c r="H45" s="28"/>
      <c r="I45" s="28"/>
      <c r="J45" s="28"/>
      <c r="K45" s="27"/>
      <c r="L45" s="28"/>
      <c r="M45" s="28"/>
      <c r="N45" s="28"/>
      <c r="O45" s="28"/>
      <c r="P45" s="78"/>
      <c r="Q45" s="78"/>
      <c r="R45" s="78"/>
      <c r="S45" s="28"/>
      <c r="T45" s="28"/>
    </row>
    <row r="46" spans="2:28" ht="22" customHeight="1">
      <c r="D46" s="27"/>
      <c r="E46" s="27"/>
      <c r="F46" s="28"/>
      <c r="G46" s="28"/>
      <c r="H46" s="28"/>
      <c r="I46" s="28"/>
      <c r="J46" s="28"/>
      <c r="K46" s="27"/>
      <c r="L46" s="28"/>
      <c r="M46" s="28"/>
      <c r="N46" s="28"/>
      <c r="O46" s="28"/>
      <c r="P46" s="78"/>
      <c r="Q46" s="78"/>
      <c r="R46" s="78"/>
      <c r="S46" s="28"/>
      <c r="T46" s="28"/>
    </row>
    <row r="47" spans="2:28" ht="22" customHeight="1">
      <c r="D47" s="27"/>
      <c r="E47" s="27"/>
      <c r="F47" s="28"/>
      <c r="G47" s="28"/>
      <c r="H47" s="28"/>
      <c r="I47" s="28"/>
      <c r="J47" s="28"/>
      <c r="K47" s="27"/>
      <c r="L47" s="28"/>
      <c r="M47" s="28"/>
      <c r="N47" s="28"/>
      <c r="O47" s="28"/>
      <c r="P47" s="78"/>
      <c r="Q47" s="78"/>
      <c r="R47" s="78"/>
      <c r="S47" s="28"/>
      <c r="T47" s="28"/>
    </row>
    <row r="48" spans="2:28" ht="22" customHeight="1">
      <c r="D48" s="27"/>
      <c r="E48" s="27"/>
      <c r="F48" s="28"/>
      <c r="G48" s="28"/>
      <c r="H48" s="28"/>
      <c r="I48" s="28"/>
      <c r="J48" s="28"/>
      <c r="K48" s="27"/>
      <c r="L48" s="28"/>
      <c r="M48" s="28"/>
      <c r="N48" s="28"/>
      <c r="O48" s="28"/>
      <c r="P48" s="78"/>
      <c r="Q48" s="78"/>
      <c r="R48" s="78"/>
      <c r="S48" s="28"/>
      <c r="T48" s="28"/>
    </row>
    <row r="49" spans="4:20" ht="22" customHeight="1">
      <c r="D49" s="27"/>
      <c r="E49" s="27"/>
      <c r="F49" s="28"/>
      <c r="G49" s="28"/>
      <c r="H49" s="28"/>
      <c r="I49" s="28"/>
      <c r="J49" s="28"/>
      <c r="K49" s="27"/>
      <c r="L49" s="28"/>
      <c r="M49" s="28"/>
      <c r="N49" s="28"/>
      <c r="O49" s="28"/>
      <c r="P49" s="78"/>
      <c r="Q49" s="78"/>
      <c r="R49" s="78"/>
      <c r="S49" s="28"/>
      <c r="T49" s="28"/>
    </row>
    <row r="50" spans="4:20" ht="22" customHeight="1">
      <c r="D50" s="27"/>
      <c r="E50" s="27"/>
      <c r="F50" s="28"/>
      <c r="G50" s="28"/>
      <c r="H50" s="28"/>
      <c r="I50" s="28"/>
      <c r="J50" s="28"/>
      <c r="K50" s="27"/>
      <c r="L50" s="28"/>
      <c r="M50" s="28"/>
      <c r="N50" s="28"/>
      <c r="O50" s="28"/>
      <c r="P50" s="78"/>
      <c r="Q50" s="78"/>
      <c r="R50" s="78"/>
      <c r="S50" s="28"/>
      <c r="T50" s="28"/>
    </row>
    <row r="51" spans="4:20" ht="22" customHeight="1">
      <c r="D51" s="27"/>
      <c r="E51" s="27"/>
      <c r="F51" s="28"/>
      <c r="G51" s="28"/>
      <c r="H51" s="28"/>
      <c r="I51" s="28"/>
      <c r="J51" s="28"/>
      <c r="K51" s="27"/>
      <c r="L51" s="28"/>
      <c r="M51" s="28"/>
      <c r="N51" s="28"/>
      <c r="O51" s="28"/>
      <c r="P51" s="78"/>
      <c r="Q51" s="78"/>
      <c r="R51" s="78"/>
      <c r="S51" s="28"/>
      <c r="T51" s="28"/>
    </row>
    <row r="52" spans="4:20" ht="22" customHeight="1">
      <c r="D52" s="27"/>
      <c r="E52" s="27"/>
      <c r="F52" s="28"/>
      <c r="G52" s="28"/>
      <c r="H52" s="28"/>
      <c r="I52" s="28"/>
      <c r="J52" s="28"/>
      <c r="K52" s="27"/>
      <c r="L52" s="28"/>
      <c r="M52" s="28"/>
      <c r="N52" s="28"/>
      <c r="O52" s="28"/>
      <c r="P52" s="78"/>
      <c r="Q52" s="78"/>
      <c r="R52" s="78"/>
      <c r="S52" s="28"/>
      <c r="T52" s="28"/>
    </row>
    <row r="53" spans="4:20" ht="22" customHeight="1">
      <c r="D53" s="27"/>
      <c r="E53" s="27"/>
      <c r="F53" s="28"/>
      <c r="G53" s="28"/>
      <c r="H53" s="28"/>
      <c r="I53" s="28"/>
      <c r="J53" s="28"/>
      <c r="K53" s="27"/>
      <c r="L53" s="28"/>
      <c r="M53" s="28"/>
      <c r="N53" s="28"/>
      <c r="O53" s="28"/>
      <c r="P53" s="78"/>
      <c r="Q53" s="78"/>
      <c r="R53" s="78"/>
      <c r="S53" s="28"/>
      <c r="T53" s="28"/>
    </row>
    <row r="54" spans="4:20" ht="22" customHeight="1">
      <c r="D54" s="27"/>
      <c r="E54" s="27"/>
      <c r="F54" s="28"/>
      <c r="G54" s="28"/>
      <c r="H54" s="28"/>
      <c r="I54" s="28"/>
      <c r="J54" s="28"/>
      <c r="K54" s="27"/>
      <c r="L54" s="28"/>
      <c r="M54" s="28"/>
      <c r="N54" s="28"/>
      <c r="O54" s="28"/>
      <c r="P54" s="78"/>
      <c r="Q54" s="78"/>
      <c r="R54" s="78"/>
      <c r="S54" s="28"/>
      <c r="T54" s="28"/>
    </row>
    <row r="55" spans="4:20" ht="22" customHeight="1">
      <c r="D55" s="27"/>
      <c r="E55" s="27"/>
      <c r="F55" s="28"/>
      <c r="G55" s="28"/>
      <c r="H55" s="28"/>
      <c r="I55" s="28"/>
      <c r="J55" s="28"/>
      <c r="K55" s="27"/>
      <c r="L55" s="28"/>
      <c r="M55" s="28"/>
      <c r="N55" s="28"/>
      <c r="O55" s="28"/>
      <c r="P55" s="78"/>
      <c r="Q55" s="78"/>
      <c r="R55" s="78"/>
      <c r="S55" s="28"/>
      <c r="T55" s="28"/>
    </row>
  </sheetData>
  <mergeCells count="19">
    <mergeCell ref="D29:T29"/>
    <mergeCell ref="D4:T4"/>
    <mergeCell ref="D9:T9"/>
    <mergeCell ref="D14:T14"/>
    <mergeCell ref="D19:T19"/>
    <mergeCell ref="D24:T24"/>
    <mergeCell ref="P2:R2"/>
    <mergeCell ref="S2:S3"/>
    <mergeCell ref="T2:T3"/>
    <mergeCell ref="D1:T1"/>
    <mergeCell ref="A2:A3"/>
    <mergeCell ref="B2:B3"/>
    <mergeCell ref="C2:C3"/>
    <mergeCell ref="D2:D3"/>
    <mergeCell ref="E2:E3"/>
    <mergeCell ref="F2:F3"/>
    <mergeCell ref="G2:J2"/>
    <mergeCell ref="K2:K3"/>
    <mergeCell ref="L2:O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  <rowBreaks count="1" manualBreakCount="1">
    <brk id="28" max="1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3806E-64DF-4ADF-B9A0-6A746C924458}">
  <dimension ref="A1:M55"/>
  <sheetViews>
    <sheetView topLeftCell="C1" zoomScaleNormal="100" workbookViewId="0">
      <pane ySplit="3" topLeftCell="A4" activePane="bottomLeft" state="frozen"/>
      <selection activeCell="J20" sqref="J20"/>
      <selection pane="bottomLeft" activeCell="H12" sqref="H12"/>
    </sheetView>
  </sheetViews>
  <sheetFormatPr defaultColWidth="8.9140625" defaultRowHeight="21.65" customHeight="1"/>
  <cols>
    <col min="1" max="1" width="5.25" style="50" hidden="1" customWidth="1"/>
    <col min="2" max="2" width="8.75" style="15" hidden="1" customWidth="1"/>
    <col min="3" max="3" width="16.58203125" style="15" customWidth="1"/>
    <col min="4" max="4" width="24.33203125" style="15" customWidth="1"/>
    <col min="5" max="5" width="25.33203125" style="15" customWidth="1"/>
    <col min="6" max="6" width="4.75" style="2" customWidth="1"/>
    <col min="7" max="7" width="11.25" style="1" customWidth="1"/>
    <col min="8" max="8" width="13.9140625" style="79" customWidth="1"/>
    <col min="9" max="9" width="11.6640625" style="79" customWidth="1"/>
    <col min="10" max="10" width="10" style="79" customWidth="1"/>
    <col min="11" max="11" width="7" style="79" customWidth="1"/>
    <col min="12" max="12" width="10.75" style="79" customWidth="1"/>
    <col min="13" max="13" width="10.75" style="1" customWidth="1"/>
    <col min="14" max="16384" width="8.9140625" style="1"/>
  </cols>
  <sheetData>
    <row r="1" spans="1:13" ht="21.65" customHeight="1">
      <c r="A1" s="50" t="s">
        <v>132</v>
      </c>
      <c r="B1" s="15" t="s">
        <v>536</v>
      </c>
      <c r="C1" s="284" t="s">
        <v>534</v>
      </c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s="59" customFormat="1" ht="21.65" customHeight="1">
      <c r="A2" s="3" t="s">
        <v>1</v>
      </c>
      <c r="B2" s="86" t="s">
        <v>0</v>
      </c>
      <c r="C2" s="267" t="s">
        <v>18</v>
      </c>
      <c r="D2" s="267" t="s">
        <v>61</v>
      </c>
      <c r="E2" s="267" t="s">
        <v>62</v>
      </c>
      <c r="F2" s="269" t="s">
        <v>5</v>
      </c>
      <c r="G2" s="269" t="s">
        <v>9</v>
      </c>
      <c r="H2" s="271" t="s">
        <v>54</v>
      </c>
      <c r="I2" s="271" t="s">
        <v>55</v>
      </c>
      <c r="J2" s="271" t="s">
        <v>56</v>
      </c>
      <c r="K2" s="271" t="s">
        <v>83</v>
      </c>
      <c r="L2" s="271" t="s">
        <v>12</v>
      </c>
      <c r="M2" s="269" t="s">
        <v>57</v>
      </c>
    </row>
    <row r="3" spans="1:13" ht="21.65" customHeight="1">
      <c r="C3" s="285"/>
      <c r="D3" s="285"/>
      <c r="E3" s="285"/>
      <c r="F3" s="286"/>
      <c r="G3" s="283"/>
      <c r="H3" s="283"/>
      <c r="I3" s="283"/>
      <c r="J3" s="283"/>
      <c r="K3" s="283"/>
      <c r="L3" s="283"/>
      <c r="M3" s="283"/>
    </row>
    <row r="4" spans="1:13" ht="21.65" customHeight="1">
      <c r="C4" s="27" t="s">
        <v>416</v>
      </c>
      <c r="D4" s="27" t="s">
        <v>156</v>
      </c>
      <c r="E4" s="27" t="s">
        <v>157</v>
      </c>
      <c r="F4" s="14" t="s">
        <v>417</v>
      </c>
      <c r="G4" s="28"/>
      <c r="H4" s="78">
        <f>TRUNC(단가조사!G4*옵션!$D$11)</f>
        <v>23600</v>
      </c>
      <c r="I4" s="78"/>
      <c r="J4" s="78"/>
      <c r="K4" s="78"/>
      <c r="L4" s="78">
        <f t="shared" ref="L4:L35" si="0">SUM(H4,I4,J4)</f>
        <v>23600</v>
      </c>
      <c r="M4" s="28"/>
    </row>
    <row r="5" spans="1:13" ht="21.65" customHeight="1">
      <c r="C5" s="27" t="s">
        <v>420</v>
      </c>
      <c r="D5" s="27" t="s">
        <v>421</v>
      </c>
      <c r="E5" s="27" t="s">
        <v>422</v>
      </c>
      <c r="F5" s="14" t="s">
        <v>417</v>
      </c>
      <c r="G5" s="28"/>
      <c r="H5" s="78">
        <f>TRUNC(단가조사!G5*옵션!$D$11)</f>
        <v>360</v>
      </c>
      <c r="I5" s="78"/>
      <c r="J5" s="78"/>
      <c r="K5" s="78"/>
      <c r="L5" s="78">
        <f t="shared" si="0"/>
        <v>360</v>
      </c>
      <c r="M5" s="28"/>
    </row>
    <row r="6" spans="1:13" ht="21.65" customHeight="1">
      <c r="C6" s="27" t="s">
        <v>425</v>
      </c>
      <c r="D6" s="27" t="s">
        <v>421</v>
      </c>
      <c r="E6" s="27" t="s">
        <v>426</v>
      </c>
      <c r="F6" s="14" t="s">
        <v>417</v>
      </c>
      <c r="G6" s="28"/>
      <c r="H6" s="78">
        <f>TRUNC(단가조사!G6*옵션!$D$11)</f>
        <v>550</v>
      </c>
      <c r="I6" s="78"/>
      <c r="J6" s="78"/>
      <c r="K6" s="78"/>
      <c r="L6" s="78">
        <f t="shared" si="0"/>
        <v>550</v>
      </c>
      <c r="M6" s="28"/>
    </row>
    <row r="7" spans="1:13" ht="21.65" customHeight="1">
      <c r="C7" s="27" t="s">
        <v>427</v>
      </c>
      <c r="D7" s="27" t="s">
        <v>421</v>
      </c>
      <c r="E7" s="27" t="s">
        <v>428</v>
      </c>
      <c r="F7" s="14" t="s">
        <v>417</v>
      </c>
      <c r="G7" s="28"/>
      <c r="H7" s="78">
        <f>TRUNC(단가조사!G7*옵션!$D$11)</f>
        <v>1980</v>
      </c>
      <c r="I7" s="78"/>
      <c r="J7" s="78"/>
      <c r="K7" s="78"/>
      <c r="L7" s="78">
        <f t="shared" si="0"/>
        <v>1980</v>
      </c>
      <c r="M7" s="28"/>
    </row>
    <row r="8" spans="1:13" ht="21.65" customHeight="1">
      <c r="C8" s="27" t="s">
        <v>429</v>
      </c>
      <c r="D8" s="27" t="s">
        <v>168</v>
      </c>
      <c r="E8" s="27" t="s">
        <v>169</v>
      </c>
      <c r="F8" s="14" t="s">
        <v>164</v>
      </c>
      <c r="G8" s="28"/>
      <c r="H8" s="78">
        <f>TRUNC(단가조사!G8*옵션!$D$11)</f>
        <v>7790</v>
      </c>
      <c r="I8" s="78"/>
      <c r="J8" s="78"/>
      <c r="K8" s="78"/>
      <c r="L8" s="78">
        <f t="shared" si="0"/>
        <v>7790</v>
      </c>
      <c r="M8" s="28"/>
    </row>
    <row r="9" spans="1:13" ht="21.65" customHeight="1">
      <c r="C9" s="27" t="s">
        <v>431</v>
      </c>
      <c r="D9" s="27" t="s">
        <v>173</v>
      </c>
      <c r="E9" s="27" t="s">
        <v>174</v>
      </c>
      <c r="F9" s="14" t="s">
        <v>175</v>
      </c>
      <c r="G9" s="28"/>
      <c r="H9" s="78">
        <f>TRUNC(단가조사!G9*옵션!$D$11)</f>
        <v>45191</v>
      </c>
      <c r="I9" s="78"/>
      <c r="J9" s="78"/>
      <c r="K9" s="78"/>
      <c r="L9" s="78">
        <f t="shared" si="0"/>
        <v>45191</v>
      </c>
      <c r="M9" s="28"/>
    </row>
    <row r="10" spans="1:13" ht="21.65" customHeight="1">
      <c r="C10" s="27" t="s">
        <v>432</v>
      </c>
      <c r="D10" s="27" t="s">
        <v>433</v>
      </c>
      <c r="E10" s="27" t="s">
        <v>434</v>
      </c>
      <c r="F10" s="14" t="s">
        <v>175</v>
      </c>
      <c r="G10" s="28"/>
      <c r="H10" s="78">
        <f>TRUNC(단가조사!G10*옵션!$D$11)</f>
        <v>8000</v>
      </c>
      <c r="I10" s="78"/>
      <c r="J10" s="78"/>
      <c r="K10" s="78"/>
      <c r="L10" s="78">
        <f t="shared" si="0"/>
        <v>8000</v>
      </c>
      <c r="M10" s="28"/>
    </row>
    <row r="11" spans="1:13" ht="21.65" customHeight="1">
      <c r="C11" s="27" t="s">
        <v>435</v>
      </c>
      <c r="D11" s="27" t="s">
        <v>224</v>
      </c>
      <c r="E11" s="27" t="s">
        <v>225</v>
      </c>
      <c r="F11" s="14" t="s">
        <v>417</v>
      </c>
      <c r="G11" s="28"/>
      <c r="H11" s="78">
        <f>TRUNC(단가조사!G11*옵션!$D$11)</f>
        <v>16695</v>
      </c>
      <c r="I11" s="78"/>
      <c r="J11" s="78"/>
      <c r="K11" s="78"/>
      <c r="L11" s="78">
        <f t="shared" si="0"/>
        <v>16695</v>
      </c>
      <c r="M11" s="28"/>
    </row>
    <row r="12" spans="1:13" ht="21.65" customHeight="1">
      <c r="C12" s="27" t="s">
        <v>438</v>
      </c>
      <c r="D12" s="27" t="s">
        <v>143</v>
      </c>
      <c r="E12" s="27" t="s">
        <v>782</v>
      </c>
      <c r="F12" s="14" t="s">
        <v>417</v>
      </c>
      <c r="G12" s="28"/>
      <c r="H12" s="78">
        <f>H13</f>
        <v>33081</v>
      </c>
      <c r="I12" s="78"/>
      <c r="J12" s="78"/>
      <c r="K12" s="78"/>
      <c r="L12" s="78">
        <f t="shared" si="0"/>
        <v>33081</v>
      </c>
      <c r="M12" s="28"/>
    </row>
    <row r="13" spans="1:13" ht="21.65" customHeight="1">
      <c r="C13" s="27" t="s">
        <v>442</v>
      </c>
      <c r="D13" s="27" t="s">
        <v>143</v>
      </c>
      <c r="E13" s="27" t="s">
        <v>144</v>
      </c>
      <c r="F13" s="14" t="s">
        <v>417</v>
      </c>
      <c r="G13" s="28"/>
      <c r="H13" s="78">
        <f>TRUNC(단가조사!G13*옵션!$D$11)</f>
        <v>33081</v>
      </c>
      <c r="I13" s="78"/>
      <c r="J13" s="78"/>
      <c r="K13" s="78"/>
      <c r="L13" s="78">
        <f t="shared" si="0"/>
        <v>33081</v>
      </c>
      <c r="M13" s="28"/>
    </row>
    <row r="14" spans="1:13" ht="21.65" customHeight="1">
      <c r="C14" s="27" t="s">
        <v>443</v>
      </c>
      <c r="D14" s="27" t="s">
        <v>143</v>
      </c>
      <c r="E14" s="27" t="s">
        <v>252</v>
      </c>
      <c r="F14" s="14" t="s">
        <v>417</v>
      </c>
      <c r="G14" s="28"/>
      <c r="H14" s="78">
        <f>TRUNC(단가조사!G14*옵션!$D$11)</f>
        <v>2041</v>
      </c>
      <c r="I14" s="78"/>
      <c r="J14" s="78"/>
      <c r="K14" s="78"/>
      <c r="L14" s="78">
        <f t="shared" si="0"/>
        <v>2041</v>
      </c>
      <c r="M14" s="28"/>
    </row>
    <row r="15" spans="1:13" ht="21.65" customHeight="1">
      <c r="C15" s="27" t="s">
        <v>444</v>
      </c>
      <c r="D15" s="27" t="s">
        <v>239</v>
      </c>
      <c r="E15" s="27" t="s">
        <v>445</v>
      </c>
      <c r="F15" s="14" t="s">
        <v>175</v>
      </c>
      <c r="G15" s="28"/>
      <c r="H15" s="78">
        <f>TRUNC(단가조사!G15*옵션!$D$11)</f>
        <v>10200</v>
      </c>
      <c r="I15" s="78"/>
      <c r="J15" s="78"/>
      <c r="K15" s="78"/>
      <c r="L15" s="78">
        <f t="shared" si="0"/>
        <v>10200</v>
      </c>
      <c r="M15" s="28"/>
    </row>
    <row r="16" spans="1:13" ht="21.65" customHeight="1">
      <c r="C16" s="27" t="s">
        <v>447</v>
      </c>
      <c r="D16" s="27" t="s">
        <v>448</v>
      </c>
      <c r="E16" s="27" t="s">
        <v>449</v>
      </c>
      <c r="F16" s="14" t="s">
        <v>175</v>
      </c>
      <c r="G16" s="28"/>
      <c r="H16" s="78">
        <f>TRUNC(단가조사!G16*옵션!$D$11)</f>
        <v>320000</v>
      </c>
      <c r="I16" s="78"/>
      <c r="J16" s="78"/>
      <c r="K16" s="78"/>
      <c r="L16" s="78">
        <f t="shared" si="0"/>
        <v>320000</v>
      </c>
      <c r="M16" s="28"/>
    </row>
    <row r="17" spans="3:13" ht="21.65" customHeight="1">
      <c r="C17" s="27" t="s">
        <v>451</v>
      </c>
      <c r="D17" s="27" t="s">
        <v>452</v>
      </c>
      <c r="E17" s="27" t="s">
        <v>453</v>
      </c>
      <c r="F17" s="14" t="s">
        <v>175</v>
      </c>
      <c r="G17" s="28"/>
      <c r="H17" s="78">
        <f>TRUNC(단가조사!G17*옵션!$D$11)</f>
        <v>5000</v>
      </c>
      <c r="I17" s="78"/>
      <c r="J17" s="78"/>
      <c r="K17" s="78"/>
      <c r="L17" s="78">
        <f t="shared" si="0"/>
        <v>5000</v>
      </c>
      <c r="M17" s="28"/>
    </row>
    <row r="18" spans="3:13" ht="21.65" customHeight="1">
      <c r="C18" s="27" t="s">
        <v>454</v>
      </c>
      <c r="D18" s="27" t="s">
        <v>452</v>
      </c>
      <c r="E18" s="27" t="s">
        <v>455</v>
      </c>
      <c r="F18" s="14" t="s">
        <v>175</v>
      </c>
      <c r="G18" s="28"/>
      <c r="H18" s="78">
        <f>TRUNC(단가조사!G18*옵션!$D$11)</f>
        <v>5000</v>
      </c>
      <c r="I18" s="78"/>
      <c r="J18" s="78"/>
      <c r="K18" s="78"/>
      <c r="L18" s="78">
        <f t="shared" si="0"/>
        <v>5000</v>
      </c>
      <c r="M18" s="28"/>
    </row>
    <row r="19" spans="3:13" ht="21.65" customHeight="1">
      <c r="C19" s="27" t="s">
        <v>456</v>
      </c>
      <c r="D19" s="27" t="s">
        <v>457</v>
      </c>
      <c r="E19" s="27" t="s">
        <v>458</v>
      </c>
      <c r="F19" s="14" t="s">
        <v>164</v>
      </c>
      <c r="G19" s="28"/>
      <c r="H19" s="78">
        <f>TRUNC(단가조사!G19*옵션!$D$11)</f>
        <v>5000</v>
      </c>
      <c r="I19" s="78"/>
      <c r="J19" s="78"/>
      <c r="K19" s="78"/>
      <c r="L19" s="78">
        <f t="shared" si="0"/>
        <v>5000</v>
      </c>
      <c r="M19" s="28"/>
    </row>
    <row r="20" spans="3:13" ht="21.65" customHeight="1">
      <c r="C20" s="27" t="s">
        <v>459</v>
      </c>
      <c r="D20" s="27" t="s">
        <v>457</v>
      </c>
      <c r="E20" s="27" t="s">
        <v>460</v>
      </c>
      <c r="F20" s="14" t="s">
        <v>164</v>
      </c>
      <c r="G20" s="28"/>
      <c r="H20" s="78">
        <f>TRUNC(단가조사!G20*옵션!$D$11)</f>
        <v>1000</v>
      </c>
      <c r="I20" s="78"/>
      <c r="J20" s="78"/>
      <c r="K20" s="78"/>
      <c r="L20" s="78">
        <f t="shared" si="0"/>
        <v>1000</v>
      </c>
      <c r="M20" s="28"/>
    </row>
    <row r="21" spans="3:13" ht="21.65" customHeight="1">
      <c r="C21" s="27" t="s">
        <v>461</v>
      </c>
      <c r="D21" s="27" t="s">
        <v>462</v>
      </c>
      <c r="E21" s="27" t="s">
        <v>463</v>
      </c>
      <c r="F21" s="14" t="s">
        <v>164</v>
      </c>
      <c r="G21" s="28"/>
      <c r="H21" s="78">
        <f>TRUNC(단가조사!G21*옵션!$D$11)</f>
        <v>310900</v>
      </c>
      <c r="I21" s="78"/>
      <c r="J21" s="78"/>
      <c r="K21" s="78"/>
      <c r="L21" s="78">
        <f t="shared" si="0"/>
        <v>310900</v>
      </c>
      <c r="M21" s="28"/>
    </row>
    <row r="22" spans="3:13" ht="21.65" customHeight="1">
      <c r="C22" s="27" t="s">
        <v>466</v>
      </c>
      <c r="D22" s="27" t="s">
        <v>467</v>
      </c>
      <c r="E22" s="27" t="s">
        <v>468</v>
      </c>
      <c r="F22" s="14" t="s">
        <v>313</v>
      </c>
      <c r="G22" s="28"/>
      <c r="H22" s="78">
        <f>TRUNC(단가조사!G22*옵션!$D$11)</f>
        <v>72300</v>
      </c>
      <c r="I22" s="78"/>
      <c r="J22" s="78"/>
      <c r="K22" s="78"/>
      <c r="L22" s="78">
        <f t="shared" si="0"/>
        <v>72300</v>
      </c>
      <c r="M22" s="28"/>
    </row>
    <row r="23" spans="3:13" ht="21.65" customHeight="1">
      <c r="C23" s="27" t="s">
        <v>469</v>
      </c>
      <c r="D23" s="27" t="s">
        <v>470</v>
      </c>
      <c r="E23" s="27" t="s">
        <v>471</v>
      </c>
      <c r="F23" s="14" t="s">
        <v>164</v>
      </c>
      <c r="G23" s="28"/>
      <c r="H23" s="78">
        <f>TRUNC(단가조사!G23*옵션!$D$11)</f>
        <v>15000</v>
      </c>
      <c r="I23" s="78"/>
      <c r="J23" s="78"/>
      <c r="K23" s="78"/>
      <c r="L23" s="78">
        <f t="shared" si="0"/>
        <v>15000</v>
      </c>
      <c r="M23" s="28"/>
    </row>
    <row r="24" spans="3:13" ht="21.65" customHeight="1">
      <c r="C24" s="27" t="s">
        <v>474</v>
      </c>
      <c r="D24" s="27" t="s">
        <v>475</v>
      </c>
      <c r="E24" s="27" t="s">
        <v>476</v>
      </c>
      <c r="F24" s="14" t="s">
        <v>313</v>
      </c>
      <c r="G24" s="28"/>
      <c r="H24" s="78">
        <f>TRUNC(단가조사!G24*옵션!$D$11)</f>
        <v>308000</v>
      </c>
      <c r="I24" s="78"/>
      <c r="J24" s="78"/>
      <c r="K24" s="78"/>
      <c r="L24" s="78">
        <f t="shared" si="0"/>
        <v>308000</v>
      </c>
      <c r="M24" s="28"/>
    </row>
    <row r="25" spans="3:13" ht="21.65" customHeight="1">
      <c r="C25" s="27" t="s">
        <v>477</v>
      </c>
      <c r="D25" s="27" t="s">
        <v>478</v>
      </c>
      <c r="E25" s="27" t="s">
        <v>479</v>
      </c>
      <c r="F25" s="14" t="s">
        <v>175</v>
      </c>
      <c r="G25" s="28"/>
      <c r="H25" s="78">
        <f>TRUNC(단가조사!G25*옵션!$D$11)</f>
        <v>13780</v>
      </c>
      <c r="I25" s="78"/>
      <c r="J25" s="78"/>
      <c r="K25" s="78"/>
      <c r="L25" s="78">
        <f t="shared" si="0"/>
        <v>13780</v>
      </c>
      <c r="M25" s="28"/>
    </row>
    <row r="26" spans="3:13" ht="21.65" customHeight="1">
      <c r="C26" s="27" t="s">
        <v>481</v>
      </c>
      <c r="D26" s="27" t="s">
        <v>180</v>
      </c>
      <c r="E26" s="27" t="s">
        <v>235</v>
      </c>
      <c r="F26" s="14" t="s">
        <v>175</v>
      </c>
      <c r="G26" s="28"/>
      <c r="H26" s="78">
        <f>TRUNC(단가조사!G26*옵션!$D$11)</f>
        <v>1550</v>
      </c>
      <c r="I26" s="78"/>
      <c r="J26" s="78"/>
      <c r="K26" s="78"/>
      <c r="L26" s="78">
        <f t="shared" si="0"/>
        <v>1550</v>
      </c>
      <c r="M26" s="28"/>
    </row>
    <row r="27" spans="3:13" ht="21.65" customHeight="1">
      <c r="C27" s="27" t="s">
        <v>484</v>
      </c>
      <c r="D27" s="27" t="s">
        <v>180</v>
      </c>
      <c r="E27" s="27" t="s">
        <v>181</v>
      </c>
      <c r="F27" s="14" t="s">
        <v>175</v>
      </c>
      <c r="G27" s="28"/>
      <c r="H27" s="78">
        <f>TRUNC(단가조사!G27*옵션!$D$11)</f>
        <v>3230</v>
      </c>
      <c r="I27" s="78"/>
      <c r="J27" s="78"/>
      <c r="K27" s="78"/>
      <c r="L27" s="78">
        <f t="shared" si="0"/>
        <v>3230</v>
      </c>
      <c r="M27" s="28"/>
    </row>
    <row r="28" spans="3:13" ht="21.65" customHeight="1">
      <c r="C28" s="27" t="s">
        <v>485</v>
      </c>
      <c r="D28" s="27" t="s">
        <v>260</v>
      </c>
      <c r="E28" s="27" t="s">
        <v>269</v>
      </c>
      <c r="F28" s="14" t="s">
        <v>175</v>
      </c>
      <c r="G28" s="28"/>
      <c r="H28" s="78">
        <f>TRUNC(단가조사!G28*옵션!$D$11)</f>
        <v>150</v>
      </c>
      <c r="I28" s="78"/>
      <c r="J28" s="78"/>
      <c r="K28" s="78"/>
      <c r="L28" s="78">
        <f t="shared" si="0"/>
        <v>150</v>
      </c>
      <c r="M28" s="28"/>
    </row>
    <row r="29" spans="3:13" ht="21.65" customHeight="1">
      <c r="C29" s="27" t="s">
        <v>486</v>
      </c>
      <c r="D29" s="27" t="s">
        <v>260</v>
      </c>
      <c r="E29" s="27" t="s">
        <v>265</v>
      </c>
      <c r="F29" s="14" t="s">
        <v>175</v>
      </c>
      <c r="G29" s="28"/>
      <c r="H29" s="78">
        <f>TRUNC(단가조사!G29*옵션!$D$11)</f>
        <v>1550</v>
      </c>
      <c r="I29" s="78"/>
      <c r="J29" s="78"/>
      <c r="K29" s="78"/>
      <c r="L29" s="78">
        <f t="shared" si="0"/>
        <v>1550</v>
      </c>
      <c r="M29" s="28"/>
    </row>
    <row r="30" spans="3:13" ht="21.65" customHeight="1">
      <c r="C30" s="27" t="s">
        <v>487</v>
      </c>
      <c r="D30" s="27" t="s">
        <v>260</v>
      </c>
      <c r="E30" s="27" t="s">
        <v>261</v>
      </c>
      <c r="F30" s="14" t="s">
        <v>175</v>
      </c>
      <c r="G30" s="28"/>
      <c r="H30" s="78">
        <f>TRUNC(단가조사!G30*옵션!$D$11)</f>
        <v>3230</v>
      </c>
      <c r="I30" s="78"/>
      <c r="J30" s="78"/>
      <c r="K30" s="78"/>
      <c r="L30" s="78">
        <f t="shared" si="0"/>
        <v>3230</v>
      </c>
      <c r="M30" s="28"/>
    </row>
    <row r="31" spans="3:13" ht="21.65" customHeight="1">
      <c r="C31" s="27" t="s">
        <v>488</v>
      </c>
      <c r="D31" s="27" t="s">
        <v>162</v>
      </c>
      <c r="E31" s="27" t="s">
        <v>163</v>
      </c>
      <c r="F31" s="14" t="s">
        <v>164</v>
      </c>
      <c r="G31" s="28"/>
      <c r="H31" s="78">
        <f>TRUNC(단가조사!G31*옵션!$D$11)</f>
        <v>2000</v>
      </c>
      <c r="I31" s="78"/>
      <c r="J31" s="78"/>
      <c r="K31" s="78"/>
      <c r="L31" s="78">
        <f t="shared" si="0"/>
        <v>2000</v>
      </c>
      <c r="M31" s="28"/>
    </row>
    <row r="32" spans="3:13" ht="21.65" customHeight="1">
      <c r="C32" s="27" t="s">
        <v>489</v>
      </c>
      <c r="D32" s="27" t="s">
        <v>198</v>
      </c>
      <c r="E32" s="27" t="s">
        <v>199</v>
      </c>
      <c r="F32" s="14" t="s">
        <v>200</v>
      </c>
      <c r="G32" s="28"/>
      <c r="H32" s="78">
        <f>TRUNC(단가조사!G32*옵션!$D$11)</f>
        <v>31100</v>
      </c>
      <c r="I32" s="78"/>
      <c r="J32" s="78"/>
      <c r="K32" s="78"/>
      <c r="L32" s="78">
        <f t="shared" si="0"/>
        <v>31100</v>
      </c>
      <c r="M32" s="28"/>
    </row>
    <row r="33" spans="3:13" ht="21.65" customHeight="1">
      <c r="C33" s="27" t="s">
        <v>490</v>
      </c>
      <c r="D33" s="27" t="s">
        <v>491</v>
      </c>
      <c r="E33" s="27" t="s">
        <v>492</v>
      </c>
      <c r="F33" s="14" t="s">
        <v>175</v>
      </c>
      <c r="G33" s="28"/>
      <c r="H33" s="78">
        <f>TRUNC(단가조사!G33*옵션!$D$11)</f>
        <v>10000</v>
      </c>
      <c r="I33" s="78"/>
      <c r="J33" s="78"/>
      <c r="K33" s="78"/>
      <c r="L33" s="78">
        <f t="shared" si="0"/>
        <v>10000</v>
      </c>
      <c r="M33" s="28"/>
    </row>
    <row r="34" spans="3:13" ht="21.65" customHeight="1">
      <c r="C34" s="27" t="s">
        <v>493</v>
      </c>
      <c r="D34" s="27" t="s">
        <v>328</v>
      </c>
      <c r="E34" s="27" t="s">
        <v>329</v>
      </c>
      <c r="F34" s="14" t="s">
        <v>124</v>
      </c>
      <c r="G34" s="28"/>
      <c r="H34" s="78">
        <f>TRUNC(단가조사!G34*옵션!$D$11)</f>
        <v>0</v>
      </c>
      <c r="I34" s="78"/>
      <c r="J34" s="78"/>
      <c r="K34" s="78"/>
      <c r="L34" s="78">
        <f t="shared" si="0"/>
        <v>0</v>
      </c>
      <c r="M34" s="28"/>
    </row>
    <row r="35" spans="3:13" ht="21.65" customHeight="1">
      <c r="C35" s="27" t="s">
        <v>494</v>
      </c>
      <c r="D35" s="27" t="s">
        <v>495</v>
      </c>
      <c r="E35" s="27" t="s">
        <v>496</v>
      </c>
      <c r="F35" s="14" t="s">
        <v>276</v>
      </c>
      <c r="G35" s="28"/>
      <c r="H35" s="78">
        <f>TRUNC(단가조사!G35*옵션!$D$11)</f>
        <v>2400000</v>
      </c>
      <c r="I35" s="78"/>
      <c r="J35" s="78"/>
      <c r="K35" s="78"/>
      <c r="L35" s="78">
        <f t="shared" si="0"/>
        <v>2400000</v>
      </c>
      <c r="M35" s="28"/>
    </row>
    <row r="36" spans="3:13" ht="21.65" customHeight="1">
      <c r="C36" s="27" t="s">
        <v>497</v>
      </c>
      <c r="D36" s="27" t="s">
        <v>301</v>
      </c>
      <c r="E36" s="27" t="s">
        <v>302</v>
      </c>
      <c r="F36" s="14" t="s">
        <v>164</v>
      </c>
      <c r="G36" s="28"/>
      <c r="H36" s="78">
        <f>TRUNC(단가조사!G36*옵션!$D$11)</f>
        <v>250000</v>
      </c>
      <c r="I36" s="78"/>
      <c r="J36" s="78"/>
      <c r="K36" s="78"/>
      <c r="L36" s="78">
        <f t="shared" ref="L36:L55" si="1">SUM(H36,I36,J36)</f>
        <v>250000</v>
      </c>
      <c r="M36" s="28"/>
    </row>
    <row r="37" spans="3:13" ht="21.65" customHeight="1">
      <c r="C37" s="27" t="s">
        <v>498</v>
      </c>
      <c r="D37" s="27" t="s">
        <v>323</v>
      </c>
      <c r="E37" s="27" t="s">
        <v>324</v>
      </c>
      <c r="F37" s="14" t="s">
        <v>313</v>
      </c>
      <c r="G37" s="28"/>
      <c r="H37" s="78">
        <f>TRUNC(단가조사!G37*옵션!$D$11)</f>
        <v>950000</v>
      </c>
      <c r="I37" s="78"/>
      <c r="J37" s="78"/>
      <c r="K37" s="78"/>
      <c r="L37" s="78">
        <f t="shared" si="1"/>
        <v>950000</v>
      </c>
      <c r="M37" s="28"/>
    </row>
    <row r="38" spans="3:13" ht="21.65" customHeight="1">
      <c r="C38" s="27" t="s">
        <v>499</v>
      </c>
      <c r="D38" s="27" t="s">
        <v>311</v>
      </c>
      <c r="E38" s="27" t="s">
        <v>312</v>
      </c>
      <c r="F38" s="14" t="s">
        <v>313</v>
      </c>
      <c r="G38" s="28"/>
      <c r="H38" s="78">
        <f>TRUNC(단가조사!G38*옵션!$D$11)</f>
        <v>0</v>
      </c>
      <c r="I38" s="78"/>
      <c r="J38" s="78"/>
      <c r="K38" s="78"/>
      <c r="L38" s="78">
        <f t="shared" si="1"/>
        <v>0</v>
      </c>
      <c r="M38" s="28"/>
    </row>
    <row r="39" spans="3:13" ht="21.65" customHeight="1">
      <c r="C39" s="27" t="s">
        <v>500</v>
      </c>
      <c r="D39" s="27" t="s">
        <v>318</v>
      </c>
      <c r="E39" s="27" t="s">
        <v>319</v>
      </c>
      <c r="F39" s="14" t="s">
        <v>193</v>
      </c>
      <c r="G39" s="28"/>
      <c r="H39" s="78">
        <f>TRUNC(단가조사!G39*옵션!$D$11)</f>
        <v>11000</v>
      </c>
      <c r="I39" s="78"/>
      <c r="J39" s="78"/>
      <c r="K39" s="78"/>
      <c r="L39" s="78">
        <f t="shared" si="1"/>
        <v>11000</v>
      </c>
      <c r="M39" s="28"/>
    </row>
    <row r="40" spans="3:13" ht="21.65" customHeight="1">
      <c r="C40" s="27" t="s">
        <v>501</v>
      </c>
      <c r="D40" s="27" t="s">
        <v>295</v>
      </c>
      <c r="E40" s="27" t="s">
        <v>296</v>
      </c>
      <c r="F40" s="14" t="s">
        <v>193</v>
      </c>
      <c r="G40" s="28"/>
      <c r="H40" s="78">
        <f>TRUNC(단가조사!G40*옵션!$D$11)</f>
        <v>210000</v>
      </c>
      <c r="I40" s="78"/>
      <c r="J40" s="78"/>
      <c r="K40" s="78"/>
      <c r="L40" s="78">
        <f t="shared" si="1"/>
        <v>210000</v>
      </c>
      <c r="M40" s="28"/>
    </row>
    <row r="41" spans="3:13" ht="21.65" customHeight="1">
      <c r="C41" s="27" t="s">
        <v>502</v>
      </c>
      <c r="D41" s="27" t="s">
        <v>306</v>
      </c>
      <c r="E41" s="27" t="s">
        <v>307</v>
      </c>
      <c r="F41" s="14" t="s">
        <v>164</v>
      </c>
      <c r="G41" s="28"/>
      <c r="H41" s="78">
        <f>TRUNC(단가조사!G41*옵션!$D$11)</f>
        <v>61000</v>
      </c>
      <c r="I41" s="78"/>
      <c r="J41" s="78"/>
      <c r="K41" s="78"/>
      <c r="L41" s="78">
        <f t="shared" si="1"/>
        <v>61000</v>
      </c>
      <c r="M41" s="28"/>
    </row>
    <row r="42" spans="3:13" ht="21.65" customHeight="1">
      <c r="C42" s="27" t="s">
        <v>503</v>
      </c>
      <c r="D42" s="27" t="s">
        <v>209</v>
      </c>
      <c r="E42" s="27" t="s">
        <v>211</v>
      </c>
      <c r="F42" s="14" t="s">
        <v>212</v>
      </c>
      <c r="G42" s="28"/>
      <c r="H42" s="78">
        <f>단가조사!H43</f>
        <v>1841</v>
      </c>
      <c r="I42" s="78">
        <f>단가조사!J43</f>
        <v>6386</v>
      </c>
      <c r="J42" s="78">
        <f>단가조사!L43</f>
        <v>1911</v>
      </c>
      <c r="K42" s="78"/>
      <c r="L42" s="78">
        <f t="shared" si="1"/>
        <v>10138</v>
      </c>
      <c r="M42" s="28"/>
    </row>
    <row r="43" spans="3:13" ht="21.65" customHeight="1">
      <c r="C43" s="27" t="s">
        <v>508</v>
      </c>
      <c r="D43" s="27" t="s">
        <v>509</v>
      </c>
      <c r="E43" s="27" t="s">
        <v>510</v>
      </c>
      <c r="F43" s="14" t="s">
        <v>212</v>
      </c>
      <c r="G43" s="28"/>
      <c r="H43" s="78">
        <f>단가조사!H44</f>
        <v>2427</v>
      </c>
      <c r="I43" s="78">
        <f>단가조사!J44</f>
        <v>7125</v>
      </c>
      <c r="J43" s="78">
        <f>단가조사!L44</f>
        <v>4151</v>
      </c>
      <c r="K43" s="78"/>
      <c r="L43" s="78">
        <f t="shared" si="1"/>
        <v>13703</v>
      </c>
      <c r="M43" s="28"/>
    </row>
    <row r="44" spans="3:13" ht="21.65" customHeight="1">
      <c r="C44" s="27" t="s">
        <v>511</v>
      </c>
      <c r="D44" s="27" t="s">
        <v>512</v>
      </c>
      <c r="E44" s="27" t="s">
        <v>138</v>
      </c>
      <c r="F44" s="14" t="s">
        <v>417</v>
      </c>
      <c r="G44" s="28"/>
      <c r="H44" s="78">
        <f>단가조사!H45</f>
        <v>1239</v>
      </c>
      <c r="I44" s="78">
        <f>단가조사!J45</f>
        <v>1208</v>
      </c>
      <c r="J44" s="78">
        <f>단가조사!L45</f>
        <v>125</v>
      </c>
      <c r="K44" s="78"/>
      <c r="L44" s="78">
        <f t="shared" si="1"/>
        <v>2572</v>
      </c>
      <c r="M44" s="28"/>
    </row>
    <row r="45" spans="3:13" ht="21.65" customHeight="1">
      <c r="C45" s="27" t="s">
        <v>215</v>
      </c>
      <c r="D45" s="27" t="s">
        <v>214</v>
      </c>
      <c r="E45" s="27" t="s">
        <v>216</v>
      </c>
      <c r="F45" s="14" t="s">
        <v>217</v>
      </c>
      <c r="G45" s="28"/>
      <c r="H45" s="78">
        <f>단가조사!H46</f>
        <v>137989</v>
      </c>
      <c r="I45" s="78">
        <f>단가조사!J46</f>
        <v>5913</v>
      </c>
      <c r="J45" s="78">
        <f>단가조사!L46</f>
        <v>629</v>
      </c>
      <c r="K45" s="78"/>
      <c r="L45" s="78">
        <f t="shared" si="1"/>
        <v>144531</v>
      </c>
      <c r="M45" s="28"/>
    </row>
    <row r="46" spans="3:13" ht="21.65" customHeight="1">
      <c r="C46" s="27" t="s">
        <v>513</v>
      </c>
      <c r="D46" s="27" t="s">
        <v>285</v>
      </c>
      <c r="E46" s="27"/>
      <c r="F46" s="14" t="s">
        <v>193</v>
      </c>
      <c r="G46" s="28"/>
      <c r="H46" s="78">
        <f>단가조사!H47</f>
        <v>17714</v>
      </c>
      <c r="I46" s="78">
        <f>단가조사!J47</f>
        <v>35498</v>
      </c>
      <c r="J46" s="78">
        <f>단가조사!L47</f>
        <v>0</v>
      </c>
      <c r="K46" s="78"/>
      <c r="L46" s="78">
        <f t="shared" si="1"/>
        <v>53212</v>
      </c>
      <c r="M46" s="28" t="s">
        <v>535</v>
      </c>
    </row>
    <row r="47" spans="3:13" ht="21.65" customHeight="1">
      <c r="C47" s="27" t="s">
        <v>514</v>
      </c>
      <c r="D47" s="27" t="s">
        <v>515</v>
      </c>
      <c r="E47" s="27" t="s">
        <v>516</v>
      </c>
      <c r="F47" s="14" t="s">
        <v>517</v>
      </c>
      <c r="G47" s="28"/>
      <c r="H47" s="78"/>
      <c r="I47" s="78">
        <f>TRUNC(단가조사!G48)</f>
        <v>273676</v>
      </c>
      <c r="J47" s="78"/>
      <c r="K47" s="78"/>
      <c r="L47" s="78">
        <f t="shared" si="1"/>
        <v>273676</v>
      </c>
      <c r="M47" s="28"/>
    </row>
    <row r="48" spans="3:13" ht="21.65" customHeight="1">
      <c r="C48" s="27" t="s">
        <v>518</v>
      </c>
      <c r="D48" s="27" t="s">
        <v>515</v>
      </c>
      <c r="E48" s="27" t="s">
        <v>519</v>
      </c>
      <c r="F48" s="14" t="s">
        <v>517</v>
      </c>
      <c r="G48" s="28"/>
      <c r="H48" s="78"/>
      <c r="I48" s="78">
        <f>TRUNC(단가조사!G49)</f>
        <v>304156</v>
      </c>
      <c r="J48" s="78"/>
      <c r="K48" s="78"/>
      <c r="L48" s="78">
        <f t="shared" si="1"/>
        <v>304156</v>
      </c>
      <c r="M48" s="28"/>
    </row>
    <row r="49" spans="3:13" ht="21.65" customHeight="1">
      <c r="C49" s="27" t="s">
        <v>520</v>
      </c>
      <c r="D49" s="27" t="s">
        <v>515</v>
      </c>
      <c r="E49" s="27" t="s">
        <v>521</v>
      </c>
      <c r="F49" s="14" t="s">
        <v>517</v>
      </c>
      <c r="G49" s="28"/>
      <c r="H49" s="78"/>
      <c r="I49" s="78">
        <f>TRUNC(단가조사!G50)</f>
        <v>414968</v>
      </c>
      <c r="J49" s="78"/>
      <c r="K49" s="78"/>
      <c r="L49" s="78">
        <f t="shared" si="1"/>
        <v>414968</v>
      </c>
      <c r="M49" s="28"/>
    </row>
    <row r="50" spans="3:13" ht="21.65" customHeight="1">
      <c r="C50" s="27" t="s">
        <v>522</v>
      </c>
      <c r="D50" s="27" t="s">
        <v>515</v>
      </c>
      <c r="E50" s="27" t="s">
        <v>523</v>
      </c>
      <c r="F50" s="14" t="s">
        <v>517</v>
      </c>
      <c r="G50" s="28"/>
      <c r="H50" s="78"/>
      <c r="I50" s="78">
        <f>TRUNC(단가조사!G51)</f>
        <v>172068</v>
      </c>
      <c r="J50" s="78"/>
      <c r="K50" s="78"/>
      <c r="L50" s="78">
        <f t="shared" si="1"/>
        <v>172068</v>
      </c>
      <c r="M50" s="28"/>
    </row>
    <row r="51" spans="3:13" ht="21.65" customHeight="1">
      <c r="C51" s="27" t="s">
        <v>524</v>
      </c>
      <c r="D51" s="27" t="s">
        <v>515</v>
      </c>
      <c r="E51" s="27" t="s">
        <v>525</v>
      </c>
      <c r="F51" s="14" t="s">
        <v>517</v>
      </c>
      <c r="G51" s="28"/>
      <c r="H51" s="78"/>
      <c r="I51" s="78">
        <f>TRUNC(단가조사!G52)</f>
        <v>226122</v>
      </c>
      <c r="J51" s="78"/>
      <c r="K51" s="78"/>
      <c r="L51" s="78">
        <f t="shared" si="1"/>
        <v>226122</v>
      </c>
      <c r="M51" s="28"/>
    </row>
    <row r="52" spans="3:13" ht="21.65" customHeight="1">
      <c r="C52" s="27" t="s">
        <v>526</v>
      </c>
      <c r="D52" s="27" t="s">
        <v>515</v>
      </c>
      <c r="E52" s="27" t="s">
        <v>527</v>
      </c>
      <c r="F52" s="14" t="s">
        <v>517</v>
      </c>
      <c r="G52" s="28"/>
      <c r="H52" s="78"/>
      <c r="I52" s="78">
        <f>TRUNC(단가조사!G53)</f>
        <v>268908</v>
      </c>
      <c r="J52" s="78"/>
      <c r="K52" s="78"/>
      <c r="L52" s="78">
        <f t="shared" si="1"/>
        <v>268908</v>
      </c>
      <c r="M52" s="28"/>
    </row>
    <row r="53" spans="3:13" ht="21.65" customHeight="1">
      <c r="C53" s="27" t="s">
        <v>528</v>
      </c>
      <c r="D53" s="27" t="s">
        <v>515</v>
      </c>
      <c r="E53" s="27" t="s">
        <v>529</v>
      </c>
      <c r="F53" s="14" t="s">
        <v>517</v>
      </c>
      <c r="G53" s="28"/>
      <c r="H53" s="78"/>
      <c r="I53" s="78">
        <f>TRUNC(단가조사!G54)</f>
        <v>263017</v>
      </c>
      <c r="J53" s="78"/>
      <c r="K53" s="78"/>
      <c r="L53" s="78">
        <f t="shared" si="1"/>
        <v>263017</v>
      </c>
      <c r="M53" s="28"/>
    </row>
    <row r="54" spans="3:13" ht="21.65" customHeight="1">
      <c r="C54" s="27" t="s">
        <v>530</v>
      </c>
      <c r="D54" s="27" t="s">
        <v>515</v>
      </c>
      <c r="E54" s="27" t="s">
        <v>531</v>
      </c>
      <c r="F54" s="14" t="s">
        <v>517</v>
      </c>
      <c r="G54" s="28"/>
      <c r="H54" s="78"/>
      <c r="I54" s="78">
        <f>TRUNC(단가조사!G55)</f>
        <v>273540</v>
      </c>
      <c r="J54" s="78"/>
      <c r="K54" s="78"/>
      <c r="L54" s="78">
        <f t="shared" si="1"/>
        <v>273540</v>
      </c>
      <c r="M54" s="28"/>
    </row>
    <row r="55" spans="3:13" ht="21.65" customHeight="1">
      <c r="C55" s="27"/>
      <c r="D55" s="27"/>
      <c r="E55" s="27"/>
      <c r="F55" s="14"/>
      <c r="G55" s="28"/>
      <c r="H55" s="78"/>
      <c r="I55" s="78"/>
      <c r="J55" s="78"/>
      <c r="K55" s="78"/>
      <c r="L55" s="78">
        <f t="shared" si="1"/>
        <v>0</v>
      </c>
      <c r="M55" s="28"/>
    </row>
  </sheetData>
  <mergeCells count="12"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36080-FC70-463C-9A16-C53A16D70FB7}">
  <dimension ref="A1:T64"/>
  <sheetViews>
    <sheetView view="pageBreakPreview" topLeftCell="D1" zoomScale="115" zoomScaleNormal="100" zoomScaleSheetLayoutView="115" workbookViewId="0">
      <pane ySplit="3" topLeftCell="A38" activePane="bottomLeft" state="frozen"/>
      <selection activeCell="J16" sqref="J16:L16"/>
      <selection pane="bottomLeft" activeCell="P43" sqref="P43"/>
    </sheetView>
  </sheetViews>
  <sheetFormatPr defaultColWidth="8.9140625" defaultRowHeight="19" customHeight="1"/>
  <cols>
    <col min="1" max="1" width="6.25" style="15" hidden="1" customWidth="1"/>
    <col min="2" max="2" width="10.33203125" style="15" hidden="1" customWidth="1"/>
    <col min="3" max="3" width="15.4140625" style="15" hidden="1" customWidth="1"/>
    <col min="4" max="4" width="31.9140625" style="15" bestFit="1" customWidth="1"/>
    <col min="5" max="5" width="22.75" style="15" customWidth="1"/>
    <col min="6" max="6" width="4.58203125" style="16" customWidth="1"/>
    <col min="7" max="7" width="11.08203125" style="79" customWidth="1"/>
    <col min="8" max="8" width="9.9140625" style="90" customWidth="1"/>
    <col min="9" max="9" width="11.25" style="31" hidden="1" customWidth="1"/>
    <col min="10" max="10" width="9.9140625" style="90" customWidth="1"/>
    <col min="11" max="11" width="5.4140625" style="9" customWidth="1"/>
    <col min="12" max="12" width="9.9140625" style="90" customWidth="1"/>
    <col min="13" max="13" width="8.75" style="9" bestFit="1" customWidth="1"/>
    <col min="14" max="14" width="9.9140625" style="90" customWidth="1"/>
    <col min="15" max="15" width="6.83203125" style="9" bestFit="1" customWidth="1"/>
    <col min="16" max="16" width="9.9140625" style="90" customWidth="1"/>
    <col min="17" max="17" width="5.4140625" style="9" customWidth="1"/>
    <col min="18" max="18" width="3" style="90" hidden="1" customWidth="1"/>
    <col min="19" max="19" width="4.9140625" style="9" hidden="1" customWidth="1"/>
    <col min="20" max="20" width="11.6640625" style="15" bestFit="1" customWidth="1"/>
    <col min="21" max="16384" width="8.9140625" style="1"/>
  </cols>
  <sheetData>
    <row r="1" spans="1:20" ht="19" customHeight="1">
      <c r="A1" s="15" t="s">
        <v>132</v>
      </c>
      <c r="B1" s="15" t="s">
        <v>533</v>
      </c>
      <c r="D1" s="264" t="s">
        <v>415</v>
      </c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</row>
    <row r="2" spans="1:20" ht="19" customHeight="1">
      <c r="A2" s="266" t="s">
        <v>1</v>
      </c>
      <c r="B2" s="266" t="s">
        <v>2</v>
      </c>
      <c r="C2" s="266" t="s">
        <v>18</v>
      </c>
      <c r="D2" s="267" t="s">
        <v>61</v>
      </c>
      <c r="E2" s="267" t="s">
        <v>62</v>
      </c>
      <c r="F2" s="267" t="s">
        <v>5</v>
      </c>
      <c r="G2" s="271" t="s">
        <v>84</v>
      </c>
      <c r="H2" s="57" t="s">
        <v>85</v>
      </c>
      <c r="I2" s="57"/>
      <c r="J2" s="267" t="s">
        <v>86</v>
      </c>
      <c r="K2" s="267"/>
      <c r="L2" s="267" t="s">
        <v>87</v>
      </c>
      <c r="M2" s="267"/>
      <c r="N2" s="267" t="s">
        <v>532</v>
      </c>
      <c r="O2" s="267"/>
      <c r="P2" s="267" t="s">
        <v>672</v>
      </c>
      <c r="Q2" s="267"/>
      <c r="R2" s="267" t="s">
        <v>88</v>
      </c>
      <c r="S2" s="267"/>
      <c r="T2" s="267" t="s">
        <v>57</v>
      </c>
    </row>
    <row r="3" spans="1:20" ht="19" customHeight="1">
      <c r="A3" s="266"/>
      <c r="B3" s="266"/>
      <c r="C3" s="266"/>
      <c r="D3" s="268"/>
      <c r="E3" s="268"/>
      <c r="F3" s="268"/>
      <c r="G3" s="272"/>
      <c r="H3" s="108" t="s">
        <v>58</v>
      </c>
      <c r="I3" s="21" t="s">
        <v>18</v>
      </c>
      <c r="J3" s="108" t="s">
        <v>58</v>
      </c>
      <c r="K3" s="21" t="s">
        <v>89</v>
      </c>
      <c r="L3" s="108" t="s">
        <v>58</v>
      </c>
      <c r="M3" s="21" t="s">
        <v>89</v>
      </c>
      <c r="N3" s="108" t="s">
        <v>58</v>
      </c>
      <c r="O3" s="21" t="s">
        <v>89</v>
      </c>
      <c r="P3" s="108" t="s">
        <v>58</v>
      </c>
      <c r="Q3" s="21" t="s">
        <v>89</v>
      </c>
      <c r="R3" s="108" t="s">
        <v>58</v>
      </c>
      <c r="S3" s="21" t="s">
        <v>89</v>
      </c>
      <c r="T3" s="268"/>
    </row>
    <row r="4" spans="1:20" ht="19" customHeight="1">
      <c r="C4" s="15" t="s">
        <v>416</v>
      </c>
      <c r="D4" s="87" t="s">
        <v>156</v>
      </c>
      <c r="E4" s="87" t="s">
        <v>157</v>
      </c>
      <c r="F4" s="5" t="s">
        <v>417</v>
      </c>
      <c r="G4" s="78">
        <f>IF(P4&gt;0,P4,MIN(H4,J4,L4,N4))</f>
        <v>23600</v>
      </c>
      <c r="H4" s="88">
        <v>19626</v>
      </c>
      <c r="I4" s="8"/>
      <c r="J4" s="88">
        <v>23090</v>
      </c>
      <c r="K4" s="89" t="s">
        <v>418</v>
      </c>
      <c r="L4" s="88">
        <v>27982</v>
      </c>
      <c r="M4" s="89" t="s">
        <v>419</v>
      </c>
      <c r="N4" s="88"/>
      <c r="O4" s="89"/>
      <c r="P4" s="88">
        <v>23600</v>
      </c>
      <c r="Q4" s="89"/>
      <c r="R4" s="88"/>
      <c r="S4" s="89"/>
      <c r="T4" s="27"/>
    </row>
    <row r="5" spans="1:20" ht="19" customHeight="1">
      <c r="C5" s="15" t="s">
        <v>420</v>
      </c>
      <c r="D5" s="87" t="s">
        <v>421</v>
      </c>
      <c r="E5" s="87" t="s">
        <v>422</v>
      </c>
      <c r="F5" s="5" t="s">
        <v>417</v>
      </c>
      <c r="G5" s="78">
        <f t="shared" ref="G5:G42" si="0">IF(P5&gt;0,P5,MIN(H5,J5,L5,N5))</f>
        <v>360</v>
      </c>
      <c r="H5" s="88">
        <v>342</v>
      </c>
      <c r="I5" s="8"/>
      <c r="J5" s="88">
        <v>595</v>
      </c>
      <c r="K5" s="89" t="s">
        <v>423</v>
      </c>
      <c r="L5" s="88">
        <v>480</v>
      </c>
      <c r="M5" s="89" t="s">
        <v>424</v>
      </c>
      <c r="N5" s="88"/>
      <c r="O5" s="89"/>
      <c r="P5" s="88">
        <v>360</v>
      </c>
      <c r="Q5" s="89"/>
      <c r="R5" s="88"/>
      <c r="S5" s="89"/>
      <c r="T5" s="27"/>
    </row>
    <row r="6" spans="1:20" ht="19" customHeight="1">
      <c r="C6" s="15" t="s">
        <v>425</v>
      </c>
      <c r="D6" s="27" t="s">
        <v>421</v>
      </c>
      <c r="E6" s="27" t="s">
        <v>426</v>
      </c>
      <c r="F6" s="5" t="s">
        <v>417</v>
      </c>
      <c r="G6" s="78">
        <f t="shared" si="0"/>
        <v>550</v>
      </c>
      <c r="H6" s="88">
        <v>522</v>
      </c>
      <c r="I6" s="8"/>
      <c r="J6" s="88">
        <v>857</v>
      </c>
      <c r="K6" s="89" t="s">
        <v>423</v>
      </c>
      <c r="L6" s="88">
        <v>607</v>
      </c>
      <c r="M6" s="89" t="s">
        <v>424</v>
      </c>
      <c r="N6" s="88"/>
      <c r="O6" s="89"/>
      <c r="P6" s="88">
        <v>550</v>
      </c>
      <c r="Q6" s="89"/>
      <c r="R6" s="88"/>
      <c r="S6" s="89"/>
      <c r="T6" s="27"/>
    </row>
    <row r="7" spans="1:20" ht="19" customHeight="1">
      <c r="C7" s="15" t="s">
        <v>427</v>
      </c>
      <c r="D7" s="27" t="s">
        <v>421</v>
      </c>
      <c r="E7" s="27" t="s">
        <v>428</v>
      </c>
      <c r="F7" s="5" t="s">
        <v>417</v>
      </c>
      <c r="G7" s="78">
        <f t="shared" si="0"/>
        <v>1980</v>
      </c>
      <c r="H7" s="88">
        <v>1784</v>
      </c>
      <c r="I7" s="8"/>
      <c r="J7" s="88">
        <v>3336</v>
      </c>
      <c r="K7" s="89" t="s">
        <v>423</v>
      </c>
      <c r="L7" s="88">
        <v>2214</v>
      </c>
      <c r="M7" s="89" t="s">
        <v>424</v>
      </c>
      <c r="N7" s="88"/>
      <c r="O7" s="89"/>
      <c r="P7" s="88">
        <v>1980</v>
      </c>
      <c r="Q7" s="89"/>
      <c r="R7" s="88"/>
      <c r="S7" s="89"/>
      <c r="T7" s="27"/>
    </row>
    <row r="8" spans="1:20" ht="19" customHeight="1">
      <c r="C8" s="15" t="s">
        <v>429</v>
      </c>
      <c r="D8" s="27" t="s">
        <v>168</v>
      </c>
      <c r="E8" s="27" t="s">
        <v>169</v>
      </c>
      <c r="F8" s="5" t="s">
        <v>164</v>
      </c>
      <c r="G8" s="78">
        <f t="shared" si="0"/>
        <v>7790</v>
      </c>
      <c r="H8" s="88"/>
      <c r="I8" s="8"/>
      <c r="J8" s="88">
        <v>7790</v>
      </c>
      <c r="K8" s="89" t="s">
        <v>418</v>
      </c>
      <c r="L8" s="88">
        <v>9331</v>
      </c>
      <c r="M8" s="89" t="s">
        <v>430</v>
      </c>
      <c r="N8" s="88"/>
      <c r="O8" s="89"/>
      <c r="P8" s="88"/>
      <c r="Q8" s="89"/>
      <c r="R8" s="88"/>
      <c r="S8" s="89"/>
      <c r="T8" s="27"/>
    </row>
    <row r="9" spans="1:20" ht="19" customHeight="1">
      <c r="C9" s="15" t="s">
        <v>431</v>
      </c>
      <c r="D9" s="27" t="s">
        <v>173</v>
      </c>
      <c r="E9" s="27" t="s">
        <v>174</v>
      </c>
      <c r="F9" s="5" t="s">
        <v>175</v>
      </c>
      <c r="G9" s="78">
        <f t="shared" si="0"/>
        <v>45191</v>
      </c>
      <c r="H9" s="88">
        <v>45191</v>
      </c>
      <c r="I9" s="8"/>
      <c r="J9" s="88"/>
      <c r="K9" s="89"/>
      <c r="L9" s="88"/>
      <c r="M9" s="89"/>
      <c r="N9" s="88"/>
      <c r="O9" s="89"/>
      <c r="P9" s="88"/>
      <c r="Q9" s="89"/>
      <c r="R9" s="88"/>
      <c r="S9" s="89"/>
      <c r="T9" s="27"/>
    </row>
    <row r="10" spans="1:20" ht="19" customHeight="1">
      <c r="C10" s="15" t="s">
        <v>432</v>
      </c>
      <c r="D10" s="27" t="s">
        <v>433</v>
      </c>
      <c r="E10" s="27" t="s">
        <v>434</v>
      </c>
      <c r="F10" s="5" t="s">
        <v>175</v>
      </c>
      <c r="G10" s="78">
        <f t="shared" si="0"/>
        <v>8000</v>
      </c>
      <c r="H10" s="88"/>
      <c r="I10" s="8"/>
      <c r="J10" s="88"/>
      <c r="K10" s="89"/>
      <c r="L10" s="88">
        <v>8000</v>
      </c>
      <c r="M10" s="89" t="s">
        <v>673</v>
      </c>
      <c r="N10" s="88"/>
      <c r="O10" s="89"/>
      <c r="P10" s="88"/>
      <c r="Q10" s="89"/>
      <c r="R10" s="88"/>
      <c r="S10" s="89"/>
      <c r="T10" s="27"/>
    </row>
    <row r="11" spans="1:20" ht="19" customHeight="1">
      <c r="C11" s="15" t="s">
        <v>435</v>
      </c>
      <c r="D11" s="27" t="s">
        <v>224</v>
      </c>
      <c r="E11" s="27" t="s">
        <v>225</v>
      </c>
      <c r="F11" s="5" t="s">
        <v>417</v>
      </c>
      <c r="G11" s="78">
        <f t="shared" si="0"/>
        <v>16695</v>
      </c>
      <c r="H11" s="88">
        <v>16009</v>
      </c>
      <c r="I11" s="8"/>
      <c r="J11" s="88">
        <v>23377</v>
      </c>
      <c r="K11" s="89" t="s">
        <v>436</v>
      </c>
      <c r="L11" s="88">
        <v>21935</v>
      </c>
      <c r="M11" s="89" t="s">
        <v>437</v>
      </c>
      <c r="N11" s="88"/>
      <c r="O11" s="89"/>
      <c r="P11" s="88">
        <v>16695</v>
      </c>
      <c r="Q11" s="89"/>
      <c r="R11" s="88"/>
      <c r="S11" s="89"/>
      <c r="T11" s="27"/>
    </row>
    <row r="12" spans="1:20" ht="19" hidden="1" customHeight="1">
      <c r="C12" s="15" t="s">
        <v>438</v>
      </c>
      <c r="D12" s="27" t="s">
        <v>143</v>
      </c>
      <c r="E12" s="27" t="s">
        <v>439</v>
      </c>
      <c r="F12" s="5" t="s">
        <v>417</v>
      </c>
      <c r="G12" s="78">
        <f t="shared" si="0"/>
        <v>22843</v>
      </c>
      <c r="H12" s="88">
        <v>22843</v>
      </c>
      <c r="I12" s="8"/>
      <c r="J12" s="88">
        <v>24936</v>
      </c>
      <c r="K12" s="89" t="s">
        <v>440</v>
      </c>
      <c r="L12" s="88">
        <v>26821</v>
      </c>
      <c r="M12" s="89" t="s">
        <v>441</v>
      </c>
      <c r="N12" s="88"/>
      <c r="O12" s="89"/>
      <c r="P12" s="88"/>
      <c r="Q12" s="89"/>
      <c r="R12" s="88"/>
      <c r="S12" s="89"/>
      <c r="T12" s="27"/>
    </row>
    <row r="13" spans="1:20" ht="19" customHeight="1">
      <c r="C13" s="15" t="s">
        <v>442</v>
      </c>
      <c r="D13" s="27" t="s">
        <v>143</v>
      </c>
      <c r="E13" s="27" t="s">
        <v>144</v>
      </c>
      <c r="F13" s="5" t="s">
        <v>417</v>
      </c>
      <c r="G13" s="78">
        <f t="shared" si="0"/>
        <v>33081</v>
      </c>
      <c r="H13" s="88">
        <v>34832</v>
      </c>
      <c r="I13" s="8"/>
      <c r="J13" s="88">
        <v>38024</v>
      </c>
      <c r="K13" s="89" t="s">
        <v>440</v>
      </c>
      <c r="L13" s="88">
        <v>40897</v>
      </c>
      <c r="M13" s="89" t="s">
        <v>441</v>
      </c>
      <c r="N13" s="88"/>
      <c r="O13" s="89"/>
      <c r="P13" s="88">
        <v>33081</v>
      </c>
      <c r="Q13" s="89"/>
      <c r="R13" s="88"/>
      <c r="S13" s="89"/>
      <c r="T13" s="27"/>
    </row>
    <row r="14" spans="1:20" ht="19" customHeight="1">
      <c r="C14" s="15" t="s">
        <v>443</v>
      </c>
      <c r="D14" s="27" t="s">
        <v>143</v>
      </c>
      <c r="E14" s="27" t="s">
        <v>252</v>
      </c>
      <c r="F14" s="5" t="s">
        <v>417</v>
      </c>
      <c r="G14" s="78">
        <f t="shared" si="0"/>
        <v>2041</v>
      </c>
      <c r="H14" s="88">
        <v>2388</v>
      </c>
      <c r="I14" s="8"/>
      <c r="J14" s="88">
        <v>2779</v>
      </c>
      <c r="K14" s="89" t="s">
        <v>440</v>
      </c>
      <c r="L14" s="88">
        <v>2523</v>
      </c>
      <c r="M14" s="89" t="s">
        <v>441</v>
      </c>
      <c r="N14" s="88"/>
      <c r="O14" s="89"/>
      <c r="P14" s="88">
        <v>2041</v>
      </c>
      <c r="Q14" s="89"/>
      <c r="R14" s="88"/>
      <c r="S14" s="89"/>
      <c r="T14" s="27"/>
    </row>
    <row r="15" spans="1:20" ht="19" customHeight="1">
      <c r="C15" s="15" t="s">
        <v>444</v>
      </c>
      <c r="D15" s="27" t="s">
        <v>239</v>
      </c>
      <c r="E15" s="27" t="s">
        <v>445</v>
      </c>
      <c r="F15" s="5" t="s">
        <v>175</v>
      </c>
      <c r="G15" s="78">
        <f t="shared" si="0"/>
        <v>10200</v>
      </c>
      <c r="H15" s="88">
        <v>5118</v>
      </c>
      <c r="I15" s="8"/>
      <c r="J15" s="88"/>
      <c r="K15" s="89"/>
      <c r="L15" s="88">
        <v>10500</v>
      </c>
      <c r="M15" s="89" t="s">
        <v>446</v>
      </c>
      <c r="N15" s="88"/>
      <c r="O15" s="89"/>
      <c r="P15" s="88">
        <v>10200</v>
      </c>
      <c r="Q15" s="89"/>
      <c r="R15" s="88"/>
      <c r="S15" s="89"/>
      <c r="T15" s="27"/>
    </row>
    <row r="16" spans="1:20" ht="19" customHeight="1">
      <c r="C16" s="15" t="s">
        <v>447</v>
      </c>
      <c r="D16" s="27" t="s">
        <v>448</v>
      </c>
      <c r="E16" s="27" t="s">
        <v>449</v>
      </c>
      <c r="F16" s="5" t="s">
        <v>175</v>
      </c>
      <c r="G16" s="78">
        <f t="shared" si="0"/>
        <v>320000</v>
      </c>
      <c r="H16" s="88"/>
      <c r="I16" s="8"/>
      <c r="J16" s="88"/>
      <c r="K16" s="89"/>
      <c r="L16" s="88">
        <v>320000</v>
      </c>
      <c r="M16" s="89" t="s">
        <v>450</v>
      </c>
      <c r="N16" s="88"/>
      <c r="O16" s="89"/>
      <c r="P16" s="88"/>
      <c r="Q16" s="89"/>
      <c r="R16" s="88"/>
      <c r="S16" s="89"/>
      <c r="T16" s="27"/>
    </row>
    <row r="17" spans="3:20" ht="19" customHeight="1">
      <c r="C17" s="15" t="s">
        <v>451</v>
      </c>
      <c r="D17" s="27" t="s">
        <v>452</v>
      </c>
      <c r="E17" s="27" t="s">
        <v>453</v>
      </c>
      <c r="F17" s="5" t="s">
        <v>175</v>
      </c>
      <c r="G17" s="78">
        <f t="shared" si="0"/>
        <v>5000</v>
      </c>
      <c r="H17" s="88"/>
      <c r="I17" s="8"/>
      <c r="J17" s="88"/>
      <c r="K17" s="89"/>
      <c r="L17" s="88">
        <v>5000</v>
      </c>
      <c r="M17" s="89" t="s">
        <v>673</v>
      </c>
      <c r="N17" s="88"/>
      <c r="O17" s="89"/>
      <c r="P17" s="88"/>
      <c r="Q17" s="89"/>
      <c r="R17" s="88"/>
      <c r="S17" s="89"/>
      <c r="T17" s="27"/>
    </row>
    <row r="18" spans="3:20" ht="19" customHeight="1">
      <c r="C18" s="15" t="s">
        <v>454</v>
      </c>
      <c r="D18" s="27" t="s">
        <v>452</v>
      </c>
      <c r="E18" s="27" t="s">
        <v>455</v>
      </c>
      <c r="F18" s="5" t="s">
        <v>175</v>
      </c>
      <c r="G18" s="78">
        <f t="shared" si="0"/>
        <v>5000</v>
      </c>
      <c r="H18" s="88"/>
      <c r="I18" s="8"/>
      <c r="J18" s="88"/>
      <c r="K18" s="89"/>
      <c r="L18" s="88">
        <v>5000</v>
      </c>
      <c r="M18" s="89" t="s">
        <v>673</v>
      </c>
      <c r="N18" s="88"/>
      <c r="O18" s="89"/>
      <c r="P18" s="88"/>
      <c r="Q18" s="89"/>
      <c r="R18" s="88"/>
      <c r="S18" s="89"/>
      <c r="T18" s="27"/>
    </row>
    <row r="19" spans="3:20" ht="19" customHeight="1">
      <c r="C19" s="15" t="s">
        <v>456</v>
      </c>
      <c r="D19" s="27" t="s">
        <v>457</v>
      </c>
      <c r="E19" s="27" t="s">
        <v>458</v>
      </c>
      <c r="F19" s="5" t="s">
        <v>164</v>
      </c>
      <c r="G19" s="78">
        <f t="shared" si="0"/>
        <v>5000</v>
      </c>
      <c r="H19" s="88"/>
      <c r="I19" s="8"/>
      <c r="J19" s="88"/>
      <c r="K19" s="89"/>
      <c r="L19" s="88">
        <v>5000</v>
      </c>
      <c r="M19" s="89" t="s">
        <v>673</v>
      </c>
      <c r="N19" s="88"/>
      <c r="O19" s="89"/>
      <c r="P19" s="88"/>
      <c r="Q19" s="89"/>
      <c r="R19" s="88"/>
      <c r="S19" s="89"/>
      <c r="T19" s="27"/>
    </row>
    <row r="20" spans="3:20" ht="19" customHeight="1">
      <c r="C20" s="15" t="s">
        <v>459</v>
      </c>
      <c r="D20" s="27" t="s">
        <v>457</v>
      </c>
      <c r="E20" s="27" t="s">
        <v>460</v>
      </c>
      <c r="F20" s="5" t="s">
        <v>164</v>
      </c>
      <c r="G20" s="78">
        <f t="shared" si="0"/>
        <v>1000</v>
      </c>
      <c r="H20" s="88"/>
      <c r="I20" s="8"/>
      <c r="J20" s="88"/>
      <c r="K20" s="89"/>
      <c r="L20" s="88">
        <v>1000</v>
      </c>
      <c r="M20" s="89" t="s">
        <v>673</v>
      </c>
      <c r="N20" s="88"/>
      <c r="O20" s="89"/>
      <c r="P20" s="88"/>
      <c r="Q20" s="89"/>
      <c r="R20" s="88"/>
      <c r="S20" s="89"/>
      <c r="T20" s="27"/>
    </row>
    <row r="21" spans="3:20" ht="19" customHeight="1">
      <c r="C21" s="15" t="s">
        <v>461</v>
      </c>
      <c r="D21" s="27" t="s">
        <v>462</v>
      </c>
      <c r="E21" s="27" t="s">
        <v>463</v>
      </c>
      <c r="F21" s="5" t="s">
        <v>164</v>
      </c>
      <c r="G21" s="78">
        <f t="shared" si="0"/>
        <v>310900</v>
      </c>
      <c r="H21" s="88"/>
      <c r="I21" s="8"/>
      <c r="J21" s="88">
        <v>322400</v>
      </c>
      <c r="K21" s="89" t="s">
        <v>464</v>
      </c>
      <c r="L21" s="88">
        <v>310900</v>
      </c>
      <c r="M21" s="89" t="s">
        <v>465</v>
      </c>
      <c r="N21" s="88"/>
      <c r="O21" s="89"/>
      <c r="P21" s="88"/>
      <c r="Q21" s="89"/>
      <c r="R21" s="88"/>
      <c r="S21" s="89"/>
      <c r="T21" s="27"/>
    </row>
    <row r="22" spans="3:20" ht="19" customHeight="1">
      <c r="C22" s="15" t="s">
        <v>466</v>
      </c>
      <c r="D22" s="27" t="s">
        <v>467</v>
      </c>
      <c r="E22" s="27" t="s">
        <v>468</v>
      </c>
      <c r="F22" s="5" t="s">
        <v>313</v>
      </c>
      <c r="G22" s="78">
        <f t="shared" si="0"/>
        <v>72300</v>
      </c>
      <c r="H22" s="88"/>
      <c r="I22" s="8"/>
      <c r="J22" s="88">
        <v>74900</v>
      </c>
      <c r="K22" s="89" t="s">
        <v>464</v>
      </c>
      <c r="L22" s="88">
        <v>72300</v>
      </c>
      <c r="M22" s="89" t="s">
        <v>465</v>
      </c>
      <c r="N22" s="88"/>
      <c r="O22" s="89"/>
      <c r="P22" s="88"/>
      <c r="Q22" s="89"/>
      <c r="R22" s="88"/>
      <c r="S22" s="89"/>
      <c r="T22" s="27"/>
    </row>
    <row r="23" spans="3:20" ht="19" customHeight="1">
      <c r="C23" s="15" t="s">
        <v>469</v>
      </c>
      <c r="D23" s="27" t="s">
        <v>470</v>
      </c>
      <c r="E23" s="27" t="s">
        <v>471</v>
      </c>
      <c r="F23" s="5" t="s">
        <v>164</v>
      </c>
      <c r="G23" s="78">
        <f t="shared" si="0"/>
        <v>15000</v>
      </c>
      <c r="H23" s="88"/>
      <c r="I23" s="8"/>
      <c r="J23" s="88">
        <v>15000</v>
      </c>
      <c r="K23" s="89" t="s">
        <v>472</v>
      </c>
      <c r="L23" s="88">
        <v>15600</v>
      </c>
      <c r="M23" s="89" t="s">
        <v>473</v>
      </c>
      <c r="N23" s="88"/>
      <c r="O23" s="89"/>
      <c r="P23" s="88"/>
      <c r="Q23" s="89"/>
      <c r="R23" s="88"/>
      <c r="S23" s="89"/>
      <c r="T23" s="27"/>
    </row>
    <row r="24" spans="3:20" ht="19" customHeight="1">
      <c r="C24" s="15" t="s">
        <v>474</v>
      </c>
      <c r="D24" s="27" t="s">
        <v>475</v>
      </c>
      <c r="E24" s="27" t="s">
        <v>476</v>
      </c>
      <c r="F24" s="5" t="s">
        <v>313</v>
      </c>
      <c r="G24" s="78">
        <f t="shared" si="0"/>
        <v>308000</v>
      </c>
      <c r="H24" s="88"/>
      <c r="I24" s="8"/>
      <c r="J24" s="88"/>
      <c r="K24" s="89"/>
      <c r="L24" s="88">
        <v>496700</v>
      </c>
      <c r="M24" s="89" t="s">
        <v>473</v>
      </c>
      <c r="N24" s="88"/>
      <c r="O24" s="89"/>
      <c r="P24" s="88">
        <v>308000</v>
      </c>
      <c r="Q24" s="89"/>
      <c r="R24" s="88"/>
      <c r="S24" s="89"/>
      <c r="T24" s="27"/>
    </row>
    <row r="25" spans="3:20" ht="19" customHeight="1">
      <c r="C25" s="15" t="s">
        <v>477</v>
      </c>
      <c r="D25" s="27" t="s">
        <v>478</v>
      </c>
      <c r="E25" s="27" t="s">
        <v>479</v>
      </c>
      <c r="F25" s="5" t="s">
        <v>175</v>
      </c>
      <c r="G25" s="78">
        <f t="shared" si="0"/>
        <v>13780</v>
      </c>
      <c r="H25" s="88"/>
      <c r="I25" s="8"/>
      <c r="J25" s="88"/>
      <c r="K25" s="89"/>
      <c r="L25" s="88">
        <v>13780</v>
      </c>
      <c r="M25" s="89" t="s">
        <v>480</v>
      </c>
      <c r="N25" s="88"/>
      <c r="O25" s="89"/>
      <c r="P25" s="88"/>
      <c r="Q25" s="89"/>
      <c r="R25" s="88"/>
      <c r="S25" s="89"/>
      <c r="T25" s="27"/>
    </row>
    <row r="26" spans="3:20" ht="19" customHeight="1">
      <c r="C26" s="15" t="s">
        <v>481</v>
      </c>
      <c r="D26" s="27" t="s">
        <v>180</v>
      </c>
      <c r="E26" s="27" t="s">
        <v>235</v>
      </c>
      <c r="F26" s="5" t="s">
        <v>175</v>
      </c>
      <c r="G26" s="78">
        <f t="shared" si="0"/>
        <v>1550</v>
      </c>
      <c r="H26" s="88"/>
      <c r="I26" s="8"/>
      <c r="J26" s="88">
        <v>2961</v>
      </c>
      <c r="K26" s="89" t="s">
        <v>482</v>
      </c>
      <c r="L26" s="88">
        <v>2826</v>
      </c>
      <c r="M26" s="89" t="s">
        <v>483</v>
      </c>
      <c r="N26" s="88"/>
      <c r="O26" s="89"/>
      <c r="P26" s="88">
        <v>1550</v>
      </c>
      <c r="Q26" s="89"/>
      <c r="R26" s="88"/>
      <c r="S26" s="89"/>
      <c r="T26" s="27"/>
    </row>
    <row r="27" spans="3:20" ht="19" customHeight="1">
      <c r="C27" s="15" t="s">
        <v>484</v>
      </c>
      <c r="D27" s="27" t="s">
        <v>180</v>
      </c>
      <c r="E27" s="27" t="s">
        <v>181</v>
      </c>
      <c r="F27" s="5" t="s">
        <v>175</v>
      </c>
      <c r="G27" s="78">
        <f t="shared" si="0"/>
        <v>3230</v>
      </c>
      <c r="H27" s="88"/>
      <c r="I27" s="8"/>
      <c r="J27" s="88">
        <v>6216</v>
      </c>
      <c r="K27" s="89" t="s">
        <v>482</v>
      </c>
      <c r="L27" s="88">
        <v>5935</v>
      </c>
      <c r="M27" s="89" t="s">
        <v>483</v>
      </c>
      <c r="N27" s="88"/>
      <c r="O27" s="89"/>
      <c r="P27" s="88">
        <v>3230</v>
      </c>
      <c r="Q27" s="89"/>
      <c r="R27" s="88"/>
      <c r="S27" s="89"/>
      <c r="T27" s="27"/>
    </row>
    <row r="28" spans="3:20" ht="19" customHeight="1">
      <c r="C28" s="15" t="s">
        <v>485</v>
      </c>
      <c r="D28" s="27" t="s">
        <v>260</v>
      </c>
      <c r="E28" s="27" t="s">
        <v>269</v>
      </c>
      <c r="F28" s="5" t="s">
        <v>175</v>
      </c>
      <c r="G28" s="78">
        <f t="shared" si="0"/>
        <v>150</v>
      </c>
      <c r="H28" s="88">
        <v>21</v>
      </c>
      <c r="I28" s="8"/>
      <c r="J28" s="88">
        <v>44</v>
      </c>
      <c r="K28" s="89" t="s">
        <v>482</v>
      </c>
      <c r="L28" s="88">
        <v>116</v>
      </c>
      <c r="M28" s="89" t="s">
        <v>483</v>
      </c>
      <c r="N28" s="88"/>
      <c r="O28" s="89"/>
      <c r="P28" s="88">
        <v>150</v>
      </c>
      <c r="Q28" s="89"/>
      <c r="R28" s="88"/>
      <c r="S28" s="89"/>
      <c r="T28" s="27"/>
    </row>
    <row r="29" spans="3:20" ht="19" customHeight="1">
      <c r="C29" s="15" t="s">
        <v>486</v>
      </c>
      <c r="D29" s="27" t="s">
        <v>260</v>
      </c>
      <c r="E29" s="27" t="s">
        <v>265</v>
      </c>
      <c r="F29" s="5" t="s">
        <v>175</v>
      </c>
      <c r="G29" s="78">
        <f t="shared" si="0"/>
        <v>1550</v>
      </c>
      <c r="H29" s="88">
        <v>857</v>
      </c>
      <c r="I29" s="8"/>
      <c r="J29" s="88">
        <v>1136</v>
      </c>
      <c r="K29" s="89" t="s">
        <v>482</v>
      </c>
      <c r="L29" s="88">
        <v>2418</v>
      </c>
      <c r="M29" s="89" t="s">
        <v>483</v>
      </c>
      <c r="N29" s="88"/>
      <c r="O29" s="89"/>
      <c r="P29" s="88">
        <v>1550</v>
      </c>
      <c r="Q29" s="89"/>
      <c r="R29" s="88"/>
      <c r="S29" s="89"/>
      <c r="T29" s="27"/>
    </row>
    <row r="30" spans="3:20" ht="19" customHeight="1">
      <c r="C30" s="15" t="s">
        <v>487</v>
      </c>
      <c r="D30" s="27" t="s">
        <v>260</v>
      </c>
      <c r="E30" s="27" t="s">
        <v>261</v>
      </c>
      <c r="F30" s="5" t="s">
        <v>175</v>
      </c>
      <c r="G30" s="78">
        <f t="shared" si="0"/>
        <v>3230</v>
      </c>
      <c r="H30" s="88">
        <v>2696</v>
      </c>
      <c r="I30" s="8"/>
      <c r="J30" s="88">
        <v>3685</v>
      </c>
      <c r="K30" s="89" t="s">
        <v>482</v>
      </c>
      <c r="L30" s="88">
        <v>7065</v>
      </c>
      <c r="M30" s="89" t="s">
        <v>483</v>
      </c>
      <c r="N30" s="88"/>
      <c r="O30" s="89"/>
      <c r="P30" s="88">
        <v>3230</v>
      </c>
      <c r="Q30" s="89"/>
      <c r="R30" s="88"/>
      <c r="S30" s="89"/>
      <c r="T30" s="27"/>
    </row>
    <row r="31" spans="3:20" ht="19" customHeight="1">
      <c r="C31" s="15" t="s">
        <v>488</v>
      </c>
      <c r="D31" s="27" t="s">
        <v>162</v>
      </c>
      <c r="E31" s="27" t="s">
        <v>163</v>
      </c>
      <c r="F31" s="5" t="s">
        <v>164</v>
      </c>
      <c r="G31" s="78">
        <f t="shared" si="0"/>
        <v>2000</v>
      </c>
      <c r="H31" s="88"/>
      <c r="I31" s="8"/>
      <c r="J31" s="88"/>
      <c r="K31" s="89"/>
      <c r="L31" s="88">
        <v>2000</v>
      </c>
      <c r="M31" s="89" t="s">
        <v>673</v>
      </c>
      <c r="N31" s="88"/>
      <c r="O31" s="89"/>
      <c r="P31" s="88"/>
      <c r="Q31" s="89"/>
      <c r="R31" s="88"/>
      <c r="S31" s="89"/>
      <c r="T31" s="27"/>
    </row>
    <row r="32" spans="3:20" ht="14">
      <c r="C32" s="15" t="s">
        <v>489</v>
      </c>
      <c r="D32" s="27" t="s">
        <v>198</v>
      </c>
      <c r="E32" s="27" t="s">
        <v>199</v>
      </c>
      <c r="F32" s="5" t="s">
        <v>200</v>
      </c>
      <c r="G32" s="78">
        <f t="shared" si="0"/>
        <v>31100</v>
      </c>
      <c r="H32" s="88"/>
      <c r="I32" s="8"/>
      <c r="J32" s="88"/>
      <c r="K32" s="89"/>
      <c r="L32" s="214"/>
      <c r="M32" s="215"/>
      <c r="N32" s="214"/>
      <c r="O32" s="215"/>
      <c r="P32" s="214">
        <v>31100</v>
      </c>
      <c r="Q32" s="215"/>
      <c r="R32" s="214"/>
      <c r="S32" s="215"/>
      <c r="T32" s="216" t="s">
        <v>783</v>
      </c>
    </row>
    <row r="33" spans="3:20" ht="19" customHeight="1">
      <c r="C33" s="15" t="s">
        <v>490</v>
      </c>
      <c r="D33" s="27" t="s">
        <v>491</v>
      </c>
      <c r="E33" s="27" t="s">
        <v>492</v>
      </c>
      <c r="F33" s="5" t="s">
        <v>175</v>
      </c>
      <c r="G33" s="78">
        <f t="shared" si="0"/>
        <v>10000</v>
      </c>
      <c r="H33" s="88"/>
      <c r="I33" s="8"/>
      <c r="J33" s="88"/>
      <c r="K33" s="89"/>
      <c r="L33" s="88"/>
      <c r="M33" s="89"/>
      <c r="N33" s="88">
        <v>10000</v>
      </c>
      <c r="O33" s="89" t="s">
        <v>673</v>
      </c>
      <c r="P33" s="88"/>
      <c r="Q33" s="89"/>
      <c r="R33" s="88"/>
      <c r="S33" s="89"/>
      <c r="T33" s="27"/>
    </row>
    <row r="34" spans="3:20" ht="19" hidden="1" customHeight="1">
      <c r="C34" s="15" t="s">
        <v>493</v>
      </c>
      <c r="D34" s="27" t="s">
        <v>328</v>
      </c>
      <c r="E34" s="27" t="s">
        <v>329</v>
      </c>
      <c r="F34" s="5" t="s">
        <v>124</v>
      </c>
      <c r="G34" s="78">
        <f t="shared" si="0"/>
        <v>0</v>
      </c>
      <c r="H34" s="88"/>
      <c r="I34" s="8"/>
      <c r="J34" s="88">
        <v>0</v>
      </c>
      <c r="K34" s="89"/>
      <c r="L34" s="88">
        <v>0</v>
      </c>
      <c r="M34" s="89"/>
      <c r="N34" s="88">
        <v>0</v>
      </c>
      <c r="O34" s="89"/>
      <c r="P34" s="88"/>
      <c r="Q34" s="89"/>
      <c r="R34" s="88"/>
      <c r="S34" s="89"/>
      <c r="T34" s="27"/>
    </row>
    <row r="35" spans="3:20" ht="19" customHeight="1">
      <c r="C35" s="15" t="s">
        <v>494</v>
      </c>
      <c r="D35" s="27" t="s">
        <v>495</v>
      </c>
      <c r="E35" s="27" t="s">
        <v>496</v>
      </c>
      <c r="F35" s="5" t="s">
        <v>276</v>
      </c>
      <c r="G35" s="78">
        <f t="shared" si="0"/>
        <v>2400000</v>
      </c>
      <c r="H35" s="88"/>
      <c r="I35" s="8"/>
      <c r="J35" s="88"/>
      <c r="K35" s="89"/>
      <c r="L35" s="88"/>
      <c r="M35" s="89"/>
      <c r="N35" s="88">
        <v>2400000</v>
      </c>
      <c r="O35" s="89" t="s">
        <v>673</v>
      </c>
      <c r="P35" s="88"/>
      <c r="Q35" s="89"/>
      <c r="R35" s="88"/>
      <c r="S35" s="89"/>
      <c r="T35" s="27"/>
    </row>
    <row r="36" spans="3:20" ht="19" customHeight="1">
      <c r="C36" s="15" t="s">
        <v>497</v>
      </c>
      <c r="D36" s="27" t="s">
        <v>301</v>
      </c>
      <c r="E36" s="27" t="s">
        <v>302</v>
      </c>
      <c r="F36" s="5" t="s">
        <v>164</v>
      </c>
      <c r="G36" s="78">
        <f t="shared" si="0"/>
        <v>250000</v>
      </c>
      <c r="H36" s="88"/>
      <c r="I36" s="8"/>
      <c r="J36" s="88"/>
      <c r="K36" s="89"/>
      <c r="L36" s="88"/>
      <c r="M36" s="89"/>
      <c r="N36" s="88">
        <v>250000</v>
      </c>
      <c r="O36" s="89" t="s">
        <v>787</v>
      </c>
      <c r="P36" s="88"/>
      <c r="Q36" s="89"/>
      <c r="R36" s="88"/>
      <c r="S36" s="89"/>
      <c r="T36" s="27"/>
    </row>
    <row r="37" spans="3:20" ht="19" customHeight="1">
      <c r="C37" s="15" t="s">
        <v>498</v>
      </c>
      <c r="D37" s="27" t="s">
        <v>323</v>
      </c>
      <c r="E37" s="27" t="s">
        <v>324</v>
      </c>
      <c r="F37" s="5" t="s">
        <v>313</v>
      </c>
      <c r="G37" s="78">
        <f t="shared" si="0"/>
        <v>950000</v>
      </c>
      <c r="H37" s="88"/>
      <c r="I37" s="8"/>
      <c r="J37" s="88"/>
      <c r="K37" s="89"/>
      <c r="L37" s="88"/>
      <c r="M37" s="89"/>
      <c r="N37" s="88">
        <v>950000</v>
      </c>
      <c r="O37" s="89" t="s">
        <v>673</v>
      </c>
      <c r="P37" s="88"/>
      <c r="Q37" s="89"/>
      <c r="R37" s="88"/>
      <c r="S37" s="89"/>
      <c r="T37" s="27" t="s">
        <v>786</v>
      </c>
    </row>
    <row r="38" spans="3:20" ht="19" customHeight="1">
      <c r="C38" s="15" t="s">
        <v>499</v>
      </c>
      <c r="D38" s="27" t="s">
        <v>311</v>
      </c>
      <c r="E38" s="27" t="s">
        <v>312</v>
      </c>
      <c r="F38" s="5" t="s">
        <v>313</v>
      </c>
      <c r="G38" s="78">
        <f t="shared" si="0"/>
        <v>0</v>
      </c>
      <c r="H38" s="88"/>
      <c r="I38" s="8"/>
      <c r="J38" s="88"/>
      <c r="K38" s="89"/>
      <c r="L38" s="88"/>
      <c r="M38" s="89"/>
      <c r="N38" s="88"/>
      <c r="O38" s="89"/>
      <c r="P38" s="88"/>
      <c r="Q38" s="89"/>
      <c r="R38" s="88"/>
      <c r="S38" s="89"/>
      <c r="T38" s="27" t="s">
        <v>674</v>
      </c>
    </row>
    <row r="39" spans="3:20" ht="19" customHeight="1">
      <c r="C39" s="15" t="s">
        <v>500</v>
      </c>
      <c r="D39" s="27" t="s">
        <v>318</v>
      </c>
      <c r="E39" s="27" t="s">
        <v>319</v>
      </c>
      <c r="F39" s="5" t="s">
        <v>193</v>
      </c>
      <c r="G39" s="78">
        <f t="shared" si="0"/>
        <v>11000</v>
      </c>
      <c r="H39" s="88"/>
      <c r="I39" s="8"/>
      <c r="J39" s="88"/>
      <c r="K39" s="89"/>
      <c r="L39" s="88"/>
      <c r="M39" s="89"/>
      <c r="N39" s="88">
        <v>11000</v>
      </c>
      <c r="O39" s="89" t="s">
        <v>673</v>
      </c>
      <c r="P39" s="88"/>
      <c r="Q39" s="89"/>
      <c r="R39" s="88"/>
      <c r="S39" s="89"/>
      <c r="T39" s="27"/>
    </row>
    <row r="40" spans="3:20" ht="19" customHeight="1">
      <c r="C40" s="15" t="s">
        <v>501</v>
      </c>
      <c r="D40" s="27" t="s">
        <v>295</v>
      </c>
      <c r="E40" s="27" t="s">
        <v>296</v>
      </c>
      <c r="F40" s="5" t="s">
        <v>193</v>
      </c>
      <c r="G40" s="78">
        <f t="shared" si="0"/>
        <v>210000</v>
      </c>
      <c r="H40" s="88"/>
      <c r="I40" s="8"/>
      <c r="J40" s="88"/>
      <c r="K40" s="89"/>
      <c r="L40" s="88"/>
      <c r="M40" s="89"/>
      <c r="N40" s="214">
        <v>210000</v>
      </c>
      <c r="O40" s="215" t="s">
        <v>784</v>
      </c>
      <c r="P40" s="88"/>
      <c r="Q40" s="89"/>
      <c r="R40" s="88"/>
      <c r="S40" s="89"/>
      <c r="T40" s="27"/>
    </row>
    <row r="41" spans="3:20" ht="19" customHeight="1">
      <c r="C41" s="15" t="s">
        <v>502</v>
      </c>
      <c r="D41" s="27" t="s">
        <v>306</v>
      </c>
      <c r="E41" s="27" t="s">
        <v>307</v>
      </c>
      <c r="F41" s="5" t="s">
        <v>164</v>
      </c>
      <c r="G41" s="78">
        <f t="shared" si="0"/>
        <v>61000</v>
      </c>
      <c r="H41" s="88"/>
      <c r="I41" s="8"/>
      <c r="J41" s="88"/>
      <c r="K41" s="89"/>
      <c r="L41" s="88"/>
      <c r="M41" s="89"/>
      <c r="N41" s="214">
        <v>61000</v>
      </c>
      <c r="O41" s="215" t="s">
        <v>785</v>
      </c>
      <c r="P41" s="88"/>
      <c r="Q41" s="89"/>
      <c r="R41" s="88"/>
      <c r="S41" s="89"/>
      <c r="T41" s="27"/>
    </row>
    <row r="42" spans="3:20" ht="19" customHeight="1">
      <c r="D42" s="27" t="s">
        <v>806</v>
      </c>
      <c r="E42" s="27" t="s">
        <v>808</v>
      </c>
      <c r="F42" s="5" t="s">
        <v>807</v>
      </c>
      <c r="G42" s="78">
        <f t="shared" si="0"/>
        <v>96000</v>
      </c>
      <c r="H42" s="88"/>
      <c r="I42" s="8"/>
      <c r="J42" s="88">
        <v>98000</v>
      </c>
      <c r="K42" s="89"/>
      <c r="L42" s="88">
        <v>97000</v>
      </c>
      <c r="M42" s="89"/>
      <c r="N42" s="214">
        <v>96000</v>
      </c>
      <c r="O42" s="215"/>
      <c r="P42" s="88"/>
      <c r="Q42" s="89"/>
      <c r="R42" s="88"/>
      <c r="S42" s="89"/>
      <c r="T42" s="27"/>
    </row>
    <row r="43" spans="3:20" ht="19" customHeight="1">
      <c r="C43" s="15" t="s">
        <v>503</v>
      </c>
      <c r="D43" s="27" t="s">
        <v>209</v>
      </c>
      <c r="E43" s="27" t="s">
        <v>211</v>
      </c>
      <c r="F43" s="5" t="s">
        <v>807</v>
      </c>
      <c r="G43" s="78" t="s">
        <v>504</v>
      </c>
      <c r="H43" s="88">
        <v>1841</v>
      </c>
      <c r="I43" s="8" t="s">
        <v>505</v>
      </c>
      <c r="J43" s="88">
        <v>6386</v>
      </c>
      <c r="K43" s="89" t="s">
        <v>506</v>
      </c>
      <c r="L43" s="88">
        <v>1911</v>
      </c>
      <c r="M43" s="89" t="s">
        <v>507</v>
      </c>
      <c r="N43" s="88"/>
      <c r="O43" s="89"/>
      <c r="P43" s="88"/>
      <c r="Q43" s="89"/>
      <c r="R43" s="88"/>
      <c r="S43" s="89"/>
      <c r="T43" s="27"/>
    </row>
    <row r="44" spans="3:20" ht="19" customHeight="1">
      <c r="C44" s="15" t="s">
        <v>508</v>
      </c>
      <c r="D44" s="27" t="s">
        <v>509</v>
      </c>
      <c r="E44" s="27" t="s">
        <v>510</v>
      </c>
      <c r="F44" s="5" t="s">
        <v>212</v>
      </c>
      <c r="G44" s="78" t="s">
        <v>504</v>
      </c>
      <c r="H44" s="88">
        <v>2427</v>
      </c>
      <c r="I44" s="8" t="s">
        <v>505</v>
      </c>
      <c r="J44" s="88">
        <v>7125</v>
      </c>
      <c r="K44" s="89" t="s">
        <v>506</v>
      </c>
      <c r="L44" s="88">
        <v>4151</v>
      </c>
      <c r="M44" s="89" t="s">
        <v>507</v>
      </c>
      <c r="N44" s="88"/>
      <c r="O44" s="89"/>
      <c r="P44" s="88"/>
      <c r="Q44" s="89"/>
      <c r="R44" s="88"/>
      <c r="S44" s="89"/>
      <c r="T44" s="27"/>
    </row>
    <row r="45" spans="3:20" ht="19" customHeight="1">
      <c r="C45" s="15" t="s">
        <v>511</v>
      </c>
      <c r="D45" s="27" t="s">
        <v>512</v>
      </c>
      <c r="E45" s="27" t="s">
        <v>138</v>
      </c>
      <c r="F45" s="5" t="s">
        <v>417</v>
      </c>
      <c r="G45" s="78" t="s">
        <v>504</v>
      </c>
      <c r="H45" s="88">
        <v>1239</v>
      </c>
      <c r="I45" s="8" t="s">
        <v>505</v>
      </c>
      <c r="J45" s="88">
        <v>1208</v>
      </c>
      <c r="K45" s="89" t="s">
        <v>506</v>
      </c>
      <c r="L45" s="88">
        <v>125</v>
      </c>
      <c r="M45" s="89" t="s">
        <v>507</v>
      </c>
      <c r="N45" s="88"/>
      <c r="O45" s="89"/>
      <c r="P45" s="88"/>
      <c r="Q45" s="89"/>
      <c r="R45" s="88"/>
      <c r="S45" s="89"/>
      <c r="T45" s="27"/>
    </row>
    <row r="46" spans="3:20" ht="19" customHeight="1">
      <c r="C46" s="15" t="s">
        <v>215</v>
      </c>
      <c r="D46" s="27" t="s">
        <v>214</v>
      </c>
      <c r="E46" s="27" t="s">
        <v>216</v>
      </c>
      <c r="F46" s="5" t="s">
        <v>217</v>
      </c>
      <c r="G46" s="78" t="s">
        <v>504</v>
      </c>
      <c r="H46" s="88">
        <v>137989</v>
      </c>
      <c r="I46" s="8" t="s">
        <v>505</v>
      </c>
      <c r="J46" s="88">
        <v>5913</v>
      </c>
      <c r="K46" s="89" t="s">
        <v>506</v>
      </c>
      <c r="L46" s="88">
        <v>629</v>
      </c>
      <c r="M46" s="89" t="s">
        <v>507</v>
      </c>
      <c r="N46" s="88"/>
      <c r="O46" s="89"/>
      <c r="P46" s="88"/>
      <c r="Q46" s="89"/>
      <c r="R46" s="88"/>
      <c r="S46" s="89"/>
      <c r="T46" s="27"/>
    </row>
    <row r="47" spans="3:20" ht="19" customHeight="1">
      <c r="C47" s="15" t="s">
        <v>513</v>
      </c>
      <c r="D47" s="27" t="s">
        <v>285</v>
      </c>
      <c r="E47" s="27"/>
      <c r="F47" s="5" t="s">
        <v>193</v>
      </c>
      <c r="G47" s="78" t="s">
        <v>507</v>
      </c>
      <c r="H47" s="88">
        <v>17714</v>
      </c>
      <c r="I47" s="8" t="s">
        <v>505</v>
      </c>
      <c r="J47" s="88">
        <v>35498</v>
      </c>
      <c r="K47" s="89" t="s">
        <v>506</v>
      </c>
      <c r="L47" s="88"/>
      <c r="M47" s="89" t="s">
        <v>507</v>
      </c>
      <c r="N47" s="88"/>
      <c r="O47" s="89"/>
      <c r="P47" s="88"/>
      <c r="Q47" s="89"/>
      <c r="R47" s="88"/>
      <c r="S47" s="89"/>
      <c r="T47" s="27"/>
    </row>
    <row r="48" spans="3:20" ht="19" customHeight="1">
      <c r="C48" s="15" t="s">
        <v>514</v>
      </c>
      <c r="D48" s="27" t="s">
        <v>515</v>
      </c>
      <c r="E48" s="27" t="s">
        <v>516</v>
      </c>
      <c r="F48" s="5" t="s">
        <v>517</v>
      </c>
      <c r="G48" s="78">
        <v>273676</v>
      </c>
      <c r="H48" s="88"/>
      <c r="I48" s="8"/>
      <c r="J48" s="88"/>
      <c r="K48" s="89"/>
      <c r="L48" s="88"/>
      <c r="M48" s="89"/>
      <c r="N48" s="88"/>
      <c r="O48" s="89"/>
      <c r="P48" s="88"/>
      <c r="Q48" s="89"/>
      <c r="R48" s="88"/>
      <c r="S48" s="89"/>
      <c r="T48" s="27"/>
    </row>
    <row r="49" spans="3:20" ht="19" customHeight="1">
      <c r="C49" s="15" t="s">
        <v>518</v>
      </c>
      <c r="D49" s="27" t="s">
        <v>515</v>
      </c>
      <c r="E49" s="27" t="s">
        <v>519</v>
      </c>
      <c r="F49" s="5" t="s">
        <v>517</v>
      </c>
      <c r="G49" s="78">
        <v>304156</v>
      </c>
      <c r="H49" s="88"/>
      <c r="I49" s="8"/>
      <c r="J49" s="88"/>
      <c r="K49" s="89"/>
      <c r="L49" s="88"/>
      <c r="M49" s="89"/>
      <c r="N49" s="88"/>
      <c r="O49" s="89"/>
      <c r="P49" s="88"/>
      <c r="Q49" s="89"/>
      <c r="R49" s="88"/>
      <c r="S49" s="89"/>
      <c r="T49" s="27"/>
    </row>
    <row r="50" spans="3:20" ht="19" customHeight="1">
      <c r="C50" s="15" t="s">
        <v>520</v>
      </c>
      <c r="D50" s="27" t="s">
        <v>515</v>
      </c>
      <c r="E50" s="27" t="s">
        <v>521</v>
      </c>
      <c r="F50" s="5" t="s">
        <v>517</v>
      </c>
      <c r="G50" s="78">
        <v>414968</v>
      </c>
      <c r="H50" s="88"/>
      <c r="I50" s="8"/>
      <c r="J50" s="88"/>
      <c r="K50" s="89"/>
      <c r="L50" s="88"/>
      <c r="M50" s="89"/>
      <c r="N50" s="88"/>
      <c r="O50" s="89"/>
      <c r="P50" s="88"/>
      <c r="Q50" s="89"/>
      <c r="R50" s="88"/>
      <c r="S50" s="89"/>
      <c r="T50" s="27"/>
    </row>
    <row r="51" spans="3:20" ht="19" customHeight="1">
      <c r="C51" s="15" t="s">
        <v>522</v>
      </c>
      <c r="D51" s="27" t="s">
        <v>515</v>
      </c>
      <c r="E51" s="27" t="s">
        <v>523</v>
      </c>
      <c r="F51" s="5" t="s">
        <v>517</v>
      </c>
      <c r="G51" s="78">
        <v>172068</v>
      </c>
      <c r="H51" s="88"/>
      <c r="I51" s="8"/>
      <c r="J51" s="88"/>
      <c r="K51" s="89"/>
      <c r="L51" s="88"/>
      <c r="M51" s="89"/>
      <c r="N51" s="88"/>
      <c r="O51" s="89"/>
      <c r="P51" s="88"/>
      <c r="Q51" s="89"/>
      <c r="R51" s="88"/>
      <c r="S51" s="89"/>
      <c r="T51" s="27"/>
    </row>
    <row r="52" spans="3:20" ht="19" customHeight="1">
      <c r="C52" s="15" t="s">
        <v>524</v>
      </c>
      <c r="D52" s="27" t="s">
        <v>515</v>
      </c>
      <c r="E52" s="27" t="s">
        <v>525</v>
      </c>
      <c r="F52" s="5" t="s">
        <v>517</v>
      </c>
      <c r="G52" s="78">
        <v>226122</v>
      </c>
      <c r="H52" s="88"/>
      <c r="I52" s="8"/>
      <c r="J52" s="88"/>
      <c r="K52" s="89"/>
      <c r="L52" s="88"/>
      <c r="M52" s="89"/>
      <c r="N52" s="88"/>
      <c r="O52" s="89"/>
      <c r="P52" s="88"/>
      <c r="Q52" s="89"/>
      <c r="R52" s="88"/>
      <c r="S52" s="89"/>
      <c r="T52" s="27"/>
    </row>
    <row r="53" spans="3:20" ht="19" customHeight="1">
      <c r="C53" s="15" t="s">
        <v>526</v>
      </c>
      <c r="D53" s="27" t="s">
        <v>515</v>
      </c>
      <c r="E53" s="27" t="s">
        <v>527</v>
      </c>
      <c r="F53" s="5" t="s">
        <v>517</v>
      </c>
      <c r="G53" s="78">
        <v>268908</v>
      </c>
      <c r="H53" s="88"/>
      <c r="I53" s="8"/>
      <c r="J53" s="88"/>
      <c r="K53" s="89"/>
      <c r="L53" s="88"/>
      <c r="M53" s="89"/>
      <c r="N53" s="88"/>
      <c r="O53" s="89"/>
      <c r="P53" s="88"/>
      <c r="Q53" s="89"/>
      <c r="R53" s="88"/>
      <c r="S53" s="89"/>
      <c r="T53" s="27"/>
    </row>
    <row r="54" spans="3:20" ht="19" customHeight="1">
      <c r="C54" s="15" t="s">
        <v>528</v>
      </c>
      <c r="D54" s="27" t="s">
        <v>515</v>
      </c>
      <c r="E54" s="27" t="s">
        <v>529</v>
      </c>
      <c r="F54" s="5" t="s">
        <v>517</v>
      </c>
      <c r="G54" s="78">
        <v>263017</v>
      </c>
      <c r="H54" s="88"/>
      <c r="I54" s="8"/>
      <c r="J54" s="88"/>
      <c r="K54" s="89"/>
      <c r="L54" s="88"/>
      <c r="M54" s="89"/>
      <c r="N54" s="88"/>
      <c r="O54" s="89"/>
      <c r="P54" s="88"/>
      <c r="Q54" s="89"/>
      <c r="R54" s="88"/>
      <c r="S54" s="89"/>
      <c r="T54" s="27"/>
    </row>
    <row r="55" spans="3:20" ht="19" customHeight="1">
      <c r="C55" s="15" t="s">
        <v>530</v>
      </c>
      <c r="D55" s="27" t="s">
        <v>515</v>
      </c>
      <c r="E55" s="27" t="s">
        <v>531</v>
      </c>
      <c r="F55" s="5" t="s">
        <v>517</v>
      </c>
      <c r="G55" s="78">
        <v>273540</v>
      </c>
      <c r="H55" s="88"/>
      <c r="I55" s="8"/>
      <c r="J55" s="88"/>
      <c r="K55" s="89"/>
      <c r="L55" s="88"/>
      <c r="M55" s="89"/>
      <c r="N55" s="88"/>
      <c r="O55" s="89"/>
      <c r="P55" s="88"/>
      <c r="Q55" s="89"/>
      <c r="R55" s="88"/>
      <c r="S55" s="89"/>
      <c r="T55" s="27"/>
    </row>
    <row r="56" spans="3:20" ht="19" customHeight="1">
      <c r="D56" s="27"/>
      <c r="E56" s="27"/>
      <c r="F56" s="5"/>
      <c r="G56" s="78"/>
      <c r="H56" s="88"/>
      <c r="I56" s="8"/>
      <c r="J56" s="88"/>
      <c r="K56" s="89"/>
      <c r="L56" s="88"/>
      <c r="M56" s="89"/>
      <c r="N56" s="88"/>
      <c r="O56" s="89"/>
      <c r="P56" s="88"/>
      <c r="Q56" s="89"/>
      <c r="R56" s="88"/>
      <c r="S56" s="89"/>
      <c r="T56" s="27"/>
    </row>
    <row r="57" spans="3:20" ht="19" customHeight="1">
      <c r="D57" s="27"/>
      <c r="E57" s="27"/>
      <c r="F57" s="5"/>
      <c r="G57" s="78"/>
      <c r="H57" s="88"/>
      <c r="I57" s="8"/>
      <c r="J57" s="88"/>
      <c r="K57" s="89"/>
      <c r="L57" s="88"/>
      <c r="M57" s="89"/>
      <c r="N57" s="88"/>
      <c r="O57" s="89"/>
      <c r="P57" s="88"/>
      <c r="Q57" s="89"/>
      <c r="R57" s="88"/>
      <c r="S57" s="89"/>
      <c r="T57" s="27"/>
    </row>
    <row r="58" spans="3:20" ht="19" customHeight="1">
      <c r="D58" s="27"/>
      <c r="E58" s="27"/>
      <c r="F58" s="5"/>
      <c r="G58" s="78"/>
      <c r="H58" s="88"/>
      <c r="I58" s="8"/>
      <c r="J58" s="88"/>
      <c r="K58" s="89"/>
      <c r="L58" s="88"/>
      <c r="M58" s="89"/>
      <c r="N58" s="88"/>
      <c r="O58" s="89"/>
      <c r="P58" s="88"/>
      <c r="Q58" s="89"/>
      <c r="R58" s="88"/>
      <c r="S58" s="89"/>
      <c r="T58" s="27"/>
    </row>
    <row r="59" spans="3:20" ht="19" customHeight="1">
      <c r="D59" s="27"/>
      <c r="E59" s="27"/>
      <c r="F59" s="5"/>
      <c r="G59" s="78"/>
      <c r="H59" s="88"/>
      <c r="I59" s="8"/>
      <c r="J59" s="88"/>
      <c r="K59" s="89"/>
      <c r="L59" s="88"/>
      <c r="M59" s="89"/>
      <c r="N59" s="88"/>
      <c r="O59" s="89"/>
      <c r="P59" s="88"/>
      <c r="Q59" s="89"/>
      <c r="R59" s="88"/>
      <c r="S59" s="89"/>
      <c r="T59" s="27"/>
    </row>
    <row r="60" spans="3:20" ht="19" customHeight="1">
      <c r="D60" s="27"/>
      <c r="E60" s="27"/>
      <c r="F60" s="5"/>
      <c r="G60" s="78"/>
      <c r="H60" s="88"/>
      <c r="I60" s="8"/>
      <c r="J60" s="88"/>
      <c r="K60" s="89"/>
      <c r="L60" s="88"/>
      <c r="M60" s="89"/>
      <c r="N60" s="88"/>
      <c r="O60" s="89"/>
      <c r="P60" s="88"/>
      <c r="Q60" s="89"/>
      <c r="R60" s="88"/>
      <c r="S60" s="89"/>
      <c r="T60" s="27"/>
    </row>
    <row r="61" spans="3:20" ht="19" customHeight="1">
      <c r="D61" s="27"/>
      <c r="E61" s="27"/>
      <c r="F61" s="5"/>
      <c r="G61" s="78"/>
      <c r="H61" s="88"/>
      <c r="I61" s="8"/>
      <c r="J61" s="88"/>
      <c r="K61" s="89"/>
      <c r="L61" s="88"/>
      <c r="M61" s="89"/>
      <c r="N61" s="88"/>
      <c r="O61" s="89"/>
      <c r="P61" s="88"/>
      <c r="Q61" s="89"/>
      <c r="R61" s="88"/>
      <c r="S61" s="89"/>
      <c r="T61" s="27"/>
    </row>
    <row r="62" spans="3:20" ht="19" customHeight="1">
      <c r="D62" s="27"/>
      <c r="E62" s="27"/>
      <c r="F62" s="5"/>
      <c r="G62" s="78"/>
      <c r="H62" s="88"/>
      <c r="I62" s="8"/>
      <c r="J62" s="88"/>
      <c r="K62" s="89"/>
      <c r="L62" s="88"/>
      <c r="M62" s="89"/>
      <c r="N62" s="88"/>
      <c r="O62" s="89"/>
      <c r="P62" s="88"/>
      <c r="Q62" s="89"/>
      <c r="R62" s="88"/>
      <c r="S62" s="89"/>
      <c r="T62" s="27"/>
    </row>
    <row r="63" spans="3:20" ht="19" customHeight="1">
      <c r="D63" s="27"/>
      <c r="E63" s="27"/>
      <c r="F63" s="5"/>
      <c r="G63" s="78"/>
      <c r="H63" s="88"/>
      <c r="I63" s="8"/>
      <c r="J63" s="88"/>
      <c r="K63" s="89"/>
      <c r="L63" s="88"/>
      <c r="M63" s="89"/>
      <c r="N63" s="88"/>
      <c r="O63" s="89"/>
      <c r="P63" s="88"/>
      <c r="Q63" s="89"/>
      <c r="R63" s="88"/>
      <c r="S63" s="89"/>
      <c r="T63" s="27"/>
    </row>
    <row r="64" spans="3:20" ht="19" customHeight="1">
      <c r="D64" s="27"/>
      <c r="E64" s="27"/>
      <c r="F64" s="5"/>
      <c r="G64" s="78"/>
      <c r="H64" s="88"/>
      <c r="I64" s="8"/>
      <c r="J64" s="88"/>
      <c r="K64" s="89"/>
      <c r="L64" s="88"/>
      <c r="M64" s="89"/>
      <c r="N64" s="88"/>
      <c r="O64" s="89"/>
      <c r="P64" s="88"/>
      <c r="Q64" s="89"/>
      <c r="R64" s="88"/>
      <c r="S64" s="89"/>
      <c r="T64" s="27"/>
    </row>
  </sheetData>
  <mergeCells count="14">
    <mergeCell ref="A2:A3"/>
    <mergeCell ref="B2:B3"/>
    <mergeCell ref="C2:C3"/>
    <mergeCell ref="D2:D3"/>
    <mergeCell ref="E2:E3"/>
    <mergeCell ref="N2:O2"/>
    <mergeCell ref="P2:Q2"/>
    <mergeCell ref="R2:S2"/>
    <mergeCell ref="T2:T3"/>
    <mergeCell ref="D1:T1"/>
    <mergeCell ref="F2:F3"/>
    <mergeCell ref="G2:G3"/>
    <mergeCell ref="J2:K2"/>
    <mergeCell ref="L2:M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06F5C-D126-40EE-B147-DC9E8A85FA92}">
  <dimension ref="A1:M43"/>
  <sheetViews>
    <sheetView workbookViewId="0">
      <selection activeCell="C16" sqref="C16"/>
    </sheetView>
  </sheetViews>
  <sheetFormatPr defaultColWidth="8.9140625" defaultRowHeight="14"/>
  <cols>
    <col min="1" max="1" width="36.08203125" style="31" customWidth="1"/>
    <col min="2" max="2" width="15.08203125" style="1" bestFit="1" customWidth="1"/>
    <col min="3" max="6" width="15.08203125" style="1" customWidth="1"/>
    <col min="7" max="7" width="8.6640625" style="1" customWidth="1"/>
    <col min="8" max="8" width="8.75" style="1" customWidth="1"/>
    <col min="9" max="16384" width="8.9140625" style="1"/>
  </cols>
  <sheetData>
    <row r="1" spans="1:13" ht="14.5" thickBot="1">
      <c r="A1" s="91" t="s">
        <v>35</v>
      </c>
      <c r="B1" s="92" t="s">
        <v>54</v>
      </c>
      <c r="C1" s="92" t="s">
        <v>55</v>
      </c>
      <c r="D1" s="92" t="s">
        <v>56</v>
      </c>
      <c r="E1" s="92" t="s">
        <v>35</v>
      </c>
      <c r="F1" s="93" t="s">
        <v>12</v>
      </c>
      <c r="H1" s="94"/>
    </row>
    <row r="2" spans="1:13">
      <c r="A2" s="7" t="s">
        <v>90</v>
      </c>
      <c r="B2" s="95">
        <f>총괄표!I29</f>
        <v>13037518</v>
      </c>
      <c r="C2" s="95">
        <f>총괄표!L29</f>
        <v>5536162</v>
      </c>
      <c r="D2" s="95">
        <f>총괄표!N29</f>
        <v>33042</v>
      </c>
      <c r="E2" s="95"/>
      <c r="F2" s="95">
        <f>SUM(B2,C2,D2)</f>
        <v>18606722</v>
      </c>
    </row>
    <row r="3" spans="1:13">
      <c r="A3" s="8" t="s">
        <v>91</v>
      </c>
      <c r="B3" s="78"/>
      <c r="C3" s="78"/>
      <c r="D3" s="78"/>
      <c r="E3" s="78"/>
      <c r="F3" s="95">
        <f>SUM(B3,C3,D3)</f>
        <v>0</v>
      </c>
      <c r="H3" s="287" t="s">
        <v>92</v>
      </c>
      <c r="I3" s="288"/>
      <c r="J3" s="288"/>
      <c r="K3" s="288"/>
      <c r="L3" s="288"/>
      <c r="M3" s="289"/>
    </row>
    <row r="4" spans="1:13">
      <c r="A4" s="8" t="s">
        <v>35</v>
      </c>
      <c r="B4" s="78"/>
      <c r="C4" s="78"/>
      <c r="D4" s="78"/>
      <c r="E4" s="78"/>
      <c r="F4" s="78"/>
      <c r="H4" s="290"/>
      <c r="I4" s="291"/>
      <c r="J4" s="291"/>
      <c r="K4" s="291"/>
      <c r="L4" s="291"/>
      <c r="M4" s="292"/>
    </row>
    <row r="5" spans="1:13">
      <c r="A5" s="8" t="s">
        <v>35</v>
      </c>
      <c r="B5" s="78"/>
      <c r="C5" s="78" t="s">
        <v>35</v>
      </c>
      <c r="D5" s="78"/>
      <c r="E5" s="78"/>
      <c r="F5" s="78"/>
    </row>
    <row r="6" spans="1:13">
      <c r="A6" s="8" t="s">
        <v>35</v>
      </c>
      <c r="B6" s="78"/>
      <c r="C6" s="78"/>
      <c r="D6" s="78"/>
      <c r="E6" s="78"/>
      <c r="F6" s="78"/>
      <c r="H6" s="293" t="s">
        <v>93</v>
      </c>
      <c r="I6" s="294"/>
      <c r="J6" s="294"/>
      <c r="K6" s="294"/>
      <c r="L6" s="294"/>
      <c r="M6" s="295"/>
    </row>
    <row r="7" spans="1:13">
      <c r="A7" s="8"/>
      <c r="B7" s="78"/>
      <c r="C7" s="78"/>
      <c r="D7" s="78"/>
      <c r="E7" s="78"/>
      <c r="F7" s="78"/>
      <c r="H7" s="296"/>
      <c r="I7" s="297"/>
      <c r="J7" s="297"/>
      <c r="K7" s="297"/>
      <c r="L7" s="297"/>
      <c r="M7" s="298"/>
    </row>
    <row r="8" spans="1:13">
      <c r="A8" s="8"/>
      <c r="B8" s="78"/>
      <c r="C8" s="78"/>
      <c r="D8" s="78"/>
      <c r="E8" s="78"/>
      <c r="F8" s="78"/>
    </row>
    <row r="9" spans="1:13" ht="14.5" thickBot="1">
      <c r="B9" s="96"/>
      <c r="C9" s="96"/>
      <c r="D9" s="96"/>
      <c r="E9" s="96"/>
      <c r="F9" s="96"/>
      <c r="H9" s="293" t="s">
        <v>94</v>
      </c>
      <c r="I9" s="294"/>
      <c r="J9" s="294"/>
      <c r="K9" s="294"/>
      <c r="L9" s="294"/>
      <c r="M9" s="295"/>
    </row>
    <row r="10" spans="1:13" ht="14.5" thickBot="1">
      <c r="A10" s="91"/>
      <c r="B10" s="92" t="s">
        <v>95</v>
      </c>
      <c r="C10" s="92" t="s">
        <v>96</v>
      </c>
      <c r="D10" s="92" t="s">
        <v>97</v>
      </c>
      <c r="E10" s="92" t="s">
        <v>98</v>
      </c>
      <c r="F10" s="93"/>
      <c r="H10" s="296"/>
      <c r="I10" s="297"/>
      <c r="J10" s="297"/>
      <c r="K10" s="297"/>
      <c r="L10" s="297"/>
      <c r="M10" s="298"/>
    </row>
    <row r="11" spans="1:13">
      <c r="A11" s="7" t="s">
        <v>99</v>
      </c>
      <c r="B11" s="26">
        <v>100</v>
      </c>
      <c r="C11" s="26">
        <v>1</v>
      </c>
      <c r="D11" s="26">
        <f>$B$11/100</f>
        <v>1</v>
      </c>
      <c r="E11" s="26"/>
      <c r="F11" s="26"/>
    </row>
    <row r="12" spans="1:13">
      <c r="A12" s="8" t="s">
        <v>100</v>
      </c>
      <c r="B12" s="28">
        <v>80</v>
      </c>
      <c r="C12" s="28">
        <v>1</v>
      </c>
      <c r="D12" s="26">
        <f>$B$12/100</f>
        <v>0.8</v>
      </c>
      <c r="E12" s="28">
        <v>2</v>
      </c>
      <c r="F12" s="28"/>
      <c r="H12" s="293" t="s">
        <v>101</v>
      </c>
      <c r="I12" s="294"/>
      <c r="J12" s="294"/>
      <c r="K12" s="294"/>
      <c r="L12" s="294"/>
      <c r="M12" s="295"/>
    </row>
    <row r="13" spans="1:13">
      <c r="A13" s="8" t="s">
        <v>102</v>
      </c>
      <c r="B13" s="28">
        <v>80</v>
      </c>
      <c r="C13" s="28">
        <v>1</v>
      </c>
      <c r="D13" s="26">
        <f>$B$13/100</f>
        <v>0.8</v>
      </c>
      <c r="E13" s="28">
        <v>5</v>
      </c>
      <c r="F13" s="28"/>
      <c r="H13" s="296"/>
      <c r="I13" s="297"/>
      <c r="J13" s="297"/>
      <c r="K13" s="297"/>
      <c r="L13" s="297"/>
      <c r="M13" s="298"/>
    </row>
    <row r="14" spans="1:13">
      <c r="A14" s="8"/>
      <c r="B14" s="28"/>
      <c r="C14" s="28"/>
      <c r="D14" s="28"/>
      <c r="E14" s="28"/>
      <c r="F14" s="28"/>
    </row>
    <row r="15" spans="1:13">
      <c r="A15" s="8"/>
      <c r="B15" s="28"/>
      <c r="C15" s="28"/>
      <c r="D15" s="28"/>
      <c r="E15" s="28"/>
      <c r="F15" s="28"/>
    </row>
    <row r="16" spans="1:13">
      <c r="A16" s="8"/>
      <c r="B16" s="28"/>
      <c r="C16" s="28"/>
      <c r="D16" s="28"/>
      <c r="E16" s="28"/>
      <c r="F16" s="28"/>
    </row>
    <row r="17" spans="1:6">
      <c r="A17" s="8"/>
      <c r="B17" s="28"/>
      <c r="C17" s="28"/>
      <c r="D17" s="28"/>
      <c r="E17" s="28"/>
      <c r="F17" s="28"/>
    </row>
    <row r="18" spans="1:6">
      <c r="A18" s="8" t="s">
        <v>35</v>
      </c>
      <c r="B18" s="28"/>
      <c r="C18" s="28"/>
      <c r="D18" s="28"/>
      <c r="E18" s="28"/>
      <c r="F18" s="28"/>
    </row>
    <row r="19" spans="1:6" ht="14.5" thickBot="1">
      <c r="A19" s="97" t="s">
        <v>35</v>
      </c>
      <c r="B19" s="98"/>
      <c r="C19" s="98"/>
      <c r="D19" s="98"/>
      <c r="E19" s="98"/>
      <c r="F19" s="98"/>
    </row>
    <row r="20" spans="1:6" ht="14.5" thickBot="1">
      <c r="A20" s="91" t="s">
        <v>103</v>
      </c>
      <c r="B20" s="92" t="s">
        <v>95</v>
      </c>
      <c r="C20" s="92"/>
      <c r="D20" s="92" t="s">
        <v>97</v>
      </c>
      <c r="E20" s="92"/>
      <c r="F20" s="93"/>
    </row>
    <row r="21" spans="1:6">
      <c r="A21" s="7" t="s">
        <v>104</v>
      </c>
      <c r="B21" s="26">
        <f>B11</f>
        <v>100</v>
      </c>
      <c r="C21" s="26"/>
      <c r="D21" s="26">
        <f>$B$21/100</f>
        <v>1</v>
      </c>
      <c r="E21" s="26"/>
      <c r="F21" s="26"/>
    </row>
    <row r="22" spans="1:6">
      <c r="A22" s="8" t="s">
        <v>105</v>
      </c>
      <c r="B22" s="28">
        <f>B11</f>
        <v>100</v>
      </c>
      <c r="C22" s="26"/>
      <c r="D22" s="26">
        <f>$B$22/100</f>
        <v>1</v>
      </c>
      <c r="E22" s="28"/>
      <c r="F22" s="28"/>
    </row>
    <row r="23" spans="1:6">
      <c r="A23" s="8" t="s">
        <v>106</v>
      </c>
      <c r="B23" s="28">
        <f>B11</f>
        <v>100</v>
      </c>
      <c r="C23" s="26"/>
      <c r="D23" s="26">
        <f>$B$23/100</f>
        <v>1</v>
      </c>
      <c r="E23" s="28"/>
      <c r="F23" s="28"/>
    </row>
    <row r="24" spans="1:6">
      <c r="A24" s="8" t="s">
        <v>107</v>
      </c>
      <c r="B24" s="28">
        <f>B11</f>
        <v>100</v>
      </c>
      <c r="C24" s="26"/>
      <c r="D24" s="26">
        <f>$B$24/100</f>
        <v>1</v>
      </c>
      <c r="E24" s="28"/>
      <c r="F24" s="28"/>
    </row>
    <row r="25" spans="1:6">
      <c r="A25" s="8" t="s">
        <v>108</v>
      </c>
      <c r="B25" s="28">
        <f>B11</f>
        <v>100</v>
      </c>
      <c r="C25" s="26"/>
      <c r="D25" s="26">
        <f>$B$25/100</f>
        <v>1</v>
      </c>
      <c r="E25" s="28"/>
      <c r="F25" s="28"/>
    </row>
    <row r="26" spans="1:6">
      <c r="A26" s="8"/>
      <c r="B26" s="28"/>
      <c r="C26" s="28"/>
      <c r="D26" s="28"/>
      <c r="E26" s="28"/>
      <c r="F26" s="28"/>
    </row>
    <row r="27" spans="1:6">
      <c r="A27" s="8"/>
      <c r="B27" s="28"/>
      <c r="C27" s="28"/>
      <c r="D27" s="28"/>
      <c r="E27" s="28"/>
      <c r="F27" s="28"/>
    </row>
    <row r="28" spans="1:6">
      <c r="A28" s="8"/>
      <c r="B28" s="28"/>
      <c r="C28" s="28"/>
      <c r="D28" s="28"/>
      <c r="E28" s="28"/>
      <c r="F28" s="28"/>
    </row>
    <row r="29" spans="1:6" ht="14.25" customHeight="1" thickBot="1">
      <c r="A29" s="97"/>
      <c r="B29" s="98"/>
      <c r="C29" s="98"/>
      <c r="D29" s="98"/>
      <c r="E29" s="98"/>
      <c r="F29" s="98"/>
    </row>
    <row r="30" spans="1:6" ht="14.25" customHeight="1" thickBot="1">
      <c r="A30" s="91" t="s">
        <v>109</v>
      </c>
      <c r="B30" s="92" t="s">
        <v>110</v>
      </c>
      <c r="C30" s="92" t="s">
        <v>111</v>
      </c>
      <c r="D30" s="92" t="s">
        <v>112</v>
      </c>
      <c r="E30" s="92"/>
      <c r="F30" s="93"/>
    </row>
    <row r="31" spans="1:6">
      <c r="A31" s="7" t="s">
        <v>113</v>
      </c>
      <c r="B31" s="26">
        <v>15</v>
      </c>
      <c r="C31" s="26">
        <v>15</v>
      </c>
      <c r="D31" s="26">
        <v>20</v>
      </c>
      <c r="E31" s="26"/>
      <c r="F31" s="26"/>
    </row>
    <row r="32" spans="1:6">
      <c r="A32" s="7" t="s">
        <v>114</v>
      </c>
      <c r="B32" s="28">
        <v>40</v>
      </c>
      <c r="C32" s="28">
        <v>40</v>
      </c>
      <c r="D32" s="28">
        <v>40</v>
      </c>
      <c r="E32" s="28"/>
      <c r="F32" s="28"/>
    </row>
    <row r="33" spans="1:13">
      <c r="A33" s="8" t="s">
        <v>115</v>
      </c>
      <c r="B33" s="28">
        <v>2</v>
      </c>
      <c r="C33" s="28"/>
      <c r="D33" s="28"/>
      <c r="E33" s="28"/>
      <c r="F33" s="28"/>
      <c r="H33" s="293" t="s">
        <v>670</v>
      </c>
      <c r="I33" s="294"/>
      <c r="J33" s="294"/>
      <c r="K33" s="294"/>
      <c r="L33" s="294"/>
      <c r="M33" s="295"/>
    </row>
    <row r="34" spans="1:13">
      <c r="A34" s="8" t="s">
        <v>116</v>
      </c>
      <c r="B34" s="28"/>
      <c r="C34" s="28"/>
      <c r="D34" s="28"/>
      <c r="E34" s="28"/>
      <c r="F34" s="28"/>
      <c r="H34" s="296"/>
      <c r="I34" s="297"/>
      <c r="J34" s="297"/>
      <c r="K34" s="297"/>
      <c r="L34" s="297"/>
      <c r="M34" s="298"/>
    </row>
    <row r="35" spans="1:13">
      <c r="A35" s="8" t="s">
        <v>117</v>
      </c>
      <c r="B35" s="28">
        <v>2</v>
      </c>
      <c r="C35" s="28"/>
      <c r="D35" s="28"/>
      <c r="E35" s="28"/>
      <c r="F35" s="28"/>
    </row>
    <row r="36" spans="1:13">
      <c r="A36" s="8" t="s">
        <v>118</v>
      </c>
      <c r="B36" s="28">
        <v>3</v>
      </c>
      <c r="C36" s="28"/>
      <c r="D36" s="28"/>
      <c r="E36" s="28"/>
      <c r="F36" s="28"/>
    </row>
    <row r="37" spans="1:13">
      <c r="A37" s="8"/>
      <c r="B37" s="28"/>
      <c r="C37" s="28"/>
      <c r="D37" s="28"/>
      <c r="E37" s="28"/>
      <c r="F37" s="28"/>
    </row>
    <row r="38" spans="1:13">
      <c r="A38" s="8"/>
      <c r="B38" s="28"/>
      <c r="C38" s="28"/>
      <c r="D38" s="28"/>
      <c r="E38" s="28"/>
      <c r="F38" s="28"/>
    </row>
    <row r="39" spans="1:13" ht="14.5" thickBot="1">
      <c r="A39" s="97"/>
      <c r="B39" s="98"/>
      <c r="C39" s="98"/>
      <c r="D39" s="98"/>
      <c r="E39" s="98"/>
      <c r="F39" s="98"/>
    </row>
    <row r="40" spans="1:13" ht="14.5" thickBot="1">
      <c r="A40" s="91" t="s">
        <v>119</v>
      </c>
      <c r="B40" s="92" t="s">
        <v>95</v>
      </c>
      <c r="C40" s="92" t="s">
        <v>120</v>
      </c>
      <c r="D40" s="92"/>
      <c r="E40" s="92"/>
      <c r="F40" s="93"/>
    </row>
    <row r="41" spans="1:13">
      <c r="A41" s="31" t="s">
        <v>412</v>
      </c>
      <c r="B41" s="1">
        <v>100</v>
      </c>
      <c r="C41" s="1">
        <v>3</v>
      </c>
    </row>
    <row r="42" spans="1:13">
      <c r="A42" s="31" t="s">
        <v>413</v>
      </c>
      <c r="B42" s="1">
        <v>100</v>
      </c>
      <c r="C42" s="1">
        <v>3</v>
      </c>
    </row>
    <row r="43" spans="1:13">
      <c r="A43" s="31" t="s">
        <v>414</v>
      </c>
      <c r="B43" s="1">
        <v>100</v>
      </c>
      <c r="C43" s="1">
        <v>3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7A582-7549-4BA6-A20C-534B8EDAFA90}">
  <sheetPr codeName="Sheet1"/>
  <dimension ref="A1:AD32"/>
  <sheetViews>
    <sheetView zoomScaleNormal="100" workbookViewId="0">
      <pane ySplit="3" topLeftCell="A4" activePane="bottomLeft" state="frozen"/>
      <selection activeCell="D1" sqref="D1"/>
      <selection pane="bottomLeft" activeCell="D1" sqref="D1"/>
    </sheetView>
  </sheetViews>
  <sheetFormatPr defaultColWidth="8.9140625" defaultRowHeight="15.65" customHeight="1"/>
  <cols>
    <col min="1" max="1" width="13" style="43" hidden="1" customWidth="1"/>
    <col min="2" max="2" width="12" style="43" hidden="1" customWidth="1"/>
    <col min="3" max="3" width="17.33203125" style="43" hidden="1" customWidth="1"/>
    <col min="4" max="4" width="12.33203125" style="43" customWidth="1"/>
    <col min="5" max="5" width="78.6640625" style="43" customWidth="1"/>
    <col min="6" max="6" width="5.25" style="47" customWidth="1"/>
    <col min="7" max="7" width="6.4140625" style="49" customWidth="1"/>
    <col min="8" max="8" width="27.75" style="43" customWidth="1"/>
    <col min="9" max="9" width="5.58203125" style="44" customWidth="1"/>
    <col min="10" max="10" width="10.4140625" style="44" customWidth="1"/>
    <col min="11" max="11" width="11.75" style="44" customWidth="1"/>
    <col min="12" max="12" width="8.4140625" style="44" customWidth="1"/>
    <col min="13" max="13" width="9.08203125" style="44" customWidth="1"/>
    <col min="14" max="14" width="6" style="44" customWidth="1"/>
    <col min="15" max="15" width="13" style="44" customWidth="1"/>
    <col min="16" max="16" width="11.08203125" style="43" customWidth="1"/>
    <col min="17" max="25" width="8.9140625" style="41"/>
    <col min="26" max="30" width="11.75" style="44" customWidth="1"/>
    <col min="31" max="16384" width="8.9140625" style="41"/>
  </cols>
  <sheetData>
    <row r="1" spans="1:30" ht="15.65" customHeight="1">
      <c r="A1" s="41" t="s">
        <v>132</v>
      </c>
      <c r="B1" s="41">
        <v>32</v>
      </c>
      <c r="C1" s="41"/>
      <c r="D1" s="43" t="s">
        <v>121</v>
      </c>
      <c r="F1" s="43"/>
      <c r="I1" s="41"/>
      <c r="J1" s="41"/>
      <c r="K1" s="41"/>
      <c r="L1" s="41"/>
      <c r="M1" s="41"/>
      <c r="N1" s="41"/>
      <c r="O1" s="41"/>
      <c r="P1" s="41"/>
      <c r="Z1" s="41"/>
      <c r="AA1" s="41"/>
      <c r="AB1" s="41"/>
      <c r="AC1" s="41"/>
      <c r="AD1" s="41"/>
    </row>
    <row r="2" spans="1:30" ht="15.65" customHeight="1">
      <c r="A2" s="42" t="s">
        <v>1</v>
      </c>
      <c r="B2" s="42" t="s">
        <v>2</v>
      </c>
      <c r="C2" s="42" t="s">
        <v>0</v>
      </c>
      <c r="D2" s="299" t="s">
        <v>25</v>
      </c>
      <c r="E2" s="299" t="s">
        <v>13</v>
      </c>
      <c r="F2" s="299" t="s">
        <v>5</v>
      </c>
      <c r="G2" s="301" t="s">
        <v>9</v>
      </c>
      <c r="H2" s="299" t="s">
        <v>20</v>
      </c>
      <c r="I2" s="41"/>
      <c r="J2" s="41"/>
      <c r="K2" s="41"/>
      <c r="L2" s="41"/>
      <c r="M2" s="41"/>
      <c r="N2" s="41"/>
      <c r="O2" s="41"/>
      <c r="P2" s="41"/>
      <c r="Z2" s="41"/>
      <c r="AA2" s="41"/>
      <c r="AB2" s="41"/>
      <c r="AC2" s="41"/>
      <c r="AD2" s="41"/>
    </row>
    <row r="3" spans="1:30" ht="15.65" customHeight="1">
      <c r="A3" s="42"/>
      <c r="B3" s="42"/>
      <c r="C3" s="42"/>
      <c r="D3" s="300"/>
      <c r="E3" s="300"/>
      <c r="F3" s="300"/>
      <c r="G3" s="302"/>
      <c r="H3" s="300"/>
      <c r="I3" s="41"/>
      <c r="J3" s="41"/>
      <c r="K3" s="41"/>
      <c r="L3" s="41"/>
      <c r="M3" s="41"/>
      <c r="N3" s="41"/>
      <c r="O3" s="41"/>
      <c r="P3" s="41"/>
      <c r="Z3" s="41"/>
      <c r="AA3" s="41"/>
      <c r="AB3" s="41"/>
      <c r="AC3" s="41"/>
      <c r="AD3" s="41"/>
    </row>
    <row r="4" spans="1:30" ht="15.65" customHeight="1">
      <c r="A4" s="41"/>
      <c r="B4" s="41"/>
      <c r="C4" s="41"/>
      <c r="D4" s="45" t="s">
        <v>122</v>
      </c>
      <c r="E4" s="45" t="s">
        <v>123</v>
      </c>
      <c r="F4" s="46" t="s">
        <v>124</v>
      </c>
      <c r="G4" s="48">
        <v>1</v>
      </c>
      <c r="H4" s="45" t="s">
        <v>403</v>
      </c>
      <c r="I4" s="41"/>
      <c r="J4" s="41"/>
      <c r="K4" s="41"/>
      <c r="L4" s="41"/>
      <c r="M4" s="41"/>
      <c r="N4" s="41"/>
      <c r="O4" s="41"/>
      <c r="P4" s="41"/>
      <c r="Z4" s="41"/>
      <c r="AA4" s="41"/>
      <c r="AB4" s="41"/>
      <c r="AC4" s="41"/>
      <c r="AD4" s="41"/>
    </row>
    <row r="5" spans="1:30" ht="15.65" customHeight="1">
      <c r="A5" s="41"/>
      <c r="B5" s="41"/>
      <c r="C5" s="41"/>
      <c r="D5" s="45" t="s">
        <v>122</v>
      </c>
      <c r="E5" s="45" t="s">
        <v>125</v>
      </c>
      <c r="F5" s="46" t="s">
        <v>124</v>
      </c>
      <c r="G5" s="48">
        <v>1</v>
      </c>
      <c r="H5" s="45" t="s">
        <v>404</v>
      </c>
      <c r="I5" s="41"/>
      <c r="J5" s="41"/>
      <c r="K5" s="41"/>
      <c r="L5" s="41"/>
      <c r="M5" s="41"/>
      <c r="N5" s="41"/>
      <c r="O5" s="41"/>
      <c r="P5" s="41"/>
      <c r="Z5" s="41"/>
      <c r="AA5" s="41"/>
      <c r="AB5" s="41"/>
      <c r="AC5" s="41"/>
      <c r="AD5" s="41"/>
    </row>
    <row r="6" spans="1:30" ht="15.65" customHeight="1">
      <c r="D6" s="45" t="s">
        <v>122</v>
      </c>
      <c r="E6" s="45" t="s">
        <v>126</v>
      </c>
      <c r="F6" s="46" t="s">
        <v>124</v>
      </c>
      <c r="G6" s="48">
        <v>1</v>
      </c>
      <c r="H6" s="45" t="s">
        <v>405</v>
      </c>
    </row>
    <row r="7" spans="1:30" ht="15.65" customHeight="1">
      <c r="D7" s="45" t="s">
        <v>127</v>
      </c>
      <c r="E7" s="45" t="s">
        <v>128</v>
      </c>
      <c r="F7" s="46" t="s">
        <v>124</v>
      </c>
      <c r="G7" s="48">
        <v>1</v>
      </c>
      <c r="H7" s="45"/>
    </row>
    <row r="8" spans="1:30" ht="15.65" customHeight="1">
      <c r="D8" s="45" t="s">
        <v>129</v>
      </c>
      <c r="E8" s="45" t="s">
        <v>123</v>
      </c>
      <c r="F8" s="46" t="s">
        <v>124</v>
      </c>
      <c r="G8" s="48">
        <v>1</v>
      </c>
      <c r="H8" s="45" t="s">
        <v>406</v>
      </c>
    </row>
    <row r="9" spans="1:30" ht="15.65" customHeight="1">
      <c r="D9" s="45" t="s">
        <v>129</v>
      </c>
      <c r="E9" s="45" t="s">
        <v>125</v>
      </c>
      <c r="F9" s="46" t="s">
        <v>124</v>
      </c>
      <c r="G9" s="48">
        <v>1</v>
      </c>
      <c r="H9" s="45" t="s">
        <v>407</v>
      </c>
    </row>
    <row r="10" spans="1:30" ht="15.65" customHeight="1">
      <c r="D10" s="45" t="s">
        <v>129</v>
      </c>
      <c r="E10" s="45" t="s">
        <v>126</v>
      </c>
      <c r="F10" s="46" t="s">
        <v>124</v>
      </c>
      <c r="G10" s="48">
        <v>1</v>
      </c>
      <c r="H10" s="45" t="s">
        <v>408</v>
      </c>
    </row>
    <row r="11" spans="1:30" ht="15.65" customHeight="1">
      <c r="D11" s="45" t="s">
        <v>130</v>
      </c>
      <c r="E11" s="45" t="s">
        <v>128</v>
      </c>
      <c r="F11" s="46" t="s">
        <v>124</v>
      </c>
      <c r="G11" s="48">
        <v>1</v>
      </c>
      <c r="H11" s="45"/>
    </row>
    <row r="12" spans="1:30" ht="15.65" customHeight="1">
      <c r="D12" s="45" t="s">
        <v>131</v>
      </c>
      <c r="E12" s="45" t="s">
        <v>123</v>
      </c>
      <c r="F12" s="46" t="s">
        <v>124</v>
      </c>
      <c r="G12" s="48">
        <v>1</v>
      </c>
      <c r="H12" s="45" t="s">
        <v>409</v>
      </c>
    </row>
    <row r="13" spans="1:30" ht="15.65" customHeight="1">
      <c r="D13" s="45" t="s">
        <v>131</v>
      </c>
      <c r="E13" s="45" t="s">
        <v>125</v>
      </c>
      <c r="F13" s="46" t="s">
        <v>124</v>
      </c>
      <c r="G13" s="48">
        <v>1</v>
      </c>
      <c r="H13" s="45" t="s">
        <v>410</v>
      </c>
    </row>
    <row r="14" spans="1:30" ht="15.65" customHeight="1">
      <c r="D14" s="45" t="s">
        <v>131</v>
      </c>
      <c r="E14" s="45" t="s">
        <v>126</v>
      </c>
      <c r="F14" s="46" t="s">
        <v>124</v>
      </c>
      <c r="G14" s="48">
        <v>1</v>
      </c>
      <c r="H14" s="45" t="s">
        <v>411</v>
      </c>
    </row>
    <row r="15" spans="1:30" ht="15.65" customHeight="1">
      <c r="D15" s="45"/>
      <c r="E15" s="45"/>
      <c r="F15" s="46"/>
      <c r="G15" s="48"/>
      <c r="H15" s="45"/>
    </row>
    <row r="16" spans="1:30" ht="15.65" customHeight="1">
      <c r="D16" s="45"/>
      <c r="E16" s="45"/>
      <c r="F16" s="46"/>
      <c r="G16" s="48"/>
      <c r="H16" s="45"/>
    </row>
    <row r="17" spans="4:8" ht="15.65" customHeight="1">
      <c r="D17" s="45"/>
      <c r="E17" s="45"/>
      <c r="F17" s="46"/>
      <c r="G17" s="48"/>
      <c r="H17" s="45"/>
    </row>
    <row r="18" spans="4:8" ht="15.65" customHeight="1">
      <c r="D18" s="45"/>
      <c r="E18" s="45"/>
      <c r="F18" s="46"/>
      <c r="G18" s="48"/>
      <c r="H18" s="45"/>
    </row>
    <row r="19" spans="4:8" ht="15.65" customHeight="1">
      <c r="D19" s="45"/>
      <c r="E19" s="45"/>
      <c r="F19" s="46"/>
      <c r="G19" s="48"/>
      <c r="H19" s="45"/>
    </row>
    <row r="20" spans="4:8" ht="15.65" customHeight="1">
      <c r="D20" s="45"/>
      <c r="E20" s="45"/>
      <c r="F20" s="46"/>
      <c r="G20" s="48"/>
      <c r="H20" s="45"/>
    </row>
    <row r="21" spans="4:8" ht="15.65" customHeight="1">
      <c r="D21" s="45"/>
      <c r="E21" s="45"/>
      <c r="F21" s="46"/>
      <c r="G21" s="48"/>
      <c r="H21" s="45"/>
    </row>
    <row r="22" spans="4:8" ht="15.65" customHeight="1">
      <c r="D22" s="45"/>
      <c r="E22" s="45"/>
      <c r="F22" s="46"/>
      <c r="G22" s="48"/>
      <c r="H22" s="45"/>
    </row>
    <row r="23" spans="4:8" ht="15.65" customHeight="1">
      <c r="D23" s="45"/>
      <c r="E23" s="45"/>
      <c r="F23" s="46"/>
      <c r="G23" s="48"/>
      <c r="H23" s="45"/>
    </row>
    <row r="24" spans="4:8" ht="15.65" customHeight="1">
      <c r="D24" s="45"/>
      <c r="E24" s="45"/>
      <c r="F24" s="46"/>
      <c r="G24" s="48"/>
      <c r="H24" s="45"/>
    </row>
    <row r="25" spans="4:8" ht="15.65" customHeight="1">
      <c r="D25" s="45"/>
      <c r="E25" s="45"/>
      <c r="F25" s="46"/>
      <c r="G25" s="48"/>
      <c r="H25" s="45"/>
    </row>
    <row r="26" spans="4:8" ht="15.65" customHeight="1">
      <c r="D26" s="45"/>
      <c r="E26" s="45"/>
      <c r="F26" s="46"/>
      <c r="G26" s="48"/>
      <c r="H26" s="45"/>
    </row>
    <row r="27" spans="4:8" ht="15.65" customHeight="1">
      <c r="D27" s="45"/>
      <c r="E27" s="45"/>
      <c r="F27" s="46"/>
      <c r="G27" s="48"/>
      <c r="H27" s="45"/>
    </row>
    <row r="28" spans="4:8" ht="15.65" customHeight="1">
      <c r="D28" s="45"/>
      <c r="E28" s="45"/>
      <c r="F28" s="46"/>
      <c r="G28" s="48"/>
      <c r="H28" s="45"/>
    </row>
    <row r="29" spans="4:8" ht="15.65" customHeight="1">
      <c r="D29" s="45"/>
      <c r="E29" s="45"/>
      <c r="F29" s="46"/>
      <c r="G29" s="48"/>
      <c r="H29" s="45"/>
    </row>
    <row r="30" spans="4:8" ht="15.65" customHeight="1">
      <c r="D30" s="45"/>
      <c r="E30" s="45"/>
      <c r="F30" s="46"/>
      <c r="G30" s="48"/>
      <c r="H30" s="45"/>
    </row>
    <row r="31" spans="4:8" ht="15.65" customHeight="1">
      <c r="D31" s="45"/>
      <c r="E31" s="45"/>
      <c r="F31" s="46"/>
      <c r="G31" s="48"/>
      <c r="H31" s="45"/>
    </row>
    <row r="32" spans="4:8" ht="15.65" customHeight="1">
      <c r="D32" s="45"/>
      <c r="E32" s="45"/>
      <c r="F32" s="46"/>
      <c r="G32" s="48"/>
      <c r="H32" s="45"/>
    </row>
  </sheetData>
  <mergeCells count="5">
    <mergeCell ref="H2:H3"/>
    <mergeCell ref="D2:D3"/>
    <mergeCell ref="E2:E3"/>
    <mergeCell ref="F2:F3"/>
    <mergeCell ref="G2:G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6B73-C8C4-474A-A92F-E846B5BB85DD}">
  <sheetPr>
    <tabColor rgb="FFFF0000"/>
  </sheetPr>
  <dimension ref="A1:N29"/>
  <sheetViews>
    <sheetView view="pageBreakPreview" topLeftCell="B4" zoomScale="145" zoomScaleSheetLayoutView="145" workbookViewId="0">
      <selection activeCell="J16" sqref="J16:L16"/>
    </sheetView>
  </sheetViews>
  <sheetFormatPr defaultRowHeight="14"/>
  <cols>
    <col min="1" max="1" width="17.33203125" style="178" hidden="1" customWidth="1"/>
    <col min="2" max="2" width="17.33203125" style="178" customWidth="1"/>
    <col min="3" max="3" width="17.08203125" style="178" customWidth="1"/>
    <col min="4" max="4" width="4.33203125" style="178" customWidth="1"/>
    <col min="5" max="5" width="5.75" style="182" customWidth="1"/>
    <col min="6" max="6" width="10.08203125" style="178" customWidth="1"/>
    <col min="7" max="7" width="10.9140625" style="178" customWidth="1"/>
    <col min="8" max="11" width="7.33203125" style="178" customWidth="1"/>
    <col min="12" max="12" width="10.9140625" style="178" customWidth="1"/>
    <col min="13" max="13" width="12.5" style="178" customWidth="1"/>
    <col min="14" max="256" width="8.6640625" style="178"/>
    <col min="257" max="257" width="0" style="178" hidden="1" customWidth="1"/>
    <col min="258" max="258" width="17.33203125" style="178" customWidth="1"/>
    <col min="259" max="259" width="17.08203125" style="178" customWidth="1"/>
    <col min="260" max="260" width="4.33203125" style="178" customWidth="1"/>
    <col min="261" max="261" width="5.75" style="178" customWidth="1"/>
    <col min="262" max="262" width="10.08203125" style="178" customWidth="1"/>
    <col min="263" max="263" width="10.9140625" style="178" customWidth="1"/>
    <col min="264" max="267" width="7.33203125" style="178" customWidth="1"/>
    <col min="268" max="268" width="10.9140625" style="178" customWidth="1"/>
    <col min="269" max="269" width="10.33203125" style="178" customWidth="1"/>
    <col min="270" max="512" width="8.6640625" style="178"/>
    <col min="513" max="513" width="0" style="178" hidden="1" customWidth="1"/>
    <col min="514" max="514" width="17.33203125" style="178" customWidth="1"/>
    <col min="515" max="515" width="17.08203125" style="178" customWidth="1"/>
    <col min="516" max="516" width="4.33203125" style="178" customWidth="1"/>
    <col min="517" max="517" width="5.75" style="178" customWidth="1"/>
    <col min="518" max="518" width="10.08203125" style="178" customWidth="1"/>
    <col min="519" max="519" width="10.9140625" style="178" customWidth="1"/>
    <col min="520" max="523" width="7.33203125" style="178" customWidth="1"/>
    <col min="524" max="524" width="10.9140625" style="178" customWidth="1"/>
    <col min="525" max="525" width="10.33203125" style="178" customWidth="1"/>
    <col min="526" max="768" width="8.6640625" style="178"/>
    <col min="769" max="769" width="0" style="178" hidden="1" customWidth="1"/>
    <col min="770" max="770" width="17.33203125" style="178" customWidth="1"/>
    <col min="771" max="771" width="17.08203125" style="178" customWidth="1"/>
    <col min="772" max="772" width="4.33203125" style="178" customWidth="1"/>
    <col min="773" max="773" width="5.75" style="178" customWidth="1"/>
    <col min="774" max="774" width="10.08203125" style="178" customWidth="1"/>
    <col min="775" max="775" width="10.9140625" style="178" customWidth="1"/>
    <col min="776" max="779" width="7.33203125" style="178" customWidth="1"/>
    <col min="780" max="780" width="10.9140625" style="178" customWidth="1"/>
    <col min="781" max="781" width="10.33203125" style="178" customWidth="1"/>
    <col min="782" max="1024" width="8.6640625" style="178"/>
    <col min="1025" max="1025" width="0" style="178" hidden="1" customWidth="1"/>
    <col min="1026" max="1026" width="17.33203125" style="178" customWidth="1"/>
    <col min="1027" max="1027" width="17.08203125" style="178" customWidth="1"/>
    <col min="1028" max="1028" width="4.33203125" style="178" customWidth="1"/>
    <col min="1029" max="1029" width="5.75" style="178" customWidth="1"/>
    <col min="1030" max="1030" width="10.08203125" style="178" customWidth="1"/>
    <col min="1031" max="1031" width="10.9140625" style="178" customWidth="1"/>
    <col min="1032" max="1035" width="7.33203125" style="178" customWidth="1"/>
    <col min="1036" max="1036" width="10.9140625" style="178" customWidth="1"/>
    <col min="1037" max="1037" width="10.33203125" style="178" customWidth="1"/>
    <col min="1038" max="1280" width="8.6640625" style="178"/>
    <col min="1281" max="1281" width="0" style="178" hidden="1" customWidth="1"/>
    <col min="1282" max="1282" width="17.33203125" style="178" customWidth="1"/>
    <col min="1283" max="1283" width="17.08203125" style="178" customWidth="1"/>
    <col min="1284" max="1284" width="4.33203125" style="178" customWidth="1"/>
    <col min="1285" max="1285" width="5.75" style="178" customWidth="1"/>
    <col min="1286" max="1286" width="10.08203125" style="178" customWidth="1"/>
    <col min="1287" max="1287" width="10.9140625" style="178" customWidth="1"/>
    <col min="1288" max="1291" width="7.33203125" style="178" customWidth="1"/>
    <col min="1292" max="1292" width="10.9140625" style="178" customWidth="1"/>
    <col min="1293" max="1293" width="10.33203125" style="178" customWidth="1"/>
    <col min="1294" max="1536" width="8.6640625" style="178"/>
    <col min="1537" max="1537" width="0" style="178" hidden="1" customWidth="1"/>
    <col min="1538" max="1538" width="17.33203125" style="178" customWidth="1"/>
    <col min="1539" max="1539" width="17.08203125" style="178" customWidth="1"/>
    <col min="1540" max="1540" width="4.33203125" style="178" customWidth="1"/>
    <col min="1541" max="1541" width="5.75" style="178" customWidth="1"/>
    <col min="1542" max="1542" width="10.08203125" style="178" customWidth="1"/>
    <col min="1543" max="1543" width="10.9140625" style="178" customWidth="1"/>
    <col min="1544" max="1547" width="7.33203125" style="178" customWidth="1"/>
    <col min="1548" max="1548" width="10.9140625" style="178" customWidth="1"/>
    <col min="1549" max="1549" width="10.33203125" style="178" customWidth="1"/>
    <col min="1550" max="1792" width="8.6640625" style="178"/>
    <col min="1793" max="1793" width="0" style="178" hidden="1" customWidth="1"/>
    <col min="1794" max="1794" width="17.33203125" style="178" customWidth="1"/>
    <col min="1795" max="1795" width="17.08203125" style="178" customWidth="1"/>
    <col min="1796" max="1796" width="4.33203125" style="178" customWidth="1"/>
    <col min="1797" max="1797" width="5.75" style="178" customWidth="1"/>
    <col min="1798" max="1798" width="10.08203125" style="178" customWidth="1"/>
    <col min="1799" max="1799" width="10.9140625" style="178" customWidth="1"/>
    <col min="1800" max="1803" width="7.33203125" style="178" customWidth="1"/>
    <col min="1804" max="1804" width="10.9140625" style="178" customWidth="1"/>
    <col min="1805" max="1805" width="10.33203125" style="178" customWidth="1"/>
    <col min="1806" max="2048" width="8.6640625" style="178"/>
    <col min="2049" max="2049" width="0" style="178" hidden="1" customWidth="1"/>
    <col min="2050" max="2050" width="17.33203125" style="178" customWidth="1"/>
    <col min="2051" max="2051" width="17.08203125" style="178" customWidth="1"/>
    <col min="2052" max="2052" width="4.33203125" style="178" customWidth="1"/>
    <col min="2053" max="2053" width="5.75" style="178" customWidth="1"/>
    <col min="2054" max="2054" width="10.08203125" style="178" customWidth="1"/>
    <col min="2055" max="2055" width="10.9140625" style="178" customWidth="1"/>
    <col min="2056" max="2059" width="7.33203125" style="178" customWidth="1"/>
    <col min="2060" max="2060" width="10.9140625" style="178" customWidth="1"/>
    <col min="2061" max="2061" width="10.33203125" style="178" customWidth="1"/>
    <col min="2062" max="2304" width="8.6640625" style="178"/>
    <col min="2305" max="2305" width="0" style="178" hidden="1" customWidth="1"/>
    <col min="2306" max="2306" width="17.33203125" style="178" customWidth="1"/>
    <col min="2307" max="2307" width="17.08203125" style="178" customWidth="1"/>
    <col min="2308" max="2308" width="4.33203125" style="178" customWidth="1"/>
    <col min="2309" max="2309" width="5.75" style="178" customWidth="1"/>
    <col min="2310" max="2310" width="10.08203125" style="178" customWidth="1"/>
    <col min="2311" max="2311" width="10.9140625" style="178" customWidth="1"/>
    <col min="2312" max="2315" width="7.33203125" style="178" customWidth="1"/>
    <col min="2316" max="2316" width="10.9140625" style="178" customWidth="1"/>
    <col min="2317" max="2317" width="10.33203125" style="178" customWidth="1"/>
    <col min="2318" max="2560" width="8.6640625" style="178"/>
    <col min="2561" max="2561" width="0" style="178" hidden="1" customWidth="1"/>
    <col min="2562" max="2562" width="17.33203125" style="178" customWidth="1"/>
    <col min="2563" max="2563" width="17.08203125" style="178" customWidth="1"/>
    <col min="2564" max="2564" width="4.33203125" style="178" customWidth="1"/>
    <col min="2565" max="2565" width="5.75" style="178" customWidth="1"/>
    <col min="2566" max="2566" width="10.08203125" style="178" customWidth="1"/>
    <col min="2567" max="2567" width="10.9140625" style="178" customWidth="1"/>
    <col min="2568" max="2571" width="7.33203125" style="178" customWidth="1"/>
    <col min="2572" max="2572" width="10.9140625" style="178" customWidth="1"/>
    <col min="2573" max="2573" width="10.33203125" style="178" customWidth="1"/>
    <col min="2574" max="2816" width="8.6640625" style="178"/>
    <col min="2817" max="2817" width="0" style="178" hidden="1" customWidth="1"/>
    <col min="2818" max="2818" width="17.33203125" style="178" customWidth="1"/>
    <col min="2819" max="2819" width="17.08203125" style="178" customWidth="1"/>
    <col min="2820" max="2820" width="4.33203125" style="178" customWidth="1"/>
    <col min="2821" max="2821" width="5.75" style="178" customWidth="1"/>
    <col min="2822" max="2822" width="10.08203125" style="178" customWidth="1"/>
    <col min="2823" max="2823" width="10.9140625" style="178" customWidth="1"/>
    <col min="2824" max="2827" width="7.33203125" style="178" customWidth="1"/>
    <col min="2828" max="2828" width="10.9140625" style="178" customWidth="1"/>
    <col min="2829" max="2829" width="10.33203125" style="178" customWidth="1"/>
    <col min="2830" max="3072" width="8.6640625" style="178"/>
    <col min="3073" max="3073" width="0" style="178" hidden="1" customWidth="1"/>
    <col min="3074" max="3074" width="17.33203125" style="178" customWidth="1"/>
    <col min="3075" max="3075" width="17.08203125" style="178" customWidth="1"/>
    <col min="3076" max="3076" width="4.33203125" style="178" customWidth="1"/>
    <col min="3077" max="3077" width="5.75" style="178" customWidth="1"/>
    <col min="3078" max="3078" width="10.08203125" style="178" customWidth="1"/>
    <col min="3079" max="3079" width="10.9140625" style="178" customWidth="1"/>
    <col min="3080" max="3083" width="7.33203125" style="178" customWidth="1"/>
    <col min="3084" max="3084" width="10.9140625" style="178" customWidth="1"/>
    <col min="3085" max="3085" width="10.33203125" style="178" customWidth="1"/>
    <col min="3086" max="3328" width="8.6640625" style="178"/>
    <col min="3329" max="3329" width="0" style="178" hidden="1" customWidth="1"/>
    <col min="3330" max="3330" width="17.33203125" style="178" customWidth="1"/>
    <col min="3331" max="3331" width="17.08203125" style="178" customWidth="1"/>
    <col min="3332" max="3332" width="4.33203125" style="178" customWidth="1"/>
    <col min="3333" max="3333" width="5.75" style="178" customWidth="1"/>
    <col min="3334" max="3334" width="10.08203125" style="178" customWidth="1"/>
    <col min="3335" max="3335" width="10.9140625" style="178" customWidth="1"/>
    <col min="3336" max="3339" width="7.33203125" style="178" customWidth="1"/>
    <col min="3340" max="3340" width="10.9140625" style="178" customWidth="1"/>
    <col min="3341" max="3341" width="10.33203125" style="178" customWidth="1"/>
    <col min="3342" max="3584" width="8.6640625" style="178"/>
    <col min="3585" max="3585" width="0" style="178" hidden="1" customWidth="1"/>
    <col min="3586" max="3586" width="17.33203125" style="178" customWidth="1"/>
    <col min="3587" max="3587" width="17.08203125" style="178" customWidth="1"/>
    <col min="3588" max="3588" width="4.33203125" style="178" customWidth="1"/>
    <col min="3589" max="3589" width="5.75" style="178" customWidth="1"/>
    <col min="3590" max="3590" width="10.08203125" style="178" customWidth="1"/>
    <col min="3591" max="3591" width="10.9140625" style="178" customWidth="1"/>
    <col min="3592" max="3595" width="7.33203125" style="178" customWidth="1"/>
    <col min="3596" max="3596" width="10.9140625" style="178" customWidth="1"/>
    <col min="3597" max="3597" width="10.33203125" style="178" customWidth="1"/>
    <col min="3598" max="3840" width="8.6640625" style="178"/>
    <col min="3841" max="3841" width="0" style="178" hidden="1" customWidth="1"/>
    <col min="3842" max="3842" width="17.33203125" style="178" customWidth="1"/>
    <col min="3843" max="3843" width="17.08203125" style="178" customWidth="1"/>
    <col min="3844" max="3844" width="4.33203125" style="178" customWidth="1"/>
    <col min="3845" max="3845" width="5.75" style="178" customWidth="1"/>
    <col min="3846" max="3846" width="10.08203125" style="178" customWidth="1"/>
    <col min="3847" max="3847" width="10.9140625" style="178" customWidth="1"/>
    <col min="3848" max="3851" width="7.33203125" style="178" customWidth="1"/>
    <col min="3852" max="3852" width="10.9140625" style="178" customWidth="1"/>
    <col min="3853" max="3853" width="10.33203125" style="178" customWidth="1"/>
    <col min="3854" max="4096" width="8.6640625" style="178"/>
    <col min="4097" max="4097" width="0" style="178" hidden="1" customWidth="1"/>
    <col min="4098" max="4098" width="17.33203125" style="178" customWidth="1"/>
    <col min="4099" max="4099" width="17.08203125" style="178" customWidth="1"/>
    <col min="4100" max="4100" width="4.33203125" style="178" customWidth="1"/>
    <col min="4101" max="4101" width="5.75" style="178" customWidth="1"/>
    <col min="4102" max="4102" width="10.08203125" style="178" customWidth="1"/>
    <col min="4103" max="4103" width="10.9140625" style="178" customWidth="1"/>
    <col min="4104" max="4107" width="7.33203125" style="178" customWidth="1"/>
    <col min="4108" max="4108" width="10.9140625" style="178" customWidth="1"/>
    <col min="4109" max="4109" width="10.33203125" style="178" customWidth="1"/>
    <col min="4110" max="4352" width="8.6640625" style="178"/>
    <col min="4353" max="4353" width="0" style="178" hidden="1" customWidth="1"/>
    <col min="4354" max="4354" width="17.33203125" style="178" customWidth="1"/>
    <col min="4355" max="4355" width="17.08203125" style="178" customWidth="1"/>
    <col min="4356" max="4356" width="4.33203125" style="178" customWidth="1"/>
    <col min="4357" max="4357" width="5.75" style="178" customWidth="1"/>
    <col min="4358" max="4358" width="10.08203125" style="178" customWidth="1"/>
    <col min="4359" max="4359" width="10.9140625" style="178" customWidth="1"/>
    <col min="4360" max="4363" width="7.33203125" style="178" customWidth="1"/>
    <col min="4364" max="4364" width="10.9140625" style="178" customWidth="1"/>
    <col min="4365" max="4365" width="10.33203125" style="178" customWidth="1"/>
    <col min="4366" max="4608" width="8.6640625" style="178"/>
    <col min="4609" max="4609" width="0" style="178" hidden="1" customWidth="1"/>
    <col min="4610" max="4610" width="17.33203125" style="178" customWidth="1"/>
    <col min="4611" max="4611" width="17.08203125" style="178" customWidth="1"/>
    <col min="4612" max="4612" width="4.33203125" style="178" customWidth="1"/>
    <col min="4613" max="4613" width="5.75" style="178" customWidth="1"/>
    <col min="4614" max="4614" width="10.08203125" style="178" customWidth="1"/>
    <col min="4615" max="4615" width="10.9140625" style="178" customWidth="1"/>
    <col min="4616" max="4619" width="7.33203125" style="178" customWidth="1"/>
    <col min="4620" max="4620" width="10.9140625" style="178" customWidth="1"/>
    <col min="4621" max="4621" width="10.33203125" style="178" customWidth="1"/>
    <col min="4622" max="4864" width="8.6640625" style="178"/>
    <col min="4865" max="4865" width="0" style="178" hidden="1" customWidth="1"/>
    <col min="4866" max="4866" width="17.33203125" style="178" customWidth="1"/>
    <col min="4867" max="4867" width="17.08203125" style="178" customWidth="1"/>
    <col min="4868" max="4868" width="4.33203125" style="178" customWidth="1"/>
    <col min="4869" max="4869" width="5.75" style="178" customWidth="1"/>
    <col min="4870" max="4870" width="10.08203125" style="178" customWidth="1"/>
    <col min="4871" max="4871" width="10.9140625" style="178" customWidth="1"/>
    <col min="4872" max="4875" width="7.33203125" style="178" customWidth="1"/>
    <col min="4876" max="4876" width="10.9140625" style="178" customWidth="1"/>
    <col min="4877" max="4877" width="10.33203125" style="178" customWidth="1"/>
    <col min="4878" max="5120" width="8.6640625" style="178"/>
    <col min="5121" max="5121" width="0" style="178" hidden="1" customWidth="1"/>
    <col min="5122" max="5122" width="17.33203125" style="178" customWidth="1"/>
    <col min="5123" max="5123" width="17.08203125" style="178" customWidth="1"/>
    <col min="5124" max="5124" width="4.33203125" style="178" customWidth="1"/>
    <col min="5125" max="5125" width="5.75" style="178" customWidth="1"/>
    <col min="5126" max="5126" width="10.08203125" style="178" customWidth="1"/>
    <col min="5127" max="5127" width="10.9140625" style="178" customWidth="1"/>
    <col min="5128" max="5131" width="7.33203125" style="178" customWidth="1"/>
    <col min="5132" max="5132" width="10.9140625" style="178" customWidth="1"/>
    <col min="5133" max="5133" width="10.33203125" style="178" customWidth="1"/>
    <col min="5134" max="5376" width="8.6640625" style="178"/>
    <col min="5377" max="5377" width="0" style="178" hidden="1" customWidth="1"/>
    <col min="5378" max="5378" width="17.33203125" style="178" customWidth="1"/>
    <col min="5379" max="5379" width="17.08203125" style="178" customWidth="1"/>
    <col min="5380" max="5380" width="4.33203125" style="178" customWidth="1"/>
    <col min="5381" max="5381" width="5.75" style="178" customWidth="1"/>
    <col min="5382" max="5382" width="10.08203125" style="178" customWidth="1"/>
    <col min="5383" max="5383" width="10.9140625" style="178" customWidth="1"/>
    <col min="5384" max="5387" width="7.33203125" style="178" customWidth="1"/>
    <col min="5388" max="5388" width="10.9140625" style="178" customWidth="1"/>
    <col min="5389" max="5389" width="10.33203125" style="178" customWidth="1"/>
    <col min="5390" max="5632" width="8.6640625" style="178"/>
    <col min="5633" max="5633" width="0" style="178" hidden="1" customWidth="1"/>
    <col min="5634" max="5634" width="17.33203125" style="178" customWidth="1"/>
    <col min="5635" max="5635" width="17.08203125" style="178" customWidth="1"/>
    <col min="5636" max="5636" width="4.33203125" style="178" customWidth="1"/>
    <col min="5637" max="5637" width="5.75" style="178" customWidth="1"/>
    <col min="5638" max="5638" width="10.08203125" style="178" customWidth="1"/>
    <col min="5639" max="5639" width="10.9140625" style="178" customWidth="1"/>
    <col min="5640" max="5643" width="7.33203125" style="178" customWidth="1"/>
    <col min="5644" max="5644" width="10.9140625" style="178" customWidth="1"/>
    <col min="5645" max="5645" width="10.33203125" style="178" customWidth="1"/>
    <col min="5646" max="5888" width="8.6640625" style="178"/>
    <col min="5889" max="5889" width="0" style="178" hidden="1" customWidth="1"/>
    <col min="5890" max="5890" width="17.33203125" style="178" customWidth="1"/>
    <col min="5891" max="5891" width="17.08203125" style="178" customWidth="1"/>
    <col min="5892" max="5892" width="4.33203125" style="178" customWidth="1"/>
    <col min="5893" max="5893" width="5.75" style="178" customWidth="1"/>
    <col min="5894" max="5894" width="10.08203125" style="178" customWidth="1"/>
    <col min="5895" max="5895" width="10.9140625" style="178" customWidth="1"/>
    <col min="5896" max="5899" width="7.33203125" style="178" customWidth="1"/>
    <col min="5900" max="5900" width="10.9140625" style="178" customWidth="1"/>
    <col min="5901" max="5901" width="10.33203125" style="178" customWidth="1"/>
    <col min="5902" max="6144" width="8.6640625" style="178"/>
    <col min="6145" max="6145" width="0" style="178" hidden="1" customWidth="1"/>
    <col min="6146" max="6146" width="17.33203125" style="178" customWidth="1"/>
    <col min="6147" max="6147" width="17.08203125" style="178" customWidth="1"/>
    <col min="6148" max="6148" width="4.33203125" style="178" customWidth="1"/>
    <col min="6149" max="6149" width="5.75" style="178" customWidth="1"/>
    <col min="6150" max="6150" width="10.08203125" style="178" customWidth="1"/>
    <col min="6151" max="6151" width="10.9140625" style="178" customWidth="1"/>
    <col min="6152" max="6155" width="7.33203125" style="178" customWidth="1"/>
    <col min="6156" max="6156" width="10.9140625" style="178" customWidth="1"/>
    <col min="6157" max="6157" width="10.33203125" style="178" customWidth="1"/>
    <col min="6158" max="6400" width="8.6640625" style="178"/>
    <col min="6401" max="6401" width="0" style="178" hidden="1" customWidth="1"/>
    <col min="6402" max="6402" width="17.33203125" style="178" customWidth="1"/>
    <col min="6403" max="6403" width="17.08203125" style="178" customWidth="1"/>
    <col min="6404" max="6404" width="4.33203125" style="178" customWidth="1"/>
    <col min="6405" max="6405" width="5.75" style="178" customWidth="1"/>
    <col min="6406" max="6406" width="10.08203125" style="178" customWidth="1"/>
    <col min="6407" max="6407" width="10.9140625" style="178" customWidth="1"/>
    <col min="6408" max="6411" width="7.33203125" style="178" customWidth="1"/>
    <col min="6412" max="6412" width="10.9140625" style="178" customWidth="1"/>
    <col min="6413" max="6413" width="10.33203125" style="178" customWidth="1"/>
    <col min="6414" max="6656" width="8.6640625" style="178"/>
    <col min="6657" max="6657" width="0" style="178" hidden="1" customWidth="1"/>
    <col min="6658" max="6658" width="17.33203125" style="178" customWidth="1"/>
    <col min="6659" max="6659" width="17.08203125" style="178" customWidth="1"/>
    <col min="6660" max="6660" width="4.33203125" style="178" customWidth="1"/>
    <col min="6661" max="6661" width="5.75" style="178" customWidth="1"/>
    <col min="6662" max="6662" width="10.08203125" style="178" customWidth="1"/>
    <col min="6663" max="6663" width="10.9140625" style="178" customWidth="1"/>
    <col min="6664" max="6667" width="7.33203125" style="178" customWidth="1"/>
    <col min="6668" max="6668" width="10.9140625" style="178" customWidth="1"/>
    <col min="6669" max="6669" width="10.33203125" style="178" customWidth="1"/>
    <col min="6670" max="6912" width="8.6640625" style="178"/>
    <col min="6913" max="6913" width="0" style="178" hidden="1" customWidth="1"/>
    <col min="6914" max="6914" width="17.33203125" style="178" customWidth="1"/>
    <col min="6915" max="6915" width="17.08203125" style="178" customWidth="1"/>
    <col min="6916" max="6916" width="4.33203125" style="178" customWidth="1"/>
    <col min="6917" max="6917" width="5.75" style="178" customWidth="1"/>
    <col min="6918" max="6918" width="10.08203125" style="178" customWidth="1"/>
    <col min="6919" max="6919" width="10.9140625" style="178" customWidth="1"/>
    <col min="6920" max="6923" width="7.33203125" style="178" customWidth="1"/>
    <col min="6924" max="6924" width="10.9140625" style="178" customWidth="1"/>
    <col min="6925" max="6925" width="10.33203125" style="178" customWidth="1"/>
    <col min="6926" max="7168" width="8.6640625" style="178"/>
    <col min="7169" max="7169" width="0" style="178" hidden="1" customWidth="1"/>
    <col min="7170" max="7170" width="17.33203125" style="178" customWidth="1"/>
    <col min="7171" max="7171" width="17.08203125" style="178" customWidth="1"/>
    <col min="7172" max="7172" width="4.33203125" style="178" customWidth="1"/>
    <col min="7173" max="7173" width="5.75" style="178" customWidth="1"/>
    <col min="7174" max="7174" width="10.08203125" style="178" customWidth="1"/>
    <col min="7175" max="7175" width="10.9140625" style="178" customWidth="1"/>
    <col min="7176" max="7179" width="7.33203125" style="178" customWidth="1"/>
    <col min="7180" max="7180" width="10.9140625" style="178" customWidth="1"/>
    <col min="7181" max="7181" width="10.33203125" style="178" customWidth="1"/>
    <col min="7182" max="7424" width="8.6640625" style="178"/>
    <col min="7425" max="7425" width="0" style="178" hidden="1" customWidth="1"/>
    <col min="7426" max="7426" width="17.33203125" style="178" customWidth="1"/>
    <col min="7427" max="7427" width="17.08203125" style="178" customWidth="1"/>
    <col min="7428" max="7428" width="4.33203125" style="178" customWidth="1"/>
    <col min="7429" max="7429" width="5.75" style="178" customWidth="1"/>
    <col min="7430" max="7430" width="10.08203125" style="178" customWidth="1"/>
    <col min="7431" max="7431" width="10.9140625" style="178" customWidth="1"/>
    <col min="7432" max="7435" width="7.33203125" style="178" customWidth="1"/>
    <col min="7436" max="7436" width="10.9140625" style="178" customWidth="1"/>
    <col min="7437" max="7437" width="10.33203125" style="178" customWidth="1"/>
    <col min="7438" max="7680" width="8.6640625" style="178"/>
    <col min="7681" max="7681" width="0" style="178" hidden="1" customWidth="1"/>
    <col min="7682" max="7682" width="17.33203125" style="178" customWidth="1"/>
    <col min="7683" max="7683" width="17.08203125" style="178" customWidth="1"/>
    <col min="7684" max="7684" width="4.33203125" style="178" customWidth="1"/>
    <col min="7685" max="7685" width="5.75" style="178" customWidth="1"/>
    <col min="7686" max="7686" width="10.08203125" style="178" customWidth="1"/>
    <col min="7687" max="7687" width="10.9140625" style="178" customWidth="1"/>
    <col min="7688" max="7691" width="7.33203125" style="178" customWidth="1"/>
    <col min="7692" max="7692" width="10.9140625" style="178" customWidth="1"/>
    <col min="7693" max="7693" width="10.33203125" style="178" customWidth="1"/>
    <col min="7694" max="7936" width="8.6640625" style="178"/>
    <col min="7937" max="7937" width="0" style="178" hidden="1" customWidth="1"/>
    <col min="7938" max="7938" width="17.33203125" style="178" customWidth="1"/>
    <col min="7939" max="7939" width="17.08203125" style="178" customWidth="1"/>
    <col min="7940" max="7940" width="4.33203125" style="178" customWidth="1"/>
    <col min="7941" max="7941" width="5.75" style="178" customWidth="1"/>
    <col min="7942" max="7942" width="10.08203125" style="178" customWidth="1"/>
    <col min="7943" max="7943" width="10.9140625" style="178" customWidth="1"/>
    <col min="7944" max="7947" width="7.33203125" style="178" customWidth="1"/>
    <col min="7948" max="7948" width="10.9140625" style="178" customWidth="1"/>
    <col min="7949" max="7949" width="10.33203125" style="178" customWidth="1"/>
    <col min="7950" max="8192" width="8.6640625" style="178"/>
    <col min="8193" max="8193" width="0" style="178" hidden="1" customWidth="1"/>
    <col min="8194" max="8194" width="17.33203125" style="178" customWidth="1"/>
    <col min="8195" max="8195" width="17.08203125" style="178" customWidth="1"/>
    <col min="8196" max="8196" width="4.33203125" style="178" customWidth="1"/>
    <col min="8197" max="8197" width="5.75" style="178" customWidth="1"/>
    <col min="8198" max="8198" width="10.08203125" style="178" customWidth="1"/>
    <col min="8199" max="8199" width="10.9140625" style="178" customWidth="1"/>
    <col min="8200" max="8203" width="7.33203125" style="178" customWidth="1"/>
    <col min="8204" max="8204" width="10.9140625" style="178" customWidth="1"/>
    <col min="8205" max="8205" width="10.33203125" style="178" customWidth="1"/>
    <col min="8206" max="8448" width="8.6640625" style="178"/>
    <col min="8449" max="8449" width="0" style="178" hidden="1" customWidth="1"/>
    <col min="8450" max="8450" width="17.33203125" style="178" customWidth="1"/>
    <col min="8451" max="8451" width="17.08203125" style="178" customWidth="1"/>
    <col min="8452" max="8452" width="4.33203125" style="178" customWidth="1"/>
    <col min="8453" max="8453" width="5.75" style="178" customWidth="1"/>
    <col min="8454" max="8454" width="10.08203125" style="178" customWidth="1"/>
    <col min="8455" max="8455" width="10.9140625" style="178" customWidth="1"/>
    <col min="8456" max="8459" width="7.33203125" style="178" customWidth="1"/>
    <col min="8460" max="8460" width="10.9140625" style="178" customWidth="1"/>
    <col min="8461" max="8461" width="10.33203125" style="178" customWidth="1"/>
    <col min="8462" max="8704" width="8.6640625" style="178"/>
    <col min="8705" max="8705" width="0" style="178" hidden="1" customWidth="1"/>
    <col min="8706" max="8706" width="17.33203125" style="178" customWidth="1"/>
    <col min="8707" max="8707" width="17.08203125" style="178" customWidth="1"/>
    <col min="8708" max="8708" width="4.33203125" style="178" customWidth="1"/>
    <col min="8709" max="8709" width="5.75" style="178" customWidth="1"/>
    <col min="8710" max="8710" width="10.08203125" style="178" customWidth="1"/>
    <col min="8711" max="8711" width="10.9140625" style="178" customWidth="1"/>
    <col min="8712" max="8715" width="7.33203125" style="178" customWidth="1"/>
    <col min="8716" max="8716" width="10.9140625" style="178" customWidth="1"/>
    <col min="8717" max="8717" width="10.33203125" style="178" customWidth="1"/>
    <col min="8718" max="8960" width="8.6640625" style="178"/>
    <col min="8961" max="8961" width="0" style="178" hidden="1" customWidth="1"/>
    <col min="8962" max="8962" width="17.33203125" style="178" customWidth="1"/>
    <col min="8963" max="8963" width="17.08203125" style="178" customWidth="1"/>
    <col min="8964" max="8964" width="4.33203125" style="178" customWidth="1"/>
    <col min="8965" max="8965" width="5.75" style="178" customWidth="1"/>
    <col min="8966" max="8966" width="10.08203125" style="178" customWidth="1"/>
    <col min="8967" max="8967" width="10.9140625" style="178" customWidth="1"/>
    <col min="8968" max="8971" width="7.33203125" style="178" customWidth="1"/>
    <col min="8972" max="8972" width="10.9140625" style="178" customWidth="1"/>
    <col min="8973" max="8973" width="10.33203125" style="178" customWidth="1"/>
    <col min="8974" max="9216" width="8.6640625" style="178"/>
    <col min="9217" max="9217" width="0" style="178" hidden="1" customWidth="1"/>
    <col min="9218" max="9218" width="17.33203125" style="178" customWidth="1"/>
    <col min="9219" max="9219" width="17.08203125" style="178" customWidth="1"/>
    <col min="9220" max="9220" width="4.33203125" style="178" customWidth="1"/>
    <col min="9221" max="9221" width="5.75" style="178" customWidth="1"/>
    <col min="9222" max="9222" width="10.08203125" style="178" customWidth="1"/>
    <col min="9223" max="9223" width="10.9140625" style="178" customWidth="1"/>
    <col min="9224" max="9227" width="7.33203125" style="178" customWidth="1"/>
    <col min="9228" max="9228" width="10.9140625" style="178" customWidth="1"/>
    <col min="9229" max="9229" width="10.33203125" style="178" customWidth="1"/>
    <col min="9230" max="9472" width="8.6640625" style="178"/>
    <col min="9473" max="9473" width="0" style="178" hidden="1" customWidth="1"/>
    <col min="9474" max="9474" width="17.33203125" style="178" customWidth="1"/>
    <col min="9475" max="9475" width="17.08203125" style="178" customWidth="1"/>
    <col min="9476" max="9476" width="4.33203125" style="178" customWidth="1"/>
    <col min="9477" max="9477" width="5.75" style="178" customWidth="1"/>
    <col min="9478" max="9478" width="10.08203125" style="178" customWidth="1"/>
    <col min="9479" max="9479" width="10.9140625" style="178" customWidth="1"/>
    <col min="9480" max="9483" width="7.33203125" style="178" customWidth="1"/>
    <col min="9484" max="9484" width="10.9140625" style="178" customWidth="1"/>
    <col min="9485" max="9485" width="10.33203125" style="178" customWidth="1"/>
    <col min="9486" max="9728" width="8.6640625" style="178"/>
    <col min="9729" max="9729" width="0" style="178" hidden="1" customWidth="1"/>
    <col min="9730" max="9730" width="17.33203125" style="178" customWidth="1"/>
    <col min="9731" max="9731" width="17.08203125" style="178" customWidth="1"/>
    <col min="9732" max="9732" width="4.33203125" style="178" customWidth="1"/>
    <col min="9733" max="9733" width="5.75" style="178" customWidth="1"/>
    <col min="9734" max="9734" width="10.08203125" style="178" customWidth="1"/>
    <col min="9735" max="9735" width="10.9140625" style="178" customWidth="1"/>
    <col min="9736" max="9739" width="7.33203125" style="178" customWidth="1"/>
    <col min="9740" max="9740" width="10.9140625" style="178" customWidth="1"/>
    <col min="9741" max="9741" width="10.33203125" style="178" customWidth="1"/>
    <col min="9742" max="9984" width="8.6640625" style="178"/>
    <col min="9985" max="9985" width="0" style="178" hidden="1" customWidth="1"/>
    <col min="9986" max="9986" width="17.33203125" style="178" customWidth="1"/>
    <col min="9987" max="9987" width="17.08203125" style="178" customWidth="1"/>
    <col min="9988" max="9988" width="4.33203125" style="178" customWidth="1"/>
    <col min="9989" max="9989" width="5.75" style="178" customWidth="1"/>
    <col min="9990" max="9990" width="10.08203125" style="178" customWidth="1"/>
    <col min="9991" max="9991" width="10.9140625" style="178" customWidth="1"/>
    <col min="9992" max="9995" width="7.33203125" style="178" customWidth="1"/>
    <col min="9996" max="9996" width="10.9140625" style="178" customWidth="1"/>
    <col min="9997" max="9997" width="10.33203125" style="178" customWidth="1"/>
    <col min="9998" max="10240" width="8.6640625" style="178"/>
    <col min="10241" max="10241" width="0" style="178" hidden="1" customWidth="1"/>
    <col min="10242" max="10242" width="17.33203125" style="178" customWidth="1"/>
    <col min="10243" max="10243" width="17.08203125" style="178" customWidth="1"/>
    <col min="10244" max="10244" width="4.33203125" style="178" customWidth="1"/>
    <col min="10245" max="10245" width="5.75" style="178" customWidth="1"/>
    <col min="10246" max="10246" width="10.08203125" style="178" customWidth="1"/>
    <col min="10247" max="10247" width="10.9140625" style="178" customWidth="1"/>
    <col min="10248" max="10251" width="7.33203125" style="178" customWidth="1"/>
    <col min="10252" max="10252" width="10.9140625" style="178" customWidth="1"/>
    <col min="10253" max="10253" width="10.33203125" style="178" customWidth="1"/>
    <col min="10254" max="10496" width="8.6640625" style="178"/>
    <col min="10497" max="10497" width="0" style="178" hidden="1" customWidth="1"/>
    <col min="10498" max="10498" width="17.33203125" style="178" customWidth="1"/>
    <col min="10499" max="10499" width="17.08203125" style="178" customWidth="1"/>
    <col min="10500" max="10500" width="4.33203125" style="178" customWidth="1"/>
    <col min="10501" max="10501" width="5.75" style="178" customWidth="1"/>
    <col min="10502" max="10502" width="10.08203125" style="178" customWidth="1"/>
    <col min="10503" max="10503" width="10.9140625" style="178" customWidth="1"/>
    <col min="10504" max="10507" width="7.33203125" style="178" customWidth="1"/>
    <col min="10508" max="10508" width="10.9140625" style="178" customWidth="1"/>
    <col min="10509" max="10509" width="10.33203125" style="178" customWidth="1"/>
    <col min="10510" max="10752" width="8.6640625" style="178"/>
    <col min="10753" max="10753" width="0" style="178" hidden="1" customWidth="1"/>
    <col min="10754" max="10754" width="17.33203125" style="178" customWidth="1"/>
    <col min="10755" max="10755" width="17.08203125" style="178" customWidth="1"/>
    <col min="10756" max="10756" width="4.33203125" style="178" customWidth="1"/>
    <col min="10757" max="10757" width="5.75" style="178" customWidth="1"/>
    <col min="10758" max="10758" width="10.08203125" style="178" customWidth="1"/>
    <col min="10759" max="10759" width="10.9140625" style="178" customWidth="1"/>
    <col min="10760" max="10763" width="7.33203125" style="178" customWidth="1"/>
    <col min="10764" max="10764" width="10.9140625" style="178" customWidth="1"/>
    <col min="10765" max="10765" width="10.33203125" style="178" customWidth="1"/>
    <col min="10766" max="11008" width="8.6640625" style="178"/>
    <col min="11009" max="11009" width="0" style="178" hidden="1" customWidth="1"/>
    <col min="11010" max="11010" width="17.33203125" style="178" customWidth="1"/>
    <col min="11011" max="11011" width="17.08203125" style="178" customWidth="1"/>
    <col min="11012" max="11012" width="4.33203125" style="178" customWidth="1"/>
    <col min="11013" max="11013" width="5.75" style="178" customWidth="1"/>
    <col min="11014" max="11014" width="10.08203125" style="178" customWidth="1"/>
    <col min="11015" max="11015" width="10.9140625" style="178" customWidth="1"/>
    <col min="11016" max="11019" width="7.33203125" style="178" customWidth="1"/>
    <col min="11020" max="11020" width="10.9140625" style="178" customWidth="1"/>
    <col min="11021" max="11021" width="10.33203125" style="178" customWidth="1"/>
    <col min="11022" max="11264" width="8.6640625" style="178"/>
    <col min="11265" max="11265" width="0" style="178" hidden="1" customWidth="1"/>
    <col min="11266" max="11266" width="17.33203125" style="178" customWidth="1"/>
    <col min="11267" max="11267" width="17.08203125" style="178" customWidth="1"/>
    <col min="11268" max="11268" width="4.33203125" style="178" customWidth="1"/>
    <col min="11269" max="11269" width="5.75" style="178" customWidth="1"/>
    <col min="11270" max="11270" width="10.08203125" style="178" customWidth="1"/>
    <col min="11271" max="11271" width="10.9140625" style="178" customWidth="1"/>
    <col min="11272" max="11275" width="7.33203125" style="178" customWidth="1"/>
    <col min="11276" max="11276" width="10.9140625" style="178" customWidth="1"/>
    <col min="11277" max="11277" width="10.33203125" style="178" customWidth="1"/>
    <col min="11278" max="11520" width="8.6640625" style="178"/>
    <col min="11521" max="11521" width="0" style="178" hidden="1" customWidth="1"/>
    <col min="11522" max="11522" width="17.33203125" style="178" customWidth="1"/>
    <col min="11523" max="11523" width="17.08203125" style="178" customWidth="1"/>
    <col min="11524" max="11524" width="4.33203125" style="178" customWidth="1"/>
    <col min="11525" max="11525" width="5.75" style="178" customWidth="1"/>
    <col min="11526" max="11526" width="10.08203125" style="178" customWidth="1"/>
    <col min="11527" max="11527" width="10.9140625" style="178" customWidth="1"/>
    <col min="11528" max="11531" width="7.33203125" style="178" customWidth="1"/>
    <col min="11532" max="11532" width="10.9140625" style="178" customWidth="1"/>
    <col min="11533" max="11533" width="10.33203125" style="178" customWidth="1"/>
    <col min="11534" max="11776" width="8.6640625" style="178"/>
    <col min="11777" max="11777" width="0" style="178" hidden="1" customWidth="1"/>
    <col min="11778" max="11778" width="17.33203125" style="178" customWidth="1"/>
    <col min="11779" max="11779" width="17.08203125" style="178" customWidth="1"/>
    <col min="11780" max="11780" width="4.33203125" style="178" customWidth="1"/>
    <col min="11781" max="11781" width="5.75" style="178" customWidth="1"/>
    <col min="11782" max="11782" width="10.08203125" style="178" customWidth="1"/>
    <col min="11783" max="11783" width="10.9140625" style="178" customWidth="1"/>
    <col min="11784" max="11787" width="7.33203125" style="178" customWidth="1"/>
    <col min="11788" max="11788" width="10.9140625" style="178" customWidth="1"/>
    <col min="11789" max="11789" width="10.33203125" style="178" customWidth="1"/>
    <col min="11790" max="12032" width="8.6640625" style="178"/>
    <col min="12033" max="12033" width="0" style="178" hidden="1" customWidth="1"/>
    <col min="12034" max="12034" width="17.33203125" style="178" customWidth="1"/>
    <col min="12035" max="12035" width="17.08203125" style="178" customWidth="1"/>
    <col min="12036" max="12036" width="4.33203125" style="178" customWidth="1"/>
    <col min="12037" max="12037" width="5.75" style="178" customWidth="1"/>
    <col min="12038" max="12038" width="10.08203125" style="178" customWidth="1"/>
    <col min="12039" max="12039" width="10.9140625" style="178" customWidth="1"/>
    <col min="12040" max="12043" width="7.33203125" style="178" customWidth="1"/>
    <col min="12044" max="12044" width="10.9140625" style="178" customWidth="1"/>
    <col min="12045" max="12045" width="10.33203125" style="178" customWidth="1"/>
    <col min="12046" max="12288" width="8.6640625" style="178"/>
    <col min="12289" max="12289" width="0" style="178" hidden="1" customWidth="1"/>
    <col min="12290" max="12290" width="17.33203125" style="178" customWidth="1"/>
    <col min="12291" max="12291" width="17.08203125" style="178" customWidth="1"/>
    <col min="12292" max="12292" width="4.33203125" style="178" customWidth="1"/>
    <col min="12293" max="12293" width="5.75" style="178" customWidth="1"/>
    <col min="12294" max="12294" width="10.08203125" style="178" customWidth="1"/>
    <col min="12295" max="12295" width="10.9140625" style="178" customWidth="1"/>
    <col min="12296" max="12299" width="7.33203125" style="178" customWidth="1"/>
    <col min="12300" max="12300" width="10.9140625" style="178" customWidth="1"/>
    <col min="12301" max="12301" width="10.33203125" style="178" customWidth="1"/>
    <col min="12302" max="12544" width="8.6640625" style="178"/>
    <col min="12545" max="12545" width="0" style="178" hidden="1" customWidth="1"/>
    <col min="12546" max="12546" width="17.33203125" style="178" customWidth="1"/>
    <col min="12547" max="12547" width="17.08203125" style="178" customWidth="1"/>
    <col min="12548" max="12548" width="4.33203125" style="178" customWidth="1"/>
    <col min="12549" max="12549" width="5.75" style="178" customWidth="1"/>
    <col min="12550" max="12550" width="10.08203125" style="178" customWidth="1"/>
    <col min="12551" max="12551" width="10.9140625" style="178" customWidth="1"/>
    <col min="12552" max="12555" width="7.33203125" style="178" customWidth="1"/>
    <col min="12556" max="12556" width="10.9140625" style="178" customWidth="1"/>
    <col min="12557" max="12557" width="10.33203125" style="178" customWidth="1"/>
    <col min="12558" max="12800" width="8.6640625" style="178"/>
    <col min="12801" max="12801" width="0" style="178" hidden="1" customWidth="1"/>
    <col min="12802" max="12802" width="17.33203125" style="178" customWidth="1"/>
    <col min="12803" max="12803" width="17.08203125" style="178" customWidth="1"/>
    <col min="12804" max="12804" width="4.33203125" style="178" customWidth="1"/>
    <col min="12805" max="12805" width="5.75" style="178" customWidth="1"/>
    <col min="12806" max="12806" width="10.08203125" style="178" customWidth="1"/>
    <col min="12807" max="12807" width="10.9140625" style="178" customWidth="1"/>
    <col min="12808" max="12811" width="7.33203125" style="178" customWidth="1"/>
    <col min="12812" max="12812" width="10.9140625" style="178" customWidth="1"/>
    <col min="12813" max="12813" width="10.33203125" style="178" customWidth="1"/>
    <col min="12814" max="13056" width="8.6640625" style="178"/>
    <col min="13057" max="13057" width="0" style="178" hidden="1" customWidth="1"/>
    <col min="13058" max="13058" width="17.33203125" style="178" customWidth="1"/>
    <col min="13059" max="13059" width="17.08203125" style="178" customWidth="1"/>
    <col min="13060" max="13060" width="4.33203125" style="178" customWidth="1"/>
    <col min="13061" max="13061" width="5.75" style="178" customWidth="1"/>
    <col min="13062" max="13062" width="10.08203125" style="178" customWidth="1"/>
    <col min="13063" max="13063" width="10.9140625" style="178" customWidth="1"/>
    <col min="13064" max="13067" width="7.33203125" style="178" customWidth="1"/>
    <col min="13068" max="13068" width="10.9140625" style="178" customWidth="1"/>
    <col min="13069" max="13069" width="10.33203125" style="178" customWidth="1"/>
    <col min="13070" max="13312" width="8.6640625" style="178"/>
    <col min="13313" max="13313" width="0" style="178" hidden="1" customWidth="1"/>
    <col min="13314" max="13314" width="17.33203125" style="178" customWidth="1"/>
    <col min="13315" max="13315" width="17.08203125" style="178" customWidth="1"/>
    <col min="13316" max="13316" width="4.33203125" style="178" customWidth="1"/>
    <col min="13317" max="13317" width="5.75" style="178" customWidth="1"/>
    <col min="13318" max="13318" width="10.08203125" style="178" customWidth="1"/>
    <col min="13319" max="13319" width="10.9140625" style="178" customWidth="1"/>
    <col min="13320" max="13323" width="7.33203125" style="178" customWidth="1"/>
    <col min="13324" max="13324" width="10.9140625" style="178" customWidth="1"/>
    <col min="13325" max="13325" width="10.33203125" style="178" customWidth="1"/>
    <col min="13326" max="13568" width="8.6640625" style="178"/>
    <col min="13569" max="13569" width="0" style="178" hidden="1" customWidth="1"/>
    <col min="13570" max="13570" width="17.33203125" style="178" customWidth="1"/>
    <col min="13571" max="13571" width="17.08203125" style="178" customWidth="1"/>
    <col min="13572" max="13572" width="4.33203125" style="178" customWidth="1"/>
    <col min="13573" max="13573" width="5.75" style="178" customWidth="1"/>
    <col min="13574" max="13574" width="10.08203125" style="178" customWidth="1"/>
    <col min="13575" max="13575" width="10.9140625" style="178" customWidth="1"/>
    <col min="13576" max="13579" width="7.33203125" style="178" customWidth="1"/>
    <col min="13580" max="13580" width="10.9140625" style="178" customWidth="1"/>
    <col min="13581" max="13581" width="10.33203125" style="178" customWidth="1"/>
    <col min="13582" max="13824" width="8.6640625" style="178"/>
    <col min="13825" max="13825" width="0" style="178" hidden="1" customWidth="1"/>
    <col min="13826" max="13826" width="17.33203125" style="178" customWidth="1"/>
    <col min="13827" max="13827" width="17.08203125" style="178" customWidth="1"/>
    <col min="13828" max="13828" width="4.33203125" style="178" customWidth="1"/>
    <col min="13829" max="13829" width="5.75" style="178" customWidth="1"/>
    <col min="13830" max="13830" width="10.08203125" style="178" customWidth="1"/>
    <col min="13831" max="13831" width="10.9140625" style="178" customWidth="1"/>
    <col min="13832" max="13835" width="7.33203125" style="178" customWidth="1"/>
    <col min="13836" max="13836" width="10.9140625" style="178" customWidth="1"/>
    <col min="13837" max="13837" width="10.33203125" style="178" customWidth="1"/>
    <col min="13838" max="14080" width="8.6640625" style="178"/>
    <col min="14081" max="14081" width="0" style="178" hidden="1" customWidth="1"/>
    <col min="14082" max="14082" width="17.33203125" style="178" customWidth="1"/>
    <col min="14083" max="14083" width="17.08203125" style="178" customWidth="1"/>
    <col min="14084" max="14084" width="4.33203125" style="178" customWidth="1"/>
    <col min="14085" max="14085" width="5.75" style="178" customWidth="1"/>
    <col min="14086" max="14086" width="10.08203125" style="178" customWidth="1"/>
    <col min="14087" max="14087" width="10.9140625" style="178" customWidth="1"/>
    <col min="14088" max="14091" width="7.33203125" style="178" customWidth="1"/>
    <col min="14092" max="14092" width="10.9140625" style="178" customWidth="1"/>
    <col min="14093" max="14093" width="10.33203125" style="178" customWidth="1"/>
    <col min="14094" max="14336" width="8.6640625" style="178"/>
    <col min="14337" max="14337" width="0" style="178" hidden="1" customWidth="1"/>
    <col min="14338" max="14338" width="17.33203125" style="178" customWidth="1"/>
    <col min="14339" max="14339" width="17.08203125" style="178" customWidth="1"/>
    <col min="14340" max="14340" width="4.33203125" style="178" customWidth="1"/>
    <col min="14341" max="14341" width="5.75" style="178" customWidth="1"/>
    <col min="14342" max="14342" width="10.08203125" style="178" customWidth="1"/>
    <col min="14343" max="14343" width="10.9140625" style="178" customWidth="1"/>
    <col min="14344" max="14347" width="7.33203125" style="178" customWidth="1"/>
    <col min="14348" max="14348" width="10.9140625" style="178" customWidth="1"/>
    <col min="14349" max="14349" width="10.33203125" style="178" customWidth="1"/>
    <col min="14350" max="14592" width="8.6640625" style="178"/>
    <col min="14593" max="14593" width="0" style="178" hidden="1" customWidth="1"/>
    <col min="14594" max="14594" width="17.33203125" style="178" customWidth="1"/>
    <col min="14595" max="14595" width="17.08203125" style="178" customWidth="1"/>
    <col min="14596" max="14596" width="4.33203125" style="178" customWidth="1"/>
    <col min="14597" max="14597" width="5.75" style="178" customWidth="1"/>
    <col min="14598" max="14598" width="10.08203125" style="178" customWidth="1"/>
    <col min="14599" max="14599" width="10.9140625" style="178" customWidth="1"/>
    <col min="14600" max="14603" width="7.33203125" style="178" customWidth="1"/>
    <col min="14604" max="14604" width="10.9140625" style="178" customWidth="1"/>
    <col min="14605" max="14605" width="10.33203125" style="178" customWidth="1"/>
    <col min="14606" max="14848" width="8.6640625" style="178"/>
    <col min="14849" max="14849" width="0" style="178" hidden="1" customWidth="1"/>
    <col min="14850" max="14850" width="17.33203125" style="178" customWidth="1"/>
    <col min="14851" max="14851" width="17.08203125" style="178" customWidth="1"/>
    <col min="14852" max="14852" width="4.33203125" style="178" customWidth="1"/>
    <col min="14853" max="14853" width="5.75" style="178" customWidth="1"/>
    <col min="14854" max="14854" width="10.08203125" style="178" customWidth="1"/>
    <col min="14855" max="14855" width="10.9140625" style="178" customWidth="1"/>
    <col min="14856" max="14859" width="7.33203125" style="178" customWidth="1"/>
    <col min="14860" max="14860" width="10.9140625" style="178" customWidth="1"/>
    <col min="14861" max="14861" width="10.33203125" style="178" customWidth="1"/>
    <col min="14862" max="15104" width="8.6640625" style="178"/>
    <col min="15105" max="15105" width="0" style="178" hidden="1" customWidth="1"/>
    <col min="15106" max="15106" width="17.33203125" style="178" customWidth="1"/>
    <col min="15107" max="15107" width="17.08203125" style="178" customWidth="1"/>
    <col min="15108" max="15108" width="4.33203125" style="178" customWidth="1"/>
    <col min="15109" max="15109" width="5.75" style="178" customWidth="1"/>
    <col min="15110" max="15110" width="10.08203125" style="178" customWidth="1"/>
    <col min="15111" max="15111" width="10.9140625" style="178" customWidth="1"/>
    <col min="15112" max="15115" width="7.33203125" style="178" customWidth="1"/>
    <col min="15116" max="15116" width="10.9140625" style="178" customWidth="1"/>
    <col min="15117" max="15117" width="10.33203125" style="178" customWidth="1"/>
    <col min="15118" max="15360" width="8.6640625" style="178"/>
    <col min="15361" max="15361" width="0" style="178" hidden="1" customWidth="1"/>
    <col min="15362" max="15362" width="17.33203125" style="178" customWidth="1"/>
    <col min="15363" max="15363" width="17.08203125" style="178" customWidth="1"/>
    <col min="15364" max="15364" width="4.33203125" style="178" customWidth="1"/>
    <col min="15365" max="15365" width="5.75" style="178" customWidth="1"/>
    <col min="15366" max="15366" width="10.08203125" style="178" customWidth="1"/>
    <col min="15367" max="15367" width="10.9140625" style="178" customWidth="1"/>
    <col min="15368" max="15371" width="7.33203125" style="178" customWidth="1"/>
    <col min="15372" max="15372" width="10.9140625" style="178" customWidth="1"/>
    <col min="15373" max="15373" width="10.33203125" style="178" customWidth="1"/>
    <col min="15374" max="15616" width="8.6640625" style="178"/>
    <col min="15617" max="15617" width="0" style="178" hidden="1" customWidth="1"/>
    <col min="15618" max="15618" width="17.33203125" style="178" customWidth="1"/>
    <col min="15619" max="15619" width="17.08203125" style="178" customWidth="1"/>
    <col min="15620" max="15620" width="4.33203125" style="178" customWidth="1"/>
    <col min="15621" max="15621" width="5.75" style="178" customWidth="1"/>
    <col min="15622" max="15622" width="10.08203125" style="178" customWidth="1"/>
    <col min="15623" max="15623" width="10.9140625" style="178" customWidth="1"/>
    <col min="15624" max="15627" width="7.33203125" style="178" customWidth="1"/>
    <col min="15628" max="15628" width="10.9140625" style="178" customWidth="1"/>
    <col min="15629" max="15629" width="10.33203125" style="178" customWidth="1"/>
    <col min="15630" max="15872" width="8.6640625" style="178"/>
    <col min="15873" max="15873" width="0" style="178" hidden="1" customWidth="1"/>
    <col min="15874" max="15874" width="17.33203125" style="178" customWidth="1"/>
    <col min="15875" max="15875" width="17.08203125" style="178" customWidth="1"/>
    <col min="15876" max="15876" width="4.33203125" style="178" customWidth="1"/>
    <col min="15877" max="15877" width="5.75" style="178" customWidth="1"/>
    <col min="15878" max="15878" width="10.08203125" style="178" customWidth="1"/>
    <col min="15879" max="15879" width="10.9140625" style="178" customWidth="1"/>
    <col min="15880" max="15883" width="7.33203125" style="178" customWidth="1"/>
    <col min="15884" max="15884" width="10.9140625" style="178" customWidth="1"/>
    <col min="15885" max="15885" width="10.33203125" style="178" customWidth="1"/>
    <col min="15886" max="16128" width="8.6640625" style="178"/>
    <col min="16129" max="16129" width="0" style="178" hidden="1" customWidth="1"/>
    <col min="16130" max="16130" width="17.33203125" style="178" customWidth="1"/>
    <col min="16131" max="16131" width="17.08203125" style="178" customWidth="1"/>
    <col min="16132" max="16132" width="4.33203125" style="178" customWidth="1"/>
    <col min="16133" max="16133" width="5.75" style="178" customWidth="1"/>
    <col min="16134" max="16134" width="10.08203125" style="178" customWidth="1"/>
    <col min="16135" max="16135" width="10.9140625" style="178" customWidth="1"/>
    <col min="16136" max="16139" width="7.33203125" style="178" customWidth="1"/>
    <col min="16140" max="16140" width="10.9140625" style="178" customWidth="1"/>
    <col min="16141" max="16141" width="10.33203125" style="178" customWidth="1"/>
    <col min="16142" max="16384" width="8.6640625" style="178"/>
  </cols>
  <sheetData>
    <row r="1" spans="1:14" s="135" customFormat="1" ht="19.5" customHeight="1">
      <c r="B1" s="136" t="s">
        <v>781</v>
      </c>
      <c r="C1" s="137"/>
      <c r="D1" s="137"/>
      <c r="E1" s="138"/>
      <c r="F1" s="137"/>
      <c r="G1" s="137"/>
      <c r="H1" s="137"/>
      <c r="I1" s="139"/>
      <c r="J1" s="140"/>
      <c r="K1" s="140"/>
      <c r="L1" s="141"/>
      <c r="M1" s="141"/>
    </row>
    <row r="2" spans="1:14" s="142" customFormat="1" ht="19.5" customHeight="1">
      <c r="B2" s="305" t="s">
        <v>690</v>
      </c>
      <c r="C2" s="305" t="s">
        <v>691</v>
      </c>
      <c r="D2" s="305" t="s">
        <v>400</v>
      </c>
      <c r="E2" s="306" t="s">
        <v>692</v>
      </c>
      <c r="F2" s="145" t="s">
        <v>693</v>
      </c>
      <c r="G2" s="145"/>
      <c r="H2" s="145" t="s">
        <v>694</v>
      </c>
      <c r="I2" s="145"/>
      <c r="J2" s="145" t="s">
        <v>653</v>
      </c>
      <c r="K2" s="145"/>
      <c r="L2" s="307" t="s">
        <v>401</v>
      </c>
      <c r="M2" s="303" t="s">
        <v>695</v>
      </c>
    </row>
    <row r="3" spans="1:14" s="142" customFormat="1" ht="19.5" customHeight="1">
      <c r="B3" s="305"/>
      <c r="C3" s="305"/>
      <c r="D3" s="305"/>
      <c r="E3" s="306"/>
      <c r="F3" s="143" t="s">
        <v>696</v>
      </c>
      <c r="G3" s="143" t="s">
        <v>697</v>
      </c>
      <c r="H3" s="143" t="s">
        <v>696</v>
      </c>
      <c r="I3" s="143" t="s">
        <v>697</v>
      </c>
      <c r="J3" s="143" t="s">
        <v>696</v>
      </c>
      <c r="K3" s="143" t="s">
        <v>697</v>
      </c>
      <c r="L3" s="307"/>
      <c r="M3" s="304"/>
    </row>
    <row r="4" spans="1:14" s="135" customFormat="1" ht="19.5" customHeight="1">
      <c r="B4" s="148" t="s">
        <v>698</v>
      </c>
      <c r="C4" s="149"/>
      <c r="D4" s="149"/>
      <c r="E4" s="150"/>
      <c r="F4" s="151"/>
      <c r="G4" s="151"/>
      <c r="H4" s="151"/>
      <c r="I4" s="151"/>
      <c r="J4" s="151"/>
      <c r="K4" s="151"/>
      <c r="L4" s="151"/>
      <c r="M4" s="151"/>
    </row>
    <row r="5" spans="1:14" s="135" customFormat="1" ht="19.5" customHeight="1">
      <c r="A5" s="152" t="str">
        <f>CONCATENATE(B5,C5)</f>
        <v>전기자동차용 충전장치급속충전기,100KW 콤보1</v>
      </c>
      <c r="B5" s="153" t="s">
        <v>699</v>
      </c>
      <c r="C5" s="154" t="s">
        <v>700</v>
      </c>
      <c r="D5" s="147" t="s">
        <v>701</v>
      </c>
      <c r="E5" s="155">
        <f>[404]내역서!G19</f>
        <v>1</v>
      </c>
      <c r="F5" s="156">
        <v>27500000</v>
      </c>
      <c r="G5" s="157">
        <f>ROUNDDOWN(F5*E5,0)</f>
        <v>27500000</v>
      </c>
      <c r="H5" s="157"/>
      <c r="I5" s="157"/>
      <c r="J5" s="157"/>
      <c r="K5" s="157"/>
      <c r="L5" s="157">
        <f>G5+I5+K5</f>
        <v>27500000</v>
      </c>
      <c r="M5" s="156" t="s">
        <v>702</v>
      </c>
      <c r="N5" s="156"/>
    </row>
    <row r="6" spans="1:14" s="135" customFormat="1" ht="19.5" hidden="1" customHeight="1">
      <c r="A6" s="152"/>
      <c r="B6" s="153" t="s">
        <v>699</v>
      </c>
      <c r="C6" s="154" t="s">
        <v>703</v>
      </c>
      <c r="D6" s="147" t="s">
        <v>701</v>
      </c>
      <c r="E6" s="155"/>
      <c r="F6" s="156">
        <v>3740000</v>
      </c>
      <c r="G6" s="157">
        <f t="shared" ref="G6" si="0">ROUNDDOWN(F6*E6,0)</f>
        <v>0</v>
      </c>
      <c r="H6" s="157"/>
      <c r="I6" s="157"/>
      <c r="J6" s="157"/>
      <c r="K6" s="157"/>
      <c r="L6" s="157">
        <f t="shared" ref="L6" si="1">G6+I6+K6</f>
        <v>0</v>
      </c>
      <c r="M6" s="158" t="s">
        <v>704</v>
      </c>
      <c r="N6" s="159"/>
    </row>
    <row r="7" spans="1:14" s="135" customFormat="1" ht="19.5" hidden="1" customHeight="1">
      <c r="A7" s="152"/>
      <c r="B7" s="153"/>
      <c r="C7" s="154"/>
      <c r="D7" s="147"/>
      <c r="E7" s="155"/>
      <c r="F7" s="156"/>
      <c r="G7" s="157"/>
      <c r="H7" s="157"/>
      <c r="I7" s="157"/>
      <c r="J7" s="157"/>
      <c r="K7" s="157"/>
      <c r="L7" s="157"/>
      <c r="M7" s="160"/>
      <c r="N7" s="159"/>
    </row>
    <row r="8" spans="1:14" s="135" customFormat="1" ht="19.5" hidden="1" customHeight="1">
      <c r="A8" s="152"/>
      <c r="B8" s="153"/>
      <c r="C8" s="154"/>
      <c r="D8" s="147"/>
      <c r="E8" s="155"/>
      <c r="F8" s="156"/>
      <c r="G8" s="157"/>
      <c r="H8" s="157"/>
      <c r="I8" s="157"/>
      <c r="J8" s="157"/>
      <c r="K8" s="157"/>
      <c r="L8" s="157"/>
      <c r="M8" s="158"/>
      <c r="N8" s="159"/>
    </row>
    <row r="9" spans="1:14" s="161" customFormat="1" ht="19.5" customHeight="1">
      <c r="B9" s="143" t="s">
        <v>705</v>
      </c>
      <c r="C9" s="143"/>
      <c r="D9" s="143"/>
      <c r="E9" s="144"/>
      <c r="F9" s="162"/>
      <c r="G9" s="162">
        <f>ROUNDDOWN(SUM(G5:G7),-3)</f>
        <v>27500000</v>
      </c>
      <c r="H9" s="162"/>
      <c r="I9" s="162"/>
      <c r="J9" s="162"/>
      <c r="K9" s="162"/>
      <c r="L9" s="162">
        <f>G9+I9+K9</f>
        <v>27500000</v>
      </c>
      <c r="M9" s="163"/>
    </row>
    <row r="10" spans="1:14" s="161" customFormat="1" ht="19.5" customHeight="1">
      <c r="B10" s="146" t="s">
        <v>706</v>
      </c>
      <c r="C10" s="146" t="s">
        <v>707</v>
      </c>
      <c r="D10" s="146" t="s">
        <v>650</v>
      </c>
      <c r="E10" s="164">
        <v>5.4000000000000003E-3</v>
      </c>
      <c r="F10" s="165"/>
      <c r="G10" s="165">
        <f>ROUNDUP(E10*G9,-3)</f>
        <v>149000</v>
      </c>
      <c r="H10" s="165"/>
      <c r="I10" s="165"/>
      <c r="J10" s="165"/>
      <c r="K10" s="165"/>
      <c r="L10" s="165">
        <f>G10+I10+K10</f>
        <v>149000</v>
      </c>
      <c r="M10" s="163" t="s">
        <v>708</v>
      </c>
    </row>
    <row r="11" spans="1:14" s="161" customFormat="1" ht="19.5" hidden="1" customHeight="1">
      <c r="B11" s="172"/>
      <c r="C11" s="166"/>
      <c r="D11" s="167"/>
      <c r="E11" s="168"/>
      <c r="F11" s="169"/>
      <c r="G11" s="170"/>
      <c r="H11" s="170"/>
      <c r="I11" s="170"/>
      <c r="J11" s="170"/>
      <c r="K11" s="170"/>
      <c r="L11" s="170"/>
      <c r="M11" s="171"/>
    </row>
    <row r="12" spans="1:14" s="161" customFormat="1" ht="19.5" customHeight="1">
      <c r="B12" s="173" t="s">
        <v>709</v>
      </c>
      <c r="C12" s="174"/>
      <c r="D12" s="174"/>
      <c r="E12" s="175"/>
      <c r="F12" s="176"/>
      <c r="G12" s="176">
        <f>SUM(G9:G11)</f>
        <v>27649000</v>
      </c>
      <c r="H12" s="176"/>
      <c r="I12" s="176">
        <f>SUM(I9:I10)</f>
        <v>0</v>
      </c>
      <c r="J12" s="176"/>
      <c r="K12" s="176">
        <f>SUM(K9:K10)</f>
        <v>0</v>
      </c>
      <c r="L12" s="176">
        <f>G12+I12+K12</f>
        <v>27649000</v>
      </c>
      <c r="M12" s="177"/>
    </row>
    <row r="13" spans="1:14" ht="19.5" customHeight="1">
      <c r="B13" s="179"/>
      <c r="C13" s="179"/>
      <c r="D13" s="179"/>
      <c r="E13" s="180"/>
      <c r="F13" s="179"/>
      <c r="G13" s="179"/>
      <c r="H13" s="179"/>
      <c r="I13" s="179"/>
      <c r="J13" s="179"/>
      <c r="K13" s="179"/>
      <c r="L13" s="181"/>
      <c r="M13" s="179"/>
    </row>
    <row r="14" spans="1:14" ht="19.5" customHeight="1">
      <c r="B14" s="179"/>
      <c r="C14" s="179"/>
      <c r="D14" s="179"/>
      <c r="E14" s="180"/>
      <c r="F14" s="179"/>
      <c r="G14" s="179"/>
      <c r="H14" s="179"/>
      <c r="I14" s="179"/>
      <c r="J14" s="179"/>
      <c r="K14" s="179"/>
      <c r="L14" s="181"/>
      <c r="M14" s="179"/>
    </row>
    <row r="15" spans="1:14" ht="19.5" customHeight="1">
      <c r="B15" s="179"/>
      <c r="C15" s="179"/>
      <c r="D15" s="179"/>
      <c r="E15" s="180"/>
      <c r="F15" s="179"/>
      <c r="G15" s="179"/>
      <c r="H15" s="179"/>
      <c r="I15" s="179"/>
      <c r="J15" s="179"/>
      <c r="K15" s="179"/>
      <c r="L15" s="181"/>
      <c r="M15" s="179"/>
    </row>
    <row r="16" spans="1:14" ht="19.5" customHeight="1">
      <c r="B16" s="179"/>
      <c r="C16" s="179"/>
      <c r="D16" s="179"/>
      <c r="E16" s="180"/>
      <c r="F16" s="179"/>
      <c r="G16" s="179"/>
      <c r="H16" s="179"/>
      <c r="I16" s="179"/>
      <c r="J16" s="179"/>
      <c r="K16" s="179"/>
      <c r="L16" s="181"/>
      <c r="M16" s="179"/>
    </row>
    <row r="17" spans="1:13" ht="19.5" customHeight="1">
      <c r="B17" s="179"/>
      <c r="C17" s="179"/>
      <c r="D17" s="179"/>
      <c r="E17" s="180"/>
      <c r="F17" s="179"/>
      <c r="G17" s="179"/>
      <c r="H17" s="179"/>
      <c r="I17" s="179"/>
      <c r="J17" s="179"/>
      <c r="K17" s="179"/>
      <c r="L17" s="181"/>
      <c r="M17" s="179"/>
    </row>
    <row r="18" spans="1:13" ht="19.5" customHeight="1">
      <c r="B18" s="179"/>
      <c r="C18" s="179"/>
      <c r="D18" s="179"/>
      <c r="E18" s="180"/>
      <c r="F18" s="179"/>
      <c r="G18" s="179"/>
      <c r="H18" s="179"/>
      <c r="I18" s="179"/>
      <c r="J18" s="179"/>
      <c r="K18" s="179"/>
      <c r="L18" s="181"/>
      <c r="M18" s="179"/>
    </row>
    <row r="19" spans="1:13" ht="19.5" customHeight="1">
      <c r="B19" s="179"/>
      <c r="C19" s="179"/>
      <c r="D19" s="179"/>
      <c r="E19" s="180"/>
      <c r="F19" s="179"/>
      <c r="G19" s="179"/>
      <c r="H19" s="179"/>
      <c r="I19" s="179"/>
      <c r="J19" s="179"/>
      <c r="K19" s="179"/>
      <c r="L19" s="181"/>
      <c r="M19" s="179"/>
    </row>
    <row r="20" spans="1:13" ht="19.5" customHeight="1">
      <c r="A20" s="178" t="s">
        <v>688</v>
      </c>
      <c r="B20" s="179"/>
      <c r="C20" s="179"/>
      <c r="D20" s="179"/>
      <c r="E20" s="180"/>
      <c r="F20" s="179"/>
      <c r="G20" s="179"/>
      <c r="H20" s="179"/>
      <c r="I20" s="179"/>
      <c r="J20" s="179"/>
      <c r="K20" s="179"/>
      <c r="L20" s="181"/>
      <c r="M20" s="179"/>
    </row>
    <row r="21" spans="1:13" ht="19.5" customHeight="1">
      <c r="A21" s="178" t="s">
        <v>689</v>
      </c>
      <c r="B21" s="179"/>
      <c r="C21" s="179"/>
      <c r="D21" s="179"/>
      <c r="E21" s="180"/>
      <c r="F21" s="179"/>
      <c r="G21" s="179"/>
      <c r="H21" s="179"/>
      <c r="I21" s="179"/>
      <c r="J21" s="179"/>
      <c r="K21" s="179"/>
      <c r="L21" s="181"/>
      <c r="M21" s="179"/>
    </row>
    <row r="22" spans="1:13" ht="19.5" customHeight="1">
      <c r="B22" s="179"/>
      <c r="C22" s="179"/>
      <c r="D22" s="179"/>
      <c r="E22" s="180"/>
      <c r="F22" s="179"/>
      <c r="G22" s="179"/>
      <c r="H22" s="179"/>
      <c r="I22" s="179"/>
      <c r="J22" s="179"/>
      <c r="K22" s="179"/>
      <c r="L22" s="181"/>
      <c r="M22" s="179"/>
    </row>
    <row r="23" spans="1:13" ht="19.5" customHeight="1">
      <c r="B23" s="179"/>
      <c r="C23" s="179"/>
      <c r="D23" s="179"/>
      <c r="E23" s="180"/>
      <c r="F23" s="179"/>
      <c r="G23" s="179"/>
      <c r="H23" s="179"/>
      <c r="I23" s="179"/>
      <c r="J23" s="179"/>
      <c r="K23" s="179"/>
      <c r="L23" s="181"/>
      <c r="M23" s="179"/>
    </row>
    <row r="24" spans="1:13" ht="19.5" customHeight="1">
      <c r="B24" s="179"/>
      <c r="C24" s="179"/>
      <c r="D24" s="179"/>
      <c r="E24" s="180"/>
      <c r="F24" s="179"/>
      <c r="G24" s="179"/>
      <c r="H24" s="179"/>
      <c r="I24" s="179"/>
      <c r="J24" s="179"/>
      <c r="K24" s="179"/>
      <c r="L24" s="181"/>
      <c r="M24" s="179"/>
    </row>
    <row r="25" spans="1:13" ht="19.5" customHeight="1">
      <c r="B25" s="179"/>
      <c r="C25" s="179"/>
      <c r="D25" s="179"/>
      <c r="E25" s="180"/>
      <c r="F25" s="179"/>
      <c r="G25" s="179"/>
      <c r="H25" s="179"/>
      <c r="I25" s="179"/>
      <c r="J25" s="179"/>
      <c r="K25" s="179"/>
      <c r="L25" s="181"/>
      <c r="M25" s="179"/>
    </row>
    <row r="26" spans="1:13" ht="19.5" customHeight="1">
      <c r="B26" s="179"/>
      <c r="C26" s="179"/>
      <c r="D26" s="179"/>
      <c r="E26" s="180"/>
      <c r="F26" s="179"/>
      <c r="G26" s="179"/>
      <c r="H26" s="179"/>
      <c r="I26" s="179"/>
      <c r="J26" s="179"/>
      <c r="K26" s="179"/>
      <c r="L26" s="181"/>
      <c r="M26" s="179"/>
    </row>
    <row r="27" spans="1:13" ht="19.5" customHeight="1">
      <c r="B27" s="179"/>
      <c r="C27" s="179"/>
      <c r="D27" s="179"/>
      <c r="E27" s="180"/>
      <c r="F27" s="179"/>
      <c r="G27" s="179"/>
      <c r="H27" s="179"/>
      <c r="I27" s="179"/>
      <c r="J27" s="179"/>
      <c r="K27" s="179"/>
      <c r="L27" s="181"/>
      <c r="M27" s="179"/>
    </row>
    <row r="28" spans="1:13" ht="19.5" customHeight="1">
      <c r="B28" s="179"/>
      <c r="C28" s="179"/>
      <c r="D28" s="179"/>
      <c r="E28" s="180"/>
      <c r="F28" s="179"/>
      <c r="G28" s="179"/>
      <c r="H28" s="179"/>
      <c r="I28" s="179"/>
      <c r="J28" s="179"/>
      <c r="K28" s="179"/>
      <c r="L28" s="181"/>
      <c r="M28" s="179"/>
    </row>
    <row r="29" spans="1:13" ht="19.5" customHeight="1">
      <c r="B29" s="179"/>
      <c r="C29" s="179"/>
      <c r="D29" s="179"/>
      <c r="E29" s="180"/>
      <c r="F29" s="179"/>
      <c r="G29" s="179"/>
      <c r="H29" s="179"/>
      <c r="I29" s="179"/>
      <c r="J29" s="179"/>
      <c r="K29" s="179"/>
      <c r="L29" s="181"/>
      <c r="M29" s="179"/>
    </row>
  </sheetData>
  <mergeCells count="6">
    <mergeCell ref="M2:M3"/>
    <mergeCell ref="B2:B3"/>
    <mergeCell ref="C2:C3"/>
    <mergeCell ref="D2:D3"/>
    <mergeCell ref="E2:E3"/>
    <mergeCell ref="L2:L3"/>
  </mergeCells>
  <phoneticPr fontId="1" type="noConversion"/>
  <pageMargins left="0.87" right="0.28000000000000003" top="0.95" bottom="0.39" header="0.5" footer="0.28999999999999998"/>
  <pageSetup paperSize="9" scale="9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D52DA-40E5-47A5-9270-3C9762143A8A}">
  <sheetPr codeName="Sheet6">
    <tabColor rgb="FFFF0000"/>
  </sheetPr>
  <dimension ref="A1:C93"/>
  <sheetViews>
    <sheetView view="pageBreakPreview" zoomScale="115" zoomScaleNormal="55" zoomScaleSheetLayoutView="115" workbookViewId="0">
      <selection activeCell="J16" sqref="J16:L16"/>
    </sheetView>
  </sheetViews>
  <sheetFormatPr defaultRowHeight="14"/>
  <cols>
    <col min="1" max="1" width="2.9140625" customWidth="1"/>
    <col min="2" max="2" width="75.08203125" customWidth="1"/>
    <col min="3" max="3" width="3" customWidth="1"/>
    <col min="257" max="257" width="2.9140625" customWidth="1"/>
    <col min="258" max="258" width="75.08203125" customWidth="1"/>
    <col min="259" max="259" width="3" customWidth="1"/>
    <col min="513" max="513" width="2.9140625" customWidth="1"/>
    <col min="514" max="514" width="75.08203125" customWidth="1"/>
    <col min="515" max="515" width="3" customWidth="1"/>
    <col min="769" max="769" width="2.9140625" customWidth="1"/>
    <col min="770" max="770" width="75.08203125" customWidth="1"/>
    <col min="771" max="771" width="3" customWidth="1"/>
    <col min="1025" max="1025" width="2.9140625" customWidth="1"/>
    <col min="1026" max="1026" width="75.08203125" customWidth="1"/>
    <col min="1027" max="1027" width="3" customWidth="1"/>
    <col min="1281" max="1281" width="2.9140625" customWidth="1"/>
    <col min="1282" max="1282" width="75.08203125" customWidth="1"/>
    <col min="1283" max="1283" width="3" customWidth="1"/>
    <col min="1537" max="1537" width="2.9140625" customWidth="1"/>
    <col min="1538" max="1538" width="75.08203125" customWidth="1"/>
    <col min="1539" max="1539" width="3" customWidth="1"/>
    <col min="1793" max="1793" width="2.9140625" customWidth="1"/>
    <col min="1794" max="1794" width="75.08203125" customWidth="1"/>
    <col min="1795" max="1795" width="3" customWidth="1"/>
    <col min="2049" max="2049" width="2.9140625" customWidth="1"/>
    <col min="2050" max="2050" width="75.08203125" customWidth="1"/>
    <col min="2051" max="2051" width="3" customWidth="1"/>
    <col min="2305" max="2305" width="2.9140625" customWidth="1"/>
    <col min="2306" max="2306" width="75.08203125" customWidth="1"/>
    <col min="2307" max="2307" width="3" customWidth="1"/>
    <col min="2561" max="2561" width="2.9140625" customWidth="1"/>
    <col min="2562" max="2562" width="75.08203125" customWidth="1"/>
    <col min="2563" max="2563" width="3" customWidth="1"/>
    <col min="2817" max="2817" width="2.9140625" customWidth="1"/>
    <col min="2818" max="2818" width="75.08203125" customWidth="1"/>
    <col min="2819" max="2819" width="3" customWidth="1"/>
    <col min="3073" max="3073" width="2.9140625" customWidth="1"/>
    <col min="3074" max="3074" width="75.08203125" customWidth="1"/>
    <col min="3075" max="3075" width="3" customWidth="1"/>
    <col min="3329" max="3329" width="2.9140625" customWidth="1"/>
    <col min="3330" max="3330" width="75.08203125" customWidth="1"/>
    <col min="3331" max="3331" width="3" customWidth="1"/>
    <col min="3585" max="3585" width="2.9140625" customWidth="1"/>
    <col min="3586" max="3586" width="75.08203125" customWidth="1"/>
    <col min="3587" max="3587" width="3" customWidth="1"/>
    <col min="3841" max="3841" width="2.9140625" customWidth="1"/>
    <col min="3842" max="3842" width="75.08203125" customWidth="1"/>
    <col min="3843" max="3843" width="3" customWidth="1"/>
    <col min="4097" max="4097" width="2.9140625" customWidth="1"/>
    <col min="4098" max="4098" width="75.08203125" customWidth="1"/>
    <col min="4099" max="4099" width="3" customWidth="1"/>
    <col min="4353" max="4353" width="2.9140625" customWidth="1"/>
    <col min="4354" max="4354" width="75.08203125" customWidth="1"/>
    <col min="4355" max="4355" width="3" customWidth="1"/>
    <col min="4609" max="4609" width="2.9140625" customWidth="1"/>
    <col min="4610" max="4610" width="75.08203125" customWidth="1"/>
    <col min="4611" max="4611" width="3" customWidth="1"/>
    <col min="4865" max="4865" width="2.9140625" customWidth="1"/>
    <col min="4866" max="4866" width="75.08203125" customWidth="1"/>
    <col min="4867" max="4867" width="3" customWidth="1"/>
    <col min="5121" max="5121" width="2.9140625" customWidth="1"/>
    <col min="5122" max="5122" width="75.08203125" customWidth="1"/>
    <col min="5123" max="5123" width="3" customWidth="1"/>
    <col min="5377" max="5377" width="2.9140625" customWidth="1"/>
    <col min="5378" max="5378" width="75.08203125" customWidth="1"/>
    <col min="5379" max="5379" width="3" customWidth="1"/>
    <col min="5633" max="5633" width="2.9140625" customWidth="1"/>
    <col min="5634" max="5634" width="75.08203125" customWidth="1"/>
    <col min="5635" max="5635" width="3" customWidth="1"/>
    <col min="5889" max="5889" width="2.9140625" customWidth="1"/>
    <col min="5890" max="5890" width="75.08203125" customWidth="1"/>
    <col min="5891" max="5891" width="3" customWidth="1"/>
    <col min="6145" max="6145" width="2.9140625" customWidth="1"/>
    <col min="6146" max="6146" width="75.08203125" customWidth="1"/>
    <col min="6147" max="6147" width="3" customWidth="1"/>
    <col min="6401" max="6401" width="2.9140625" customWidth="1"/>
    <col min="6402" max="6402" width="75.08203125" customWidth="1"/>
    <col min="6403" max="6403" width="3" customWidth="1"/>
    <col min="6657" max="6657" width="2.9140625" customWidth="1"/>
    <col min="6658" max="6658" width="75.08203125" customWidth="1"/>
    <col min="6659" max="6659" width="3" customWidth="1"/>
    <col min="6913" max="6913" width="2.9140625" customWidth="1"/>
    <col min="6914" max="6914" width="75.08203125" customWidth="1"/>
    <col min="6915" max="6915" width="3" customWidth="1"/>
    <col min="7169" max="7169" width="2.9140625" customWidth="1"/>
    <col min="7170" max="7170" width="75.08203125" customWidth="1"/>
    <col min="7171" max="7171" width="3" customWidth="1"/>
    <col min="7425" max="7425" width="2.9140625" customWidth="1"/>
    <col min="7426" max="7426" width="75.08203125" customWidth="1"/>
    <col min="7427" max="7427" width="3" customWidth="1"/>
    <col min="7681" max="7681" width="2.9140625" customWidth="1"/>
    <col min="7682" max="7682" width="75.08203125" customWidth="1"/>
    <col min="7683" max="7683" width="3" customWidth="1"/>
    <col min="7937" max="7937" width="2.9140625" customWidth="1"/>
    <col min="7938" max="7938" width="75.08203125" customWidth="1"/>
    <col min="7939" max="7939" width="3" customWidth="1"/>
    <col min="8193" max="8193" width="2.9140625" customWidth="1"/>
    <col min="8194" max="8194" width="75.08203125" customWidth="1"/>
    <col min="8195" max="8195" width="3" customWidth="1"/>
    <col min="8449" max="8449" width="2.9140625" customWidth="1"/>
    <col min="8450" max="8450" width="75.08203125" customWidth="1"/>
    <col min="8451" max="8451" width="3" customWidth="1"/>
    <col min="8705" max="8705" width="2.9140625" customWidth="1"/>
    <col min="8706" max="8706" width="75.08203125" customWidth="1"/>
    <col min="8707" max="8707" width="3" customWidth="1"/>
    <col min="8961" max="8961" width="2.9140625" customWidth="1"/>
    <col min="8962" max="8962" width="75.08203125" customWidth="1"/>
    <col min="8963" max="8963" width="3" customWidth="1"/>
    <col min="9217" max="9217" width="2.9140625" customWidth="1"/>
    <col min="9218" max="9218" width="75.08203125" customWidth="1"/>
    <col min="9219" max="9219" width="3" customWidth="1"/>
    <col min="9473" max="9473" width="2.9140625" customWidth="1"/>
    <col min="9474" max="9474" width="75.08203125" customWidth="1"/>
    <col min="9475" max="9475" width="3" customWidth="1"/>
    <col min="9729" max="9729" width="2.9140625" customWidth="1"/>
    <col min="9730" max="9730" width="75.08203125" customWidth="1"/>
    <col min="9731" max="9731" width="3" customWidth="1"/>
    <col min="9985" max="9985" width="2.9140625" customWidth="1"/>
    <col min="9986" max="9986" width="75.08203125" customWidth="1"/>
    <col min="9987" max="9987" width="3" customWidth="1"/>
    <col min="10241" max="10241" width="2.9140625" customWidth="1"/>
    <col min="10242" max="10242" width="75.08203125" customWidth="1"/>
    <col min="10243" max="10243" width="3" customWidth="1"/>
    <col min="10497" max="10497" width="2.9140625" customWidth="1"/>
    <col min="10498" max="10498" width="75.08203125" customWidth="1"/>
    <col min="10499" max="10499" width="3" customWidth="1"/>
    <col min="10753" max="10753" width="2.9140625" customWidth="1"/>
    <col min="10754" max="10754" width="75.08203125" customWidth="1"/>
    <col min="10755" max="10755" width="3" customWidth="1"/>
    <col min="11009" max="11009" width="2.9140625" customWidth="1"/>
    <col min="11010" max="11010" width="75.08203125" customWidth="1"/>
    <col min="11011" max="11011" width="3" customWidth="1"/>
    <col min="11265" max="11265" width="2.9140625" customWidth="1"/>
    <col min="11266" max="11266" width="75.08203125" customWidth="1"/>
    <col min="11267" max="11267" width="3" customWidth="1"/>
    <col min="11521" max="11521" width="2.9140625" customWidth="1"/>
    <col min="11522" max="11522" width="75.08203125" customWidth="1"/>
    <col min="11523" max="11523" width="3" customWidth="1"/>
    <col min="11777" max="11777" width="2.9140625" customWidth="1"/>
    <col min="11778" max="11778" width="75.08203125" customWidth="1"/>
    <col min="11779" max="11779" width="3" customWidth="1"/>
    <col min="12033" max="12033" width="2.9140625" customWidth="1"/>
    <col min="12034" max="12034" width="75.08203125" customWidth="1"/>
    <col min="12035" max="12035" width="3" customWidth="1"/>
    <col min="12289" max="12289" width="2.9140625" customWidth="1"/>
    <col min="12290" max="12290" width="75.08203125" customWidth="1"/>
    <col min="12291" max="12291" width="3" customWidth="1"/>
    <col min="12545" max="12545" width="2.9140625" customWidth="1"/>
    <col min="12546" max="12546" width="75.08203125" customWidth="1"/>
    <col min="12547" max="12547" width="3" customWidth="1"/>
    <col min="12801" max="12801" width="2.9140625" customWidth="1"/>
    <col min="12802" max="12802" width="75.08203125" customWidth="1"/>
    <col min="12803" max="12803" width="3" customWidth="1"/>
    <col min="13057" max="13057" width="2.9140625" customWidth="1"/>
    <col min="13058" max="13058" width="75.08203125" customWidth="1"/>
    <col min="13059" max="13059" width="3" customWidth="1"/>
    <col min="13313" max="13313" width="2.9140625" customWidth="1"/>
    <col min="13314" max="13314" width="75.08203125" customWidth="1"/>
    <col min="13315" max="13315" width="3" customWidth="1"/>
    <col min="13569" max="13569" width="2.9140625" customWidth="1"/>
    <col min="13570" max="13570" width="75.08203125" customWidth="1"/>
    <col min="13571" max="13571" width="3" customWidth="1"/>
    <col min="13825" max="13825" width="2.9140625" customWidth="1"/>
    <col min="13826" max="13826" width="75.08203125" customWidth="1"/>
    <col min="13827" max="13827" width="3" customWidth="1"/>
    <col min="14081" max="14081" width="2.9140625" customWidth="1"/>
    <col min="14082" max="14082" width="75.08203125" customWidth="1"/>
    <col min="14083" max="14083" width="3" customWidth="1"/>
    <col min="14337" max="14337" width="2.9140625" customWidth="1"/>
    <col min="14338" max="14338" width="75.08203125" customWidth="1"/>
    <col min="14339" max="14339" width="3" customWidth="1"/>
    <col min="14593" max="14593" width="2.9140625" customWidth="1"/>
    <col min="14594" max="14594" width="75.08203125" customWidth="1"/>
    <col min="14595" max="14595" width="3" customWidth="1"/>
    <col min="14849" max="14849" width="2.9140625" customWidth="1"/>
    <col min="14850" max="14850" width="75.08203125" customWidth="1"/>
    <col min="14851" max="14851" width="3" customWidth="1"/>
    <col min="15105" max="15105" width="2.9140625" customWidth="1"/>
    <col min="15106" max="15106" width="75.08203125" customWidth="1"/>
    <col min="15107" max="15107" width="3" customWidth="1"/>
    <col min="15361" max="15361" width="2.9140625" customWidth="1"/>
    <col min="15362" max="15362" width="75.08203125" customWidth="1"/>
    <col min="15363" max="15363" width="3" customWidth="1"/>
    <col min="15617" max="15617" width="2.9140625" customWidth="1"/>
    <col min="15618" max="15618" width="75.08203125" customWidth="1"/>
    <col min="15619" max="15619" width="3" customWidth="1"/>
    <col min="15873" max="15873" width="2.9140625" customWidth="1"/>
    <col min="15874" max="15874" width="75.08203125" customWidth="1"/>
    <col min="15875" max="15875" width="3" customWidth="1"/>
    <col min="16129" max="16129" width="2.9140625" customWidth="1"/>
    <col min="16130" max="16130" width="75.08203125" customWidth="1"/>
    <col min="16131" max="16131" width="3" customWidth="1"/>
  </cols>
  <sheetData>
    <row r="1" spans="1:3" ht="42" customHeight="1">
      <c r="A1" s="183"/>
      <c r="B1" s="184" t="s">
        <v>710</v>
      </c>
      <c r="C1" s="183"/>
    </row>
    <row r="2" spans="1:3" ht="334.5" customHeight="1">
      <c r="B2" s="99"/>
    </row>
    <row r="3" spans="1:3" ht="334.5" customHeight="1">
      <c r="B3" s="99"/>
    </row>
    <row r="4" spans="1:3" ht="334.5" hidden="1" customHeight="1">
      <c r="B4" s="99"/>
    </row>
    <row r="5" spans="1:3" ht="334.5" hidden="1" customHeight="1">
      <c r="B5" s="99"/>
    </row>
    <row r="6" spans="1:3" ht="334.5" hidden="1" customHeight="1">
      <c r="B6" s="99"/>
    </row>
    <row r="7" spans="1:3" ht="334.5" hidden="1" customHeight="1">
      <c r="B7" s="99"/>
    </row>
    <row r="8" spans="1:3" ht="334.5" hidden="1" customHeight="1">
      <c r="B8" s="99"/>
    </row>
    <row r="9" spans="1:3" ht="334.5" hidden="1" customHeight="1">
      <c r="B9" s="99"/>
    </row>
    <row r="10" spans="1:3" ht="334.5" hidden="1" customHeight="1">
      <c r="B10" s="99"/>
    </row>
    <row r="11" spans="1:3" ht="334.5" hidden="1" customHeight="1">
      <c r="B11" s="99"/>
    </row>
    <row r="12" spans="1:3" ht="13.5" hidden="1" customHeight="1"/>
    <row r="13" spans="1:3" ht="13.5" hidden="1" customHeight="1"/>
    <row r="14" spans="1:3" ht="13.5" hidden="1" customHeight="1"/>
    <row r="15" spans="1:3" ht="13.5" hidden="1" customHeight="1"/>
    <row r="16" spans="1:3" ht="13.5" hidden="1" customHeight="1"/>
    <row r="17" spans="1:1" ht="13.5" hidden="1" customHeight="1">
      <c r="A17" t="s">
        <v>688</v>
      </c>
    </row>
    <row r="18" spans="1:1" ht="13.5" hidden="1" customHeight="1">
      <c r="A18" t="s">
        <v>689</v>
      </c>
    </row>
    <row r="19" spans="1:1" ht="13.5" hidden="1" customHeight="1"/>
    <row r="20" spans="1:1" ht="13.5" hidden="1" customHeight="1"/>
    <row r="21" spans="1:1" ht="13.5" hidden="1" customHeight="1"/>
    <row r="22" spans="1:1" ht="13.5" hidden="1" customHeight="1"/>
    <row r="23" spans="1:1" ht="13.5" hidden="1" customHeight="1"/>
    <row r="24" spans="1:1" ht="13.5" hidden="1" customHeight="1"/>
    <row r="25" spans="1:1" ht="13.5" hidden="1" customHeight="1"/>
    <row r="26" spans="1:1" ht="13.5" hidden="1" customHeight="1"/>
    <row r="27" spans="1:1" ht="13.5" hidden="1" customHeight="1"/>
    <row r="28" spans="1:1" ht="13.5" hidden="1" customHeight="1"/>
    <row r="29" spans="1:1" ht="13.5" hidden="1" customHeight="1"/>
    <row r="30" spans="1:1" ht="13.5" hidden="1" customHeight="1"/>
    <row r="31" spans="1:1" ht="13.5" hidden="1" customHeight="1"/>
    <row r="32" spans="1:1" ht="13.5" hidden="1" customHeight="1"/>
    <row r="33" ht="13.5" hidden="1" customHeight="1"/>
    <row r="34" ht="13.5" hidden="1" customHeight="1"/>
    <row r="35" ht="13.5" hidden="1" customHeight="1"/>
    <row r="36" ht="13.5" hidden="1" customHeight="1"/>
    <row r="37" ht="13.5" hidden="1" customHeight="1"/>
    <row r="38" ht="13.5" hidden="1" customHeight="1"/>
    <row r="39" ht="13.5" hidden="1" customHeight="1"/>
    <row r="40" ht="13.5" hidden="1" customHeight="1"/>
    <row r="41" ht="13.5" hidden="1" customHeight="1"/>
    <row r="42" ht="13.5" hidden="1" customHeight="1"/>
    <row r="43" ht="13.5" hidden="1" customHeight="1"/>
    <row r="44" ht="13.5" hidden="1" customHeight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</sheetData>
  <phoneticPr fontId="1" type="noConversion"/>
  <pageMargins left="0.5" right="0.44" top="0.83" bottom="0.51" header="0.5" footer="0.3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FB654-EA1F-41D4-BB8E-925304321DCE}">
  <sheetPr>
    <tabColor rgb="FFFF0000"/>
  </sheetPr>
  <dimension ref="A1:AF46"/>
  <sheetViews>
    <sheetView view="pageBreakPreview" zoomScale="115" zoomScaleSheetLayoutView="115" workbookViewId="0">
      <selection activeCell="I16" sqref="I16:P16"/>
    </sheetView>
  </sheetViews>
  <sheetFormatPr defaultColWidth="2.75" defaultRowHeight="24.75" customHeight="1"/>
  <cols>
    <col min="1" max="2" width="2.75" style="188" customWidth="1"/>
    <col min="3" max="3" width="2.9140625" style="188" customWidth="1"/>
    <col min="4" max="9" width="2.75" style="188" customWidth="1"/>
    <col min="10" max="10" width="4.4140625" style="188" customWidth="1"/>
    <col min="11" max="18" width="2.75" style="188" customWidth="1"/>
    <col min="19" max="19" width="3" style="188" customWidth="1"/>
    <col min="20" max="22" width="2.75" style="188" customWidth="1"/>
    <col min="23" max="23" width="3.25" style="188" customWidth="1"/>
    <col min="24" max="26" width="2.75" style="188"/>
    <col min="27" max="27" width="3.25" style="188" bestFit="1" customWidth="1"/>
    <col min="28" max="30" width="2.75" style="188"/>
    <col min="31" max="34" width="18.6640625" style="188" customWidth="1"/>
    <col min="35" max="256" width="2.75" style="188"/>
    <col min="257" max="258" width="2.75" style="188" customWidth="1"/>
    <col min="259" max="259" width="2.9140625" style="188" customWidth="1"/>
    <col min="260" max="278" width="2.75" style="188" customWidth="1"/>
    <col min="279" max="279" width="3.25" style="188" customWidth="1"/>
    <col min="280" max="286" width="2.75" style="188"/>
    <col min="287" max="290" width="18.6640625" style="188" customWidth="1"/>
    <col min="291" max="512" width="2.75" style="188"/>
    <col min="513" max="514" width="2.75" style="188" customWidth="1"/>
    <col min="515" max="515" width="2.9140625" style="188" customWidth="1"/>
    <col min="516" max="534" width="2.75" style="188" customWidth="1"/>
    <col min="535" max="535" width="3.25" style="188" customWidth="1"/>
    <col min="536" max="542" width="2.75" style="188"/>
    <col min="543" max="546" width="18.6640625" style="188" customWidth="1"/>
    <col min="547" max="768" width="2.75" style="188"/>
    <col min="769" max="770" width="2.75" style="188" customWidth="1"/>
    <col min="771" max="771" width="2.9140625" style="188" customWidth="1"/>
    <col min="772" max="790" width="2.75" style="188" customWidth="1"/>
    <col min="791" max="791" width="3.25" style="188" customWidth="1"/>
    <col min="792" max="798" width="2.75" style="188"/>
    <col min="799" max="802" width="18.6640625" style="188" customWidth="1"/>
    <col min="803" max="1024" width="2.75" style="188"/>
    <col min="1025" max="1026" width="2.75" style="188" customWidth="1"/>
    <col min="1027" max="1027" width="2.9140625" style="188" customWidth="1"/>
    <col min="1028" max="1046" width="2.75" style="188" customWidth="1"/>
    <col min="1047" max="1047" width="3.25" style="188" customWidth="1"/>
    <col min="1048" max="1054" width="2.75" style="188"/>
    <col min="1055" max="1058" width="18.6640625" style="188" customWidth="1"/>
    <col min="1059" max="1280" width="2.75" style="188"/>
    <col min="1281" max="1282" width="2.75" style="188" customWidth="1"/>
    <col min="1283" max="1283" width="2.9140625" style="188" customWidth="1"/>
    <col min="1284" max="1302" width="2.75" style="188" customWidth="1"/>
    <col min="1303" max="1303" width="3.25" style="188" customWidth="1"/>
    <col min="1304" max="1310" width="2.75" style="188"/>
    <col min="1311" max="1314" width="18.6640625" style="188" customWidth="1"/>
    <col min="1315" max="1536" width="2.75" style="188"/>
    <col min="1537" max="1538" width="2.75" style="188" customWidth="1"/>
    <col min="1539" max="1539" width="2.9140625" style="188" customWidth="1"/>
    <col min="1540" max="1558" width="2.75" style="188" customWidth="1"/>
    <col min="1559" max="1559" width="3.25" style="188" customWidth="1"/>
    <col min="1560" max="1566" width="2.75" style="188"/>
    <col min="1567" max="1570" width="18.6640625" style="188" customWidth="1"/>
    <col min="1571" max="1792" width="2.75" style="188"/>
    <col min="1793" max="1794" width="2.75" style="188" customWidth="1"/>
    <col min="1795" max="1795" width="2.9140625" style="188" customWidth="1"/>
    <col min="1796" max="1814" width="2.75" style="188" customWidth="1"/>
    <col min="1815" max="1815" width="3.25" style="188" customWidth="1"/>
    <col min="1816" max="1822" width="2.75" style="188"/>
    <col min="1823" max="1826" width="18.6640625" style="188" customWidth="1"/>
    <col min="1827" max="2048" width="2.75" style="188"/>
    <col min="2049" max="2050" width="2.75" style="188" customWidth="1"/>
    <col min="2051" max="2051" width="2.9140625" style="188" customWidth="1"/>
    <col min="2052" max="2070" width="2.75" style="188" customWidth="1"/>
    <col min="2071" max="2071" width="3.25" style="188" customWidth="1"/>
    <col min="2072" max="2078" width="2.75" style="188"/>
    <col min="2079" max="2082" width="18.6640625" style="188" customWidth="1"/>
    <col min="2083" max="2304" width="2.75" style="188"/>
    <col min="2305" max="2306" width="2.75" style="188" customWidth="1"/>
    <col min="2307" max="2307" width="2.9140625" style="188" customWidth="1"/>
    <col min="2308" max="2326" width="2.75" style="188" customWidth="1"/>
    <col min="2327" max="2327" width="3.25" style="188" customWidth="1"/>
    <col min="2328" max="2334" width="2.75" style="188"/>
    <col min="2335" max="2338" width="18.6640625" style="188" customWidth="1"/>
    <col min="2339" max="2560" width="2.75" style="188"/>
    <col min="2561" max="2562" width="2.75" style="188" customWidth="1"/>
    <col min="2563" max="2563" width="2.9140625" style="188" customWidth="1"/>
    <col min="2564" max="2582" width="2.75" style="188" customWidth="1"/>
    <col min="2583" max="2583" width="3.25" style="188" customWidth="1"/>
    <col min="2584" max="2590" width="2.75" style="188"/>
    <col min="2591" max="2594" width="18.6640625" style="188" customWidth="1"/>
    <col min="2595" max="2816" width="2.75" style="188"/>
    <col min="2817" max="2818" width="2.75" style="188" customWidth="1"/>
    <col min="2819" max="2819" width="2.9140625" style="188" customWidth="1"/>
    <col min="2820" max="2838" width="2.75" style="188" customWidth="1"/>
    <col min="2839" max="2839" width="3.25" style="188" customWidth="1"/>
    <col min="2840" max="2846" width="2.75" style="188"/>
    <col min="2847" max="2850" width="18.6640625" style="188" customWidth="1"/>
    <col min="2851" max="3072" width="2.75" style="188"/>
    <col min="3073" max="3074" width="2.75" style="188" customWidth="1"/>
    <col min="3075" max="3075" width="2.9140625" style="188" customWidth="1"/>
    <col min="3076" max="3094" width="2.75" style="188" customWidth="1"/>
    <col min="3095" max="3095" width="3.25" style="188" customWidth="1"/>
    <col min="3096" max="3102" width="2.75" style="188"/>
    <col min="3103" max="3106" width="18.6640625" style="188" customWidth="1"/>
    <col min="3107" max="3328" width="2.75" style="188"/>
    <col min="3329" max="3330" width="2.75" style="188" customWidth="1"/>
    <col min="3331" max="3331" width="2.9140625" style="188" customWidth="1"/>
    <col min="3332" max="3350" width="2.75" style="188" customWidth="1"/>
    <col min="3351" max="3351" width="3.25" style="188" customWidth="1"/>
    <col min="3352" max="3358" width="2.75" style="188"/>
    <col min="3359" max="3362" width="18.6640625" style="188" customWidth="1"/>
    <col min="3363" max="3584" width="2.75" style="188"/>
    <col min="3585" max="3586" width="2.75" style="188" customWidth="1"/>
    <col min="3587" max="3587" width="2.9140625" style="188" customWidth="1"/>
    <col min="3588" max="3606" width="2.75" style="188" customWidth="1"/>
    <col min="3607" max="3607" width="3.25" style="188" customWidth="1"/>
    <col min="3608" max="3614" width="2.75" style="188"/>
    <col min="3615" max="3618" width="18.6640625" style="188" customWidth="1"/>
    <col min="3619" max="3840" width="2.75" style="188"/>
    <col min="3841" max="3842" width="2.75" style="188" customWidth="1"/>
    <col min="3843" max="3843" width="2.9140625" style="188" customWidth="1"/>
    <col min="3844" max="3862" width="2.75" style="188" customWidth="1"/>
    <col min="3863" max="3863" width="3.25" style="188" customWidth="1"/>
    <col min="3864" max="3870" width="2.75" style="188"/>
    <col min="3871" max="3874" width="18.6640625" style="188" customWidth="1"/>
    <col min="3875" max="4096" width="2.75" style="188"/>
    <col min="4097" max="4098" width="2.75" style="188" customWidth="1"/>
    <col min="4099" max="4099" width="2.9140625" style="188" customWidth="1"/>
    <col min="4100" max="4118" width="2.75" style="188" customWidth="1"/>
    <col min="4119" max="4119" width="3.25" style="188" customWidth="1"/>
    <col min="4120" max="4126" width="2.75" style="188"/>
    <col min="4127" max="4130" width="18.6640625" style="188" customWidth="1"/>
    <col min="4131" max="4352" width="2.75" style="188"/>
    <col min="4353" max="4354" width="2.75" style="188" customWidth="1"/>
    <col min="4355" max="4355" width="2.9140625" style="188" customWidth="1"/>
    <col min="4356" max="4374" width="2.75" style="188" customWidth="1"/>
    <col min="4375" max="4375" width="3.25" style="188" customWidth="1"/>
    <col min="4376" max="4382" width="2.75" style="188"/>
    <col min="4383" max="4386" width="18.6640625" style="188" customWidth="1"/>
    <col min="4387" max="4608" width="2.75" style="188"/>
    <col min="4609" max="4610" width="2.75" style="188" customWidth="1"/>
    <col min="4611" max="4611" width="2.9140625" style="188" customWidth="1"/>
    <col min="4612" max="4630" width="2.75" style="188" customWidth="1"/>
    <col min="4631" max="4631" width="3.25" style="188" customWidth="1"/>
    <col min="4632" max="4638" width="2.75" style="188"/>
    <col min="4639" max="4642" width="18.6640625" style="188" customWidth="1"/>
    <col min="4643" max="4864" width="2.75" style="188"/>
    <col min="4865" max="4866" width="2.75" style="188" customWidth="1"/>
    <col min="4867" max="4867" width="2.9140625" style="188" customWidth="1"/>
    <col min="4868" max="4886" width="2.75" style="188" customWidth="1"/>
    <col min="4887" max="4887" width="3.25" style="188" customWidth="1"/>
    <col min="4888" max="4894" width="2.75" style="188"/>
    <col min="4895" max="4898" width="18.6640625" style="188" customWidth="1"/>
    <col min="4899" max="5120" width="2.75" style="188"/>
    <col min="5121" max="5122" width="2.75" style="188" customWidth="1"/>
    <col min="5123" max="5123" width="2.9140625" style="188" customWidth="1"/>
    <col min="5124" max="5142" width="2.75" style="188" customWidth="1"/>
    <col min="5143" max="5143" width="3.25" style="188" customWidth="1"/>
    <col min="5144" max="5150" width="2.75" style="188"/>
    <col min="5151" max="5154" width="18.6640625" style="188" customWidth="1"/>
    <col min="5155" max="5376" width="2.75" style="188"/>
    <col min="5377" max="5378" width="2.75" style="188" customWidth="1"/>
    <col min="5379" max="5379" width="2.9140625" style="188" customWidth="1"/>
    <col min="5380" max="5398" width="2.75" style="188" customWidth="1"/>
    <col min="5399" max="5399" width="3.25" style="188" customWidth="1"/>
    <col min="5400" max="5406" width="2.75" style="188"/>
    <col min="5407" max="5410" width="18.6640625" style="188" customWidth="1"/>
    <col min="5411" max="5632" width="2.75" style="188"/>
    <col min="5633" max="5634" width="2.75" style="188" customWidth="1"/>
    <col min="5635" max="5635" width="2.9140625" style="188" customWidth="1"/>
    <col min="5636" max="5654" width="2.75" style="188" customWidth="1"/>
    <col min="5655" max="5655" width="3.25" style="188" customWidth="1"/>
    <col min="5656" max="5662" width="2.75" style="188"/>
    <col min="5663" max="5666" width="18.6640625" style="188" customWidth="1"/>
    <col min="5667" max="5888" width="2.75" style="188"/>
    <col min="5889" max="5890" width="2.75" style="188" customWidth="1"/>
    <col min="5891" max="5891" width="2.9140625" style="188" customWidth="1"/>
    <col min="5892" max="5910" width="2.75" style="188" customWidth="1"/>
    <col min="5911" max="5911" width="3.25" style="188" customWidth="1"/>
    <col min="5912" max="5918" width="2.75" style="188"/>
    <col min="5919" max="5922" width="18.6640625" style="188" customWidth="1"/>
    <col min="5923" max="6144" width="2.75" style="188"/>
    <col min="6145" max="6146" width="2.75" style="188" customWidth="1"/>
    <col min="6147" max="6147" width="2.9140625" style="188" customWidth="1"/>
    <col min="6148" max="6166" width="2.75" style="188" customWidth="1"/>
    <col min="6167" max="6167" width="3.25" style="188" customWidth="1"/>
    <col min="6168" max="6174" width="2.75" style="188"/>
    <col min="6175" max="6178" width="18.6640625" style="188" customWidth="1"/>
    <col min="6179" max="6400" width="2.75" style="188"/>
    <col min="6401" max="6402" width="2.75" style="188" customWidth="1"/>
    <col min="6403" max="6403" width="2.9140625" style="188" customWidth="1"/>
    <col min="6404" max="6422" width="2.75" style="188" customWidth="1"/>
    <col min="6423" max="6423" width="3.25" style="188" customWidth="1"/>
    <col min="6424" max="6430" width="2.75" style="188"/>
    <col min="6431" max="6434" width="18.6640625" style="188" customWidth="1"/>
    <col min="6435" max="6656" width="2.75" style="188"/>
    <col min="6657" max="6658" width="2.75" style="188" customWidth="1"/>
    <col min="6659" max="6659" width="2.9140625" style="188" customWidth="1"/>
    <col min="6660" max="6678" width="2.75" style="188" customWidth="1"/>
    <col min="6679" max="6679" width="3.25" style="188" customWidth="1"/>
    <col min="6680" max="6686" width="2.75" style="188"/>
    <col min="6687" max="6690" width="18.6640625" style="188" customWidth="1"/>
    <col min="6691" max="6912" width="2.75" style="188"/>
    <col min="6913" max="6914" width="2.75" style="188" customWidth="1"/>
    <col min="6915" max="6915" width="2.9140625" style="188" customWidth="1"/>
    <col min="6916" max="6934" width="2.75" style="188" customWidth="1"/>
    <col min="6935" max="6935" width="3.25" style="188" customWidth="1"/>
    <col min="6936" max="6942" width="2.75" style="188"/>
    <col min="6943" max="6946" width="18.6640625" style="188" customWidth="1"/>
    <col min="6947" max="7168" width="2.75" style="188"/>
    <col min="7169" max="7170" width="2.75" style="188" customWidth="1"/>
    <col min="7171" max="7171" width="2.9140625" style="188" customWidth="1"/>
    <col min="7172" max="7190" width="2.75" style="188" customWidth="1"/>
    <col min="7191" max="7191" width="3.25" style="188" customWidth="1"/>
    <col min="7192" max="7198" width="2.75" style="188"/>
    <col min="7199" max="7202" width="18.6640625" style="188" customWidth="1"/>
    <col min="7203" max="7424" width="2.75" style="188"/>
    <col min="7425" max="7426" width="2.75" style="188" customWidth="1"/>
    <col min="7427" max="7427" width="2.9140625" style="188" customWidth="1"/>
    <col min="7428" max="7446" width="2.75" style="188" customWidth="1"/>
    <col min="7447" max="7447" width="3.25" style="188" customWidth="1"/>
    <col min="7448" max="7454" width="2.75" style="188"/>
    <col min="7455" max="7458" width="18.6640625" style="188" customWidth="1"/>
    <col min="7459" max="7680" width="2.75" style="188"/>
    <col min="7681" max="7682" width="2.75" style="188" customWidth="1"/>
    <col min="7683" max="7683" width="2.9140625" style="188" customWidth="1"/>
    <col min="7684" max="7702" width="2.75" style="188" customWidth="1"/>
    <col min="7703" max="7703" width="3.25" style="188" customWidth="1"/>
    <col min="7704" max="7710" width="2.75" style="188"/>
    <col min="7711" max="7714" width="18.6640625" style="188" customWidth="1"/>
    <col min="7715" max="7936" width="2.75" style="188"/>
    <col min="7937" max="7938" width="2.75" style="188" customWidth="1"/>
    <col min="7939" max="7939" width="2.9140625" style="188" customWidth="1"/>
    <col min="7940" max="7958" width="2.75" style="188" customWidth="1"/>
    <col min="7959" max="7959" width="3.25" style="188" customWidth="1"/>
    <col min="7960" max="7966" width="2.75" style="188"/>
    <col min="7967" max="7970" width="18.6640625" style="188" customWidth="1"/>
    <col min="7971" max="8192" width="2.75" style="188"/>
    <col min="8193" max="8194" width="2.75" style="188" customWidth="1"/>
    <col min="8195" max="8195" width="2.9140625" style="188" customWidth="1"/>
    <col min="8196" max="8214" width="2.75" style="188" customWidth="1"/>
    <col min="8215" max="8215" width="3.25" style="188" customWidth="1"/>
    <col min="8216" max="8222" width="2.75" style="188"/>
    <col min="8223" max="8226" width="18.6640625" style="188" customWidth="1"/>
    <col min="8227" max="8448" width="2.75" style="188"/>
    <col min="8449" max="8450" width="2.75" style="188" customWidth="1"/>
    <col min="8451" max="8451" width="2.9140625" style="188" customWidth="1"/>
    <col min="8452" max="8470" width="2.75" style="188" customWidth="1"/>
    <col min="8471" max="8471" width="3.25" style="188" customWidth="1"/>
    <col min="8472" max="8478" width="2.75" style="188"/>
    <col min="8479" max="8482" width="18.6640625" style="188" customWidth="1"/>
    <col min="8483" max="8704" width="2.75" style="188"/>
    <col min="8705" max="8706" width="2.75" style="188" customWidth="1"/>
    <col min="8707" max="8707" width="2.9140625" style="188" customWidth="1"/>
    <col min="8708" max="8726" width="2.75" style="188" customWidth="1"/>
    <col min="8727" max="8727" width="3.25" style="188" customWidth="1"/>
    <col min="8728" max="8734" width="2.75" style="188"/>
    <col min="8735" max="8738" width="18.6640625" style="188" customWidth="1"/>
    <col min="8739" max="8960" width="2.75" style="188"/>
    <col min="8961" max="8962" width="2.75" style="188" customWidth="1"/>
    <col min="8963" max="8963" width="2.9140625" style="188" customWidth="1"/>
    <col min="8964" max="8982" width="2.75" style="188" customWidth="1"/>
    <col min="8983" max="8983" width="3.25" style="188" customWidth="1"/>
    <col min="8984" max="8990" width="2.75" style="188"/>
    <col min="8991" max="8994" width="18.6640625" style="188" customWidth="1"/>
    <col min="8995" max="9216" width="2.75" style="188"/>
    <col min="9217" max="9218" width="2.75" style="188" customWidth="1"/>
    <col min="9219" max="9219" width="2.9140625" style="188" customWidth="1"/>
    <col min="9220" max="9238" width="2.75" style="188" customWidth="1"/>
    <col min="9239" max="9239" width="3.25" style="188" customWidth="1"/>
    <col min="9240" max="9246" width="2.75" style="188"/>
    <col min="9247" max="9250" width="18.6640625" style="188" customWidth="1"/>
    <col min="9251" max="9472" width="2.75" style="188"/>
    <col min="9473" max="9474" width="2.75" style="188" customWidth="1"/>
    <col min="9475" max="9475" width="2.9140625" style="188" customWidth="1"/>
    <col min="9476" max="9494" width="2.75" style="188" customWidth="1"/>
    <col min="9495" max="9495" width="3.25" style="188" customWidth="1"/>
    <col min="9496" max="9502" width="2.75" style="188"/>
    <col min="9503" max="9506" width="18.6640625" style="188" customWidth="1"/>
    <col min="9507" max="9728" width="2.75" style="188"/>
    <col min="9729" max="9730" width="2.75" style="188" customWidth="1"/>
    <col min="9731" max="9731" width="2.9140625" style="188" customWidth="1"/>
    <col min="9732" max="9750" width="2.75" style="188" customWidth="1"/>
    <col min="9751" max="9751" width="3.25" style="188" customWidth="1"/>
    <col min="9752" max="9758" width="2.75" style="188"/>
    <col min="9759" max="9762" width="18.6640625" style="188" customWidth="1"/>
    <col min="9763" max="9984" width="2.75" style="188"/>
    <col min="9985" max="9986" width="2.75" style="188" customWidth="1"/>
    <col min="9987" max="9987" width="2.9140625" style="188" customWidth="1"/>
    <col min="9988" max="10006" width="2.75" style="188" customWidth="1"/>
    <col min="10007" max="10007" width="3.25" style="188" customWidth="1"/>
    <col min="10008" max="10014" width="2.75" style="188"/>
    <col min="10015" max="10018" width="18.6640625" style="188" customWidth="1"/>
    <col min="10019" max="10240" width="2.75" style="188"/>
    <col min="10241" max="10242" width="2.75" style="188" customWidth="1"/>
    <col min="10243" max="10243" width="2.9140625" style="188" customWidth="1"/>
    <col min="10244" max="10262" width="2.75" style="188" customWidth="1"/>
    <col min="10263" max="10263" width="3.25" style="188" customWidth="1"/>
    <col min="10264" max="10270" width="2.75" style="188"/>
    <col min="10271" max="10274" width="18.6640625" style="188" customWidth="1"/>
    <col min="10275" max="10496" width="2.75" style="188"/>
    <col min="10497" max="10498" width="2.75" style="188" customWidth="1"/>
    <col min="10499" max="10499" width="2.9140625" style="188" customWidth="1"/>
    <col min="10500" max="10518" width="2.75" style="188" customWidth="1"/>
    <col min="10519" max="10519" width="3.25" style="188" customWidth="1"/>
    <col min="10520" max="10526" width="2.75" style="188"/>
    <col min="10527" max="10530" width="18.6640625" style="188" customWidth="1"/>
    <col min="10531" max="10752" width="2.75" style="188"/>
    <col min="10753" max="10754" width="2.75" style="188" customWidth="1"/>
    <col min="10755" max="10755" width="2.9140625" style="188" customWidth="1"/>
    <col min="10756" max="10774" width="2.75" style="188" customWidth="1"/>
    <col min="10775" max="10775" width="3.25" style="188" customWidth="1"/>
    <col min="10776" max="10782" width="2.75" style="188"/>
    <col min="10783" max="10786" width="18.6640625" style="188" customWidth="1"/>
    <col min="10787" max="11008" width="2.75" style="188"/>
    <col min="11009" max="11010" width="2.75" style="188" customWidth="1"/>
    <col min="11011" max="11011" width="2.9140625" style="188" customWidth="1"/>
    <col min="11012" max="11030" width="2.75" style="188" customWidth="1"/>
    <col min="11031" max="11031" width="3.25" style="188" customWidth="1"/>
    <col min="11032" max="11038" width="2.75" style="188"/>
    <col min="11039" max="11042" width="18.6640625" style="188" customWidth="1"/>
    <col min="11043" max="11264" width="2.75" style="188"/>
    <col min="11265" max="11266" width="2.75" style="188" customWidth="1"/>
    <col min="11267" max="11267" width="2.9140625" style="188" customWidth="1"/>
    <col min="11268" max="11286" width="2.75" style="188" customWidth="1"/>
    <col min="11287" max="11287" width="3.25" style="188" customWidth="1"/>
    <col min="11288" max="11294" width="2.75" style="188"/>
    <col min="11295" max="11298" width="18.6640625" style="188" customWidth="1"/>
    <col min="11299" max="11520" width="2.75" style="188"/>
    <col min="11521" max="11522" width="2.75" style="188" customWidth="1"/>
    <col min="11523" max="11523" width="2.9140625" style="188" customWidth="1"/>
    <col min="11524" max="11542" width="2.75" style="188" customWidth="1"/>
    <col min="11543" max="11543" width="3.25" style="188" customWidth="1"/>
    <col min="11544" max="11550" width="2.75" style="188"/>
    <col min="11551" max="11554" width="18.6640625" style="188" customWidth="1"/>
    <col min="11555" max="11776" width="2.75" style="188"/>
    <col min="11777" max="11778" width="2.75" style="188" customWidth="1"/>
    <col min="11779" max="11779" width="2.9140625" style="188" customWidth="1"/>
    <col min="11780" max="11798" width="2.75" style="188" customWidth="1"/>
    <col min="11799" max="11799" width="3.25" style="188" customWidth="1"/>
    <col min="11800" max="11806" width="2.75" style="188"/>
    <col min="11807" max="11810" width="18.6640625" style="188" customWidth="1"/>
    <col min="11811" max="12032" width="2.75" style="188"/>
    <col min="12033" max="12034" width="2.75" style="188" customWidth="1"/>
    <col min="12035" max="12035" width="2.9140625" style="188" customWidth="1"/>
    <col min="12036" max="12054" width="2.75" style="188" customWidth="1"/>
    <col min="12055" max="12055" width="3.25" style="188" customWidth="1"/>
    <col min="12056" max="12062" width="2.75" style="188"/>
    <col min="12063" max="12066" width="18.6640625" style="188" customWidth="1"/>
    <col min="12067" max="12288" width="2.75" style="188"/>
    <col min="12289" max="12290" width="2.75" style="188" customWidth="1"/>
    <col min="12291" max="12291" width="2.9140625" style="188" customWidth="1"/>
    <col min="12292" max="12310" width="2.75" style="188" customWidth="1"/>
    <col min="12311" max="12311" width="3.25" style="188" customWidth="1"/>
    <col min="12312" max="12318" width="2.75" style="188"/>
    <col min="12319" max="12322" width="18.6640625" style="188" customWidth="1"/>
    <col min="12323" max="12544" width="2.75" style="188"/>
    <col min="12545" max="12546" width="2.75" style="188" customWidth="1"/>
    <col min="12547" max="12547" width="2.9140625" style="188" customWidth="1"/>
    <col min="12548" max="12566" width="2.75" style="188" customWidth="1"/>
    <col min="12567" max="12567" width="3.25" style="188" customWidth="1"/>
    <col min="12568" max="12574" width="2.75" style="188"/>
    <col min="12575" max="12578" width="18.6640625" style="188" customWidth="1"/>
    <col min="12579" max="12800" width="2.75" style="188"/>
    <col min="12801" max="12802" width="2.75" style="188" customWidth="1"/>
    <col min="12803" max="12803" width="2.9140625" style="188" customWidth="1"/>
    <col min="12804" max="12822" width="2.75" style="188" customWidth="1"/>
    <col min="12823" max="12823" width="3.25" style="188" customWidth="1"/>
    <col min="12824" max="12830" width="2.75" style="188"/>
    <col min="12831" max="12834" width="18.6640625" style="188" customWidth="1"/>
    <col min="12835" max="13056" width="2.75" style="188"/>
    <col min="13057" max="13058" width="2.75" style="188" customWidth="1"/>
    <col min="13059" max="13059" width="2.9140625" style="188" customWidth="1"/>
    <col min="13060" max="13078" width="2.75" style="188" customWidth="1"/>
    <col min="13079" max="13079" width="3.25" style="188" customWidth="1"/>
    <col min="13080" max="13086" width="2.75" style="188"/>
    <col min="13087" max="13090" width="18.6640625" style="188" customWidth="1"/>
    <col min="13091" max="13312" width="2.75" style="188"/>
    <col min="13313" max="13314" width="2.75" style="188" customWidth="1"/>
    <col min="13315" max="13315" width="2.9140625" style="188" customWidth="1"/>
    <col min="13316" max="13334" width="2.75" style="188" customWidth="1"/>
    <col min="13335" max="13335" width="3.25" style="188" customWidth="1"/>
    <col min="13336" max="13342" width="2.75" style="188"/>
    <col min="13343" max="13346" width="18.6640625" style="188" customWidth="1"/>
    <col min="13347" max="13568" width="2.75" style="188"/>
    <col min="13569" max="13570" width="2.75" style="188" customWidth="1"/>
    <col min="13571" max="13571" width="2.9140625" style="188" customWidth="1"/>
    <col min="13572" max="13590" width="2.75" style="188" customWidth="1"/>
    <col min="13591" max="13591" width="3.25" style="188" customWidth="1"/>
    <col min="13592" max="13598" width="2.75" style="188"/>
    <col min="13599" max="13602" width="18.6640625" style="188" customWidth="1"/>
    <col min="13603" max="13824" width="2.75" style="188"/>
    <col min="13825" max="13826" width="2.75" style="188" customWidth="1"/>
    <col min="13827" max="13827" width="2.9140625" style="188" customWidth="1"/>
    <col min="13828" max="13846" width="2.75" style="188" customWidth="1"/>
    <col min="13847" max="13847" width="3.25" style="188" customWidth="1"/>
    <col min="13848" max="13854" width="2.75" style="188"/>
    <col min="13855" max="13858" width="18.6640625" style="188" customWidth="1"/>
    <col min="13859" max="14080" width="2.75" style="188"/>
    <col min="14081" max="14082" width="2.75" style="188" customWidth="1"/>
    <col min="14083" max="14083" width="2.9140625" style="188" customWidth="1"/>
    <col min="14084" max="14102" width="2.75" style="188" customWidth="1"/>
    <col min="14103" max="14103" width="3.25" style="188" customWidth="1"/>
    <col min="14104" max="14110" width="2.75" style="188"/>
    <col min="14111" max="14114" width="18.6640625" style="188" customWidth="1"/>
    <col min="14115" max="14336" width="2.75" style="188"/>
    <col min="14337" max="14338" width="2.75" style="188" customWidth="1"/>
    <col min="14339" max="14339" width="2.9140625" style="188" customWidth="1"/>
    <col min="14340" max="14358" width="2.75" style="188" customWidth="1"/>
    <col min="14359" max="14359" width="3.25" style="188" customWidth="1"/>
    <col min="14360" max="14366" width="2.75" style="188"/>
    <col min="14367" max="14370" width="18.6640625" style="188" customWidth="1"/>
    <col min="14371" max="14592" width="2.75" style="188"/>
    <col min="14593" max="14594" width="2.75" style="188" customWidth="1"/>
    <col min="14595" max="14595" width="2.9140625" style="188" customWidth="1"/>
    <col min="14596" max="14614" width="2.75" style="188" customWidth="1"/>
    <col min="14615" max="14615" width="3.25" style="188" customWidth="1"/>
    <col min="14616" max="14622" width="2.75" style="188"/>
    <col min="14623" max="14626" width="18.6640625" style="188" customWidth="1"/>
    <col min="14627" max="14848" width="2.75" style="188"/>
    <col min="14849" max="14850" width="2.75" style="188" customWidth="1"/>
    <col min="14851" max="14851" width="2.9140625" style="188" customWidth="1"/>
    <col min="14852" max="14870" width="2.75" style="188" customWidth="1"/>
    <col min="14871" max="14871" width="3.25" style="188" customWidth="1"/>
    <col min="14872" max="14878" width="2.75" style="188"/>
    <col min="14879" max="14882" width="18.6640625" style="188" customWidth="1"/>
    <col min="14883" max="15104" width="2.75" style="188"/>
    <col min="15105" max="15106" width="2.75" style="188" customWidth="1"/>
    <col min="15107" max="15107" width="2.9140625" style="188" customWidth="1"/>
    <col min="15108" max="15126" width="2.75" style="188" customWidth="1"/>
    <col min="15127" max="15127" width="3.25" style="188" customWidth="1"/>
    <col min="15128" max="15134" width="2.75" style="188"/>
    <col min="15135" max="15138" width="18.6640625" style="188" customWidth="1"/>
    <col min="15139" max="15360" width="2.75" style="188"/>
    <col min="15361" max="15362" width="2.75" style="188" customWidth="1"/>
    <col min="15363" max="15363" width="2.9140625" style="188" customWidth="1"/>
    <col min="15364" max="15382" width="2.75" style="188" customWidth="1"/>
    <col min="15383" max="15383" width="3.25" style="188" customWidth="1"/>
    <col min="15384" max="15390" width="2.75" style="188"/>
    <col min="15391" max="15394" width="18.6640625" style="188" customWidth="1"/>
    <col min="15395" max="15616" width="2.75" style="188"/>
    <col min="15617" max="15618" width="2.75" style="188" customWidth="1"/>
    <col min="15619" max="15619" width="2.9140625" style="188" customWidth="1"/>
    <col min="15620" max="15638" width="2.75" style="188" customWidth="1"/>
    <col min="15639" max="15639" width="3.25" style="188" customWidth="1"/>
    <col min="15640" max="15646" width="2.75" style="188"/>
    <col min="15647" max="15650" width="18.6640625" style="188" customWidth="1"/>
    <col min="15651" max="15872" width="2.75" style="188"/>
    <col min="15873" max="15874" width="2.75" style="188" customWidth="1"/>
    <col min="15875" max="15875" width="2.9140625" style="188" customWidth="1"/>
    <col min="15876" max="15894" width="2.75" style="188" customWidth="1"/>
    <col min="15895" max="15895" width="3.25" style="188" customWidth="1"/>
    <col min="15896" max="15902" width="2.75" style="188"/>
    <col min="15903" max="15906" width="18.6640625" style="188" customWidth="1"/>
    <col min="15907" max="16128" width="2.75" style="188"/>
    <col min="16129" max="16130" width="2.75" style="188" customWidth="1"/>
    <col min="16131" max="16131" width="2.9140625" style="188" customWidth="1"/>
    <col min="16132" max="16150" width="2.75" style="188" customWidth="1"/>
    <col min="16151" max="16151" width="3.25" style="188" customWidth="1"/>
    <col min="16152" max="16158" width="2.75" style="188"/>
    <col min="16159" max="16162" width="18.6640625" style="188" customWidth="1"/>
    <col min="16163" max="16384" width="2.75" style="188"/>
  </cols>
  <sheetData>
    <row r="1" spans="1:28" ht="39.75" customHeight="1" thickBot="1">
      <c r="A1" s="185"/>
      <c r="B1" s="185"/>
      <c r="C1" s="185"/>
      <c r="D1" s="185"/>
      <c r="E1" s="185"/>
      <c r="F1" s="185"/>
      <c r="G1" s="185"/>
      <c r="H1" s="186"/>
      <c r="I1" s="186"/>
      <c r="J1" s="186"/>
      <c r="K1" s="186"/>
      <c r="L1" s="186"/>
      <c r="M1" s="186"/>
      <c r="N1" s="187" t="s">
        <v>713</v>
      </c>
      <c r="O1" s="186"/>
      <c r="P1" s="186"/>
      <c r="Q1" s="186"/>
      <c r="R1" s="186"/>
      <c r="S1" s="186"/>
      <c r="T1" s="186"/>
      <c r="U1" s="185"/>
      <c r="V1" s="185"/>
      <c r="W1" s="185"/>
      <c r="X1" s="185"/>
      <c r="Y1" s="185"/>
      <c r="Z1" s="185"/>
      <c r="AA1" s="185"/>
      <c r="AB1" s="185"/>
    </row>
    <row r="2" spans="1:28" ht="12.75" customHeight="1" thickTop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</row>
    <row r="3" spans="1:28" ht="24.75" customHeight="1">
      <c r="A3" s="351" t="s">
        <v>714</v>
      </c>
      <c r="B3" s="351"/>
      <c r="C3" s="351"/>
      <c r="D3" s="190">
        <v>3</v>
      </c>
      <c r="E3" s="189" t="s">
        <v>715</v>
      </c>
      <c r="F3" s="190">
        <v>4</v>
      </c>
      <c r="G3" s="189" t="s">
        <v>716</v>
      </c>
      <c r="H3" s="462">
        <v>380</v>
      </c>
      <c r="I3" s="462"/>
      <c r="J3" s="462"/>
      <c r="K3" s="191" t="s">
        <v>717</v>
      </c>
      <c r="L3" s="314">
        <v>107</v>
      </c>
      <c r="M3" s="314"/>
      <c r="N3" s="192" t="s">
        <v>718</v>
      </c>
      <c r="O3" s="192"/>
      <c r="P3" s="463" t="s">
        <v>719</v>
      </c>
      <c r="Q3" s="463"/>
      <c r="R3" s="464" t="s">
        <v>720</v>
      </c>
      <c r="S3" s="464"/>
      <c r="T3" s="192" t="s">
        <v>721</v>
      </c>
      <c r="U3" s="185"/>
      <c r="V3" s="185"/>
      <c r="W3" s="185"/>
      <c r="X3" s="313">
        <v>107</v>
      </c>
      <c r="Y3" s="313"/>
      <c r="Z3" s="313"/>
      <c r="AA3" s="192" t="s">
        <v>718</v>
      </c>
      <c r="AB3" s="185"/>
    </row>
    <row r="4" spans="1:28" ht="24.75" customHeight="1">
      <c r="A4" s="194" t="s">
        <v>722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</row>
    <row r="5" spans="1:28" ht="24.75" customHeight="1">
      <c r="A5" s="185"/>
      <c r="B5" s="185" t="s">
        <v>723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185"/>
    </row>
    <row r="6" spans="1:28" ht="24.75" customHeight="1">
      <c r="A6" s="185"/>
      <c r="B6" s="185"/>
      <c r="C6" s="404" t="s">
        <v>724</v>
      </c>
      <c r="D6" s="405"/>
      <c r="E6" s="406" t="s">
        <v>725</v>
      </c>
      <c r="F6" s="407"/>
      <c r="G6" s="407"/>
      <c r="H6" s="407"/>
      <c r="I6" s="407"/>
      <c r="J6" s="408"/>
      <c r="K6" s="406" t="s">
        <v>726</v>
      </c>
      <c r="L6" s="458"/>
      <c r="M6" s="458"/>
      <c r="N6" s="459"/>
      <c r="O6" s="406" t="s">
        <v>727</v>
      </c>
      <c r="P6" s="460"/>
      <c r="Q6" s="407"/>
      <c r="R6" s="408"/>
      <c r="S6" s="196"/>
      <c r="T6" s="405" t="s">
        <v>728</v>
      </c>
      <c r="U6" s="405"/>
      <c r="V6" s="437"/>
      <c r="W6" s="196"/>
      <c r="X6" s="405" t="s">
        <v>729</v>
      </c>
      <c r="Y6" s="405"/>
      <c r="Z6" s="405"/>
      <c r="AA6" s="461"/>
      <c r="AB6" s="185"/>
    </row>
    <row r="7" spans="1:28" s="198" customFormat="1" ht="24.75" customHeight="1">
      <c r="A7" s="192"/>
      <c r="B7" s="192"/>
      <c r="C7" s="442" t="s">
        <v>730</v>
      </c>
      <c r="D7" s="316"/>
      <c r="E7" s="443" t="s">
        <v>731</v>
      </c>
      <c r="F7" s="444"/>
      <c r="G7" s="444"/>
      <c r="H7" s="444"/>
      <c r="I7" s="444"/>
      <c r="J7" s="444"/>
      <c r="K7" s="345">
        <v>306000</v>
      </c>
      <c r="L7" s="445"/>
      <c r="M7" s="445"/>
      <c r="N7" s="445"/>
      <c r="O7" s="446">
        <v>588000</v>
      </c>
      <c r="P7" s="316"/>
      <c r="Q7" s="446"/>
      <c r="R7" s="446"/>
      <c r="S7" s="197" t="s">
        <v>732</v>
      </c>
      <c r="T7" s="447">
        <v>5</v>
      </c>
      <c r="U7" s="447"/>
      <c r="V7" s="448"/>
      <c r="W7" s="197" t="s">
        <v>733</v>
      </c>
      <c r="X7" s="449">
        <f>K7</f>
        <v>306000</v>
      </c>
      <c r="Y7" s="449"/>
      <c r="Z7" s="449"/>
      <c r="AA7" s="346"/>
      <c r="AB7" s="192"/>
    </row>
    <row r="8" spans="1:28" s="198" customFormat="1" ht="24.75" customHeight="1">
      <c r="A8" s="192"/>
      <c r="B8" s="192"/>
      <c r="C8" s="321"/>
      <c r="D8" s="322"/>
      <c r="E8" s="450" t="s">
        <v>734</v>
      </c>
      <c r="F8" s="451"/>
      <c r="G8" s="451"/>
      <c r="H8" s="451"/>
      <c r="I8" s="451"/>
      <c r="J8" s="451"/>
      <c r="K8" s="452">
        <v>121000</v>
      </c>
      <c r="L8" s="453"/>
      <c r="M8" s="453"/>
      <c r="N8" s="453"/>
      <c r="O8" s="454">
        <v>141000</v>
      </c>
      <c r="P8" s="322"/>
      <c r="Q8" s="454"/>
      <c r="R8" s="454"/>
      <c r="S8" s="199" t="s">
        <v>732</v>
      </c>
      <c r="T8" s="455">
        <f>X3-5</f>
        <v>102</v>
      </c>
      <c r="U8" s="456"/>
      <c r="V8" s="457"/>
      <c r="W8" s="199" t="s">
        <v>733</v>
      </c>
      <c r="X8" s="431">
        <f>K8*T8</f>
        <v>12342000</v>
      </c>
      <c r="Y8" s="431"/>
      <c r="Z8" s="431"/>
      <c r="AA8" s="432"/>
      <c r="AB8" s="192"/>
    </row>
    <row r="9" spans="1:28" ht="24.75" customHeight="1">
      <c r="A9" s="185"/>
      <c r="B9" s="185"/>
      <c r="C9" s="433" t="s">
        <v>735</v>
      </c>
      <c r="D9" s="405"/>
      <c r="E9" s="434" t="s">
        <v>736</v>
      </c>
      <c r="F9" s="435"/>
      <c r="G9" s="435"/>
      <c r="H9" s="435"/>
      <c r="I9" s="435"/>
      <c r="J9" s="435"/>
      <c r="K9" s="436">
        <v>24000</v>
      </c>
      <c r="L9" s="437"/>
      <c r="M9" s="437"/>
      <c r="N9" s="437"/>
      <c r="O9" s="436">
        <v>50000</v>
      </c>
      <c r="P9" s="435"/>
      <c r="Q9" s="436"/>
      <c r="R9" s="436"/>
      <c r="S9" s="195" t="s">
        <v>732</v>
      </c>
      <c r="T9" s="438">
        <v>0</v>
      </c>
      <c r="U9" s="438"/>
      <c r="V9" s="439"/>
      <c r="W9" s="195" t="s">
        <v>733</v>
      </c>
      <c r="X9" s="440">
        <f>K9*T9</f>
        <v>0</v>
      </c>
      <c r="Y9" s="440"/>
      <c r="Z9" s="440"/>
      <c r="AA9" s="441"/>
      <c r="AB9" s="185"/>
    </row>
    <row r="10" spans="1:28" s="198" customFormat="1" ht="18.75" customHeight="1">
      <c r="A10" s="192"/>
      <c r="B10" s="192"/>
      <c r="C10" s="192"/>
      <c r="D10" s="192"/>
      <c r="E10" s="430" t="s">
        <v>737</v>
      </c>
      <c r="F10" s="430"/>
      <c r="G10" s="430"/>
      <c r="H10" s="430"/>
      <c r="I10" s="192" t="s">
        <v>733</v>
      </c>
      <c r="J10" s="425">
        <f>X8+X7</f>
        <v>12648000</v>
      </c>
      <c r="K10" s="430"/>
      <c r="L10" s="430"/>
      <c r="M10" s="430"/>
      <c r="N10" s="430"/>
      <c r="O10" s="430"/>
      <c r="P10" s="189" t="s">
        <v>732</v>
      </c>
      <c r="Q10" s="415">
        <v>1.1000000000000001</v>
      </c>
      <c r="R10" s="415"/>
      <c r="S10" s="192" t="s">
        <v>733</v>
      </c>
      <c r="T10" s="425">
        <f>ROUNDUP(J10*Q10,-3)</f>
        <v>13913000</v>
      </c>
      <c r="U10" s="425"/>
      <c r="V10" s="425"/>
      <c r="W10" s="425"/>
      <c r="X10" s="425"/>
      <c r="Y10" s="425"/>
      <c r="Z10" s="192"/>
      <c r="AA10" s="192"/>
      <c r="AB10" s="192"/>
    </row>
    <row r="11" spans="1:28" ht="18.75" hidden="1" customHeight="1">
      <c r="A11" s="185"/>
      <c r="B11" s="185" t="s">
        <v>738</v>
      </c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</row>
    <row r="12" spans="1:28" s="202" customFormat="1" ht="18.75" hidden="1" customHeight="1">
      <c r="A12" s="201"/>
      <c r="B12" s="201"/>
      <c r="C12" s="426" t="s">
        <v>739</v>
      </c>
      <c r="D12" s="415"/>
      <c r="E12" s="415"/>
      <c r="F12" s="415" t="s">
        <v>740</v>
      </c>
      <c r="G12" s="415"/>
      <c r="H12" s="415"/>
      <c r="I12" s="415" t="s">
        <v>724</v>
      </c>
      <c r="J12" s="415"/>
      <c r="K12" s="415" t="s">
        <v>726</v>
      </c>
      <c r="L12" s="415"/>
      <c r="M12" s="415"/>
      <c r="N12" s="415"/>
      <c r="O12" s="415"/>
      <c r="P12" s="415"/>
      <c r="Q12" s="415" t="s">
        <v>727</v>
      </c>
      <c r="R12" s="415"/>
      <c r="S12" s="415"/>
      <c r="T12" s="200"/>
      <c r="U12" s="415" t="s">
        <v>741</v>
      </c>
      <c r="V12" s="415"/>
      <c r="W12" s="200"/>
      <c r="X12" s="415" t="s">
        <v>729</v>
      </c>
      <c r="Y12" s="415"/>
      <c r="Z12" s="415"/>
      <c r="AA12" s="428"/>
      <c r="AB12" s="201"/>
    </row>
    <row r="13" spans="1:28" s="202" customFormat="1" ht="18.75" hidden="1" customHeight="1">
      <c r="A13" s="201"/>
      <c r="B13" s="201"/>
      <c r="C13" s="427"/>
      <c r="D13" s="420"/>
      <c r="E13" s="420"/>
      <c r="F13" s="420"/>
      <c r="G13" s="420"/>
      <c r="H13" s="420"/>
      <c r="I13" s="420"/>
      <c r="J13" s="420"/>
      <c r="K13" s="420" t="s">
        <v>742</v>
      </c>
      <c r="L13" s="420"/>
      <c r="M13" s="420"/>
      <c r="N13" s="420" t="s">
        <v>743</v>
      </c>
      <c r="O13" s="420"/>
      <c r="P13" s="420"/>
      <c r="Q13" s="420"/>
      <c r="R13" s="420"/>
      <c r="S13" s="420"/>
      <c r="T13" s="203"/>
      <c r="U13" s="420"/>
      <c r="V13" s="420"/>
      <c r="W13" s="203"/>
      <c r="X13" s="420"/>
      <c r="Y13" s="420"/>
      <c r="Z13" s="420"/>
      <c r="AA13" s="429"/>
      <c r="AB13" s="201"/>
    </row>
    <row r="14" spans="1:28" ht="25.5" hidden="1" customHeight="1">
      <c r="A14" s="185"/>
      <c r="B14" s="185"/>
      <c r="C14" s="411" t="s">
        <v>744</v>
      </c>
      <c r="D14" s="401"/>
      <c r="E14" s="414" t="s">
        <v>745</v>
      </c>
      <c r="F14" s="401"/>
      <c r="G14" s="401"/>
      <c r="H14" s="401"/>
      <c r="I14" s="415" t="s">
        <v>730</v>
      </c>
      <c r="J14" s="415"/>
      <c r="K14" s="416">
        <v>39000</v>
      </c>
      <c r="L14" s="416"/>
      <c r="M14" s="416"/>
      <c r="N14" s="416">
        <v>43000</v>
      </c>
      <c r="O14" s="416"/>
      <c r="P14" s="416"/>
      <c r="Q14" s="416">
        <v>60000</v>
      </c>
      <c r="R14" s="416"/>
      <c r="S14" s="416"/>
      <c r="T14" s="200" t="s">
        <v>732</v>
      </c>
      <c r="U14" s="417"/>
      <c r="V14" s="417"/>
      <c r="W14" s="200" t="s">
        <v>733</v>
      </c>
      <c r="X14" s="416">
        <f>N14*U14</f>
        <v>0</v>
      </c>
      <c r="Y14" s="416"/>
      <c r="Z14" s="416"/>
      <c r="AA14" s="418"/>
      <c r="AB14" s="185"/>
    </row>
    <row r="15" spans="1:28" ht="25.5" hidden="1" customHeight="1">
      <c r="A15" s="185"/>
      <c r="B15" s="185"/>
      <c r="C15" s="412"/>
      <c r="D15" s="413"/>
      <c r="E15" s="413"/>
      <c r="F15" s="413"/>
      <c r="G15" s="413"/>
      <c r="H15" s="413"/>
      <c r="I15" s="419" t="s">
        <v>735</v>
      </c>
      <c r="J15" s="420"/>
      <c r="K15" s="421">
        <v>43000</v>
      </c>
      <c r="L15" s="421"/>
      <c r="M15" s="421"/>
      <c r="N15" s="421"/>
      <c r="O15" s="421"/>
      <c r="P15" s="421"/>
      <c r="Q15" s="422">
        <v>110000</v>
      </c>
      <c r="R15" s="422"/>
      <c r="S15" s="422"/>
      <c r="T15" s="203" t="s">
        <v>732</v>
      </c>
      <c r="U15" s="423">
        <v>0</v>
      </c>
      <c r="V15" s="423"/>
      <c r="W15" s="203" t="s">
        <v>733</v>
      </c>
      <c r="X15" s="421">
        <f>K15*U15</f>
        <v>0</v>
      </c>
      <c r="Y15" s="421"/>
      <c r="Z15" s="421"/>
      <c r="AA15" s="424"/>
      <c r="AB15" s="185"/>
    </row>
    <row r="16" spans="1:28" ht="21" hidden="1" customHeight="1">
      <c r="A16" s="185"/>
      <c r="B16" s="185"/>
      <c r="C16" s="411" t="s">
        <v>746</v>
      </c>
      <c r="D16" s="401"/>
      <c r="E16" s="414" t="s">
        <v>747</v>
      </c>
      <c r="F16" s="401"/>
      <c r="G16" s="401"/>
      <c r="H16" s="401"/>
      <c r="I16" s="415" t="s">
        <v>730</v>
      </c>
      <c r="J16" s="415"/>
      <c r="K16" s="416">
        <v>8000</v>
      </c>
      <c r="L16" s="416"/>
      <c r="M16" s="416"/>
      <c r="N16" s="416"/>
      <c r="O16" s="416"/>
      <c r="P16" s="416"/>
      <c r="Q16" s="416"/>
      <c r="R16" s="416"/>
      <c r="S16" s="416"/>
      <c r="T16" s="200" t="s">
        <v>732</v>
      </c>
      <c r="U16" s="417"/>
      <c r="V16" s="417"/>
      <c r="W16" s="200" t="s">
        <v>733</v>
      </c>
      <c r="X16" s="416"/>
      <c r="Y16" s="416"/>
      <c r="Z16" s="416"/>
      <c r="AA16" s="418"/>
      <c r="AB16" s="185"/>
    </row>
    <row r="17" spans="1:32" ht="21" hidden="1" customHeight="1">
      <c r="A17" s="185" t="s">
        <v>688</v>
      </c>
      <c r="B17" s="185"/>
      <c r="C17" s="412"/>
      <c r="D17" s="413"/>
      <c r="E17" s="413"/>
      <c r="F17" s="413"/>
      <c r="G17" s="413"/>
      <c r="H17" s="413"/>
      <c r="I17" s="419" t="s">
        <v>735</v>
      </c>
      <c r="J17" s="420"/>
      <c r="K17" s="421">
        <v>12000</v>
      </c>
      <c r="L17" s="421"/>
      <c r="M17" s="421"/>
      <c r="N17" s="421"/>
      <c r="O17" s="421"/>
      <c r="P17" s="421"/>
      <c r="Q17" s="421"/>
      <c r="R17" s="421"/>
      <c r="S17" s="421"/>
      <c r="T17" s="203" t="s">
        <v>732</v>
      </c>
      <c r="U17" s="423"/>
      <c r="V17" s="423"/>
      <c r="W17" s="203" t="s">
        <v>733</v>
      </c>
      <c r="X17" s="421">
        <f>K17*U17</f>
        <v>0</v>
      </c>
      <c r="Y17" s="421"/>
      <c r="Z17" s="421"/>
      <c r="AA17" s="424"/>
      <c r="AB17" s="185"/>
    </row>
    <row r="18" spans="1:32" ht="18.75" hidden="1" customHeight="1">
      <c r="A18" s="185" t="s">
        <v>689</v>
      </c>
      <c r="B18" s="185"/>
      <c r="C18" s="185"/>
      <c r="D18" s="185"/>
      <c r="E18" s="401" t="s">
        <v>748</v>
      </c>
      <c r="F18" s="401"/>
      <c r="G18" s="401"/>
      <c r="H18" s="401"/>
      <c r="I18" s="185" t="s">
        <v>733</v>
      </c>
      <c r="J18" s="402">
        <f>X15</f>
        <v>0</v>
      </c>
      <c r="K18" s="401"/>
      <c r="L18" s="401"/>
      <c r="M18" s="401"/>
      <c r="N18" s="401"/>
      <c r="O18" s="401"/>
      <c r="P18" s="201" t="s">
        <v>732</v>
      </c>
      <c r="Q18" s="403">
        <v>1.1000000000000001</v>
      </c>
      <c r="R18" s="403"/>
      <c r="S18" s="192" t="s">
        <v>733</v>
      </c>
      <c r="T18" s="402">
        <f>J18*Q18</f>
        <v>0</v>
      </c>
      <c r="U18" s="402"/>
      <c r="V18" s="402"/>
      <c r="W18" s="402"/>
      <c r="X18" s="402"/>
      <c r="Y18" s="402"/>
      <c r="Z18" s="185"/>
      <c r="AA18" s="185"/>
      <c r="AB18" s="185"/>
    </row>
    <row r="19" spans="1:32" ht="12" customHeight="1">
      <c r="A19" s="185"/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  <c r="Z19" s="185"/>
      <c r="AA19" s="185"/>
      <c r="AB19" s="185"/>
    </row>
    <row r="20" spans="1:32" ht="18.75" customHeight="1">
      <c r="A20" s="194" t="s">
        <v>749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</row>
    <row r="21" spans="1:32" ht="18.75" customHeight="1">
      <c r="A21" s="192"/>
      <c r="B21" s="185"/>
      <c r="C21" s="404" t="s">
        <v>25</v>
      </c>
      <c r="D21" s="405"/>
      <c r="E21" s="406" t="s">
        <v>750</v>
      </c>
      <c r="F21" s="407"/>
      <c r="G21" s="407"/>
      <c r="H21" s="408"/>
      <c r="I21" s="409" t="s">
        <v>751</v>
      </c>
      <c r="J21" s="409"/>
      <c r="K21" s="409"/>
      <c r="L21" s="405" t="s">
        <v>752</v>
      </c>
      <c r="M21" s="405"/>
      <c r="N21" s="405"/>
      <c r="O21" s="405"/>
      <c r="P21" s="405"/>
      <c r="Q21" s="405"/>
      <c r="R21" s="405"/>
      <c r="S21" s="405"/>
      <c r="T21" s="405" t="s">
        <v>753</v>
      </c>
      <c r="U21" s="405"/>
      <c r="V21" s="405"/>
      <c r="W21" s="195"/>
      <c r="X21" s="405" t="s">
        <v>754</v>
      </c>
      <c r="Y21" s="405"/>
      <c r="Z21" s="405"/>
      <c r="AA21" s="410"/>
      <c r="AB21" s="185"/>
    </row>
    <row r="22" spans="1:32" ht="18.75" customHeight="1">
      <c r="A22" s="192"/>
      <c r="B22" s="185"/>
      <c r="C22" s="315" t="s">
        <v>755</v>
      </c>
      <c r="D22" s="316"/>
      <c r="E22" s="396" t="s">
        <v>756</v>
      </c>
      <c r="F22" s="397"/>
      <c r="G22" s="397"/>
      <c r="H22" s="398"/>
      <c r="I22" s="341">
        <v>94000</v>
      </c>
      <c r="J22" s="341"/>
      <c r="K22" s="341"/>
      <c r="L22" s="399"/>
      <c r="M22" s="399"/>
      <c r="N22" s="399"/>
      <c r="O22" s="399"/>
      <c r="P22" s="399"/>
      <c r="Q22" s="399"/>
      <c r="R22" s="400">
        <v>391</v>
      </c>
      <c r="S22" s="400"/>
      <c r="T22" s="344">
        <v>107</v>
      </c>
      <c r="U22" s="344"/>
      <c r="V22" s="344"/>
      <c r="W22" s="197" t="s">
        <v>733</v>
      </c>
      <c r="X22" s="345">
        <f>I22+R22*T22</f>
        <v>135837</v>
      </c>
      <c r="Y22" s="345"/>
      <c r="Z22" s="345"/>
      <c r="AA22" s="346"/>
      <c r="AB22" s="185"/>
    </row>
    <row r="23" spans="1:32" ht="18.75" customHeight="1">
      <c r="A23" s="192"/>
      <c r="B23" s="185"/>
      <c r="C23" s="317"/>
      <c r="D23" s="318"/>
      <c r="E23" s="373" t="s">
        <v>757</v>
      </c>
      <c r="F23" s="374"/>
      <c r="G23" s="374"/>
      <c r="H23" s="375"/>
      <c r="I23" s="356">
        <v>298000</v>
      </c>
      <c r="J23" s="356"/>
      <c r="K23" s="356"/>
      <c r="L23" s="318"/>
      <c r="M23" s="318"/>
      <c r="N23" s="318"/>
      <c r="O23" s="318"/>
      <c r="P23" s="318"/>
      <c r="Q23" s="318"/>
      <c r="R23" s="324">
        <v>660</v>
      </c>
      <c r="S23" s="324"/>
      <c r="T23" s="325"/>
      <c r="U23" s="325"/>
      <c r="V23" s="325"/>
      <c r="W23" s="204" t="s">
        <v>733</v>
      </c>
      <c r="X23" s="394"/>
      <c r="Y23" s="394"/>
      <c r="Z23" s="394"/>
      <c r="AA23" s="395"/>
      <c r="AB23" s="185"/>
    </row>
    <row r="24" spans="1:32" ht="18.75" customHeight="1">
      <c r="A24" s="192"/>
      <c r="B24" s="185"/>
      <c r="C24" s="317"/>
      <c r="D24" s="318"/>
      <c r="E24" s="358" t="s">
        <v>758</v>
      </c>
      <c r="F24" s="348"/>
      <c r="G24" s="348"/>
      <c r="H24" s="349"/>
      <c r="I24" s="389">
        <v>559000</v>
      </c>
      <c r="J24" s="390"/>
      <c r="K24" s="391"/>
      <c r="L24" s="392" t="s">
        <v>759</v>
      </c>
      <c r="M24" s="392"/>
      <c r="N24" s="392"/>
      <c r="O24" s="392"/>
      <c r="P24" s="392"/>
      <c r="Q24" s="392"/>
      <c r="R24" s="393">
        <v>315</v>
      </c>
      <c r="S24" s="393"/>
      <c r="T24" s="388"/>
      <c r="U24" s="388"/>
      <c r="V24" s="388"/>
      <c r="W24" s="208" t="s">
        <v>733</v>
      </c>
      <c r="X24" s="381">
        <f>I24+R24*T24</f>
        <v>559000</v>
      </c>
      <c r="Y24" s="382"/>
      <c r="Z24" s="382"/>
      <c r="AA24" s="383"/>
      <c r="AB24" s="185"/>
      <c r="AE24" s="209">
        <v>157500</v>
      </c>
      <c r="AF24" s="209">
        <f>R24*T24</f>
        <v>0</v>
      </c>
    </row>
    <row r="25" spans="1:32" ht="18.75" customHeight="1">
      <c r="A25" s="192"/>
      <c r="B25" s="185"/>
      <c r="C25" s="319"/>
      <c r="D25" s="320"/>
      <c r="E25" s="358" t="s">
        <v>760</v>
      </c>
      <c r="F25" s="348"/>
      <c r="G25" s="348"/>
      <c r="H25" s="349"/>
      <c r="I25" s="389">
        <v>10300</v>
      </c>
      <c r="J25" s="390"/>
      <c r="K25" s="391"/>
      <c r="L25" s="392"/>
      <c r="M25" s="392"/>
      <c r="N25" s="392"/>
      <c r="O25" s="392"/>
      <c r="P25" s="392"/>
      <c r="Q25" s="392"/>
      <c r="R25" s="393"/>
      <c r="S25" s="393"/>
      <c r="T25" s="388"/>
      <c r="U25" s="388"/>
      <c r="V25" s="388"/>
      <c r="W25" s="208" t="s">
        <v>733</v>
      </c>
      <c r="X25" s="381">
        <v>0</v>
      </c>
      <c r="Y25" s="382"/>
      <c r="Z25" s="382"/>
      <c r="AA25" s="383"/>
      <c r="AB25" s="185"/>
      <c r="AE25" s="209"/>
      <c r="AF25" s="209"/>
    </row>
    <row r="26" spans="1:32" ht="18.75" customHeight="1">
      <c r="A26" s="192"/>
      <c r="B26" s="185"/>
      <c r="C26" s="319"/>
      <c r="D26" s="320"/>
      <c r="E26" s="373" t="s">
        <v>761</v>
      </c>
      <c r="F26" s="374"/>
      <c r="G26" s="374"/>
      <c r="H26" s="375"/>
      <c r="I26" s="205"/>
      <c r="J26" s="206"/>
      <c r="K26" s="207"/>
      <c r="L26" s="373"/>
      <c r="M26" s="374"/>
      <c r="N26" s="374"/>
      <c r="O26" s="374"/>
      <c r="P26" s="374"/>
      <c r="Q26" s="375"/>
      <c r="R26" s="376"/>
      <c r="S26" s="377"/>
      <c r="T26" s="378"/>
      <c r="U26" s="379"/>
      <c r="V26" s="380"/>
      <c r="W26" s="208"/>
      <c r="X26" s="381">
        <v>0</v>
      </c>
      <c r="Y26" s="382"/>
      <c r="Z26" s="382"/>
      <c r="AA26" s="383"/>
      <c r="AB26" s="185"/>
      <c r="AE26" s="210">
        <f>X24+X25</f>
        <v>559000</v>
      </c>
      <c r="AF26" s="209">
        <v>214950</v>
      </c>
    </row>
    <row r="27" spans="1:32" ht="18.75" customHeight="1">
      <c r="A27" s="192"/>
      <c r="B27" s="185"/>
      <c r="C27" s="321"/>
      <c r="D27" s="322"/>
      <c r="E27" s="322" t="s">
        <v>762</v>
      </c>
      <c r="F27" s="322"/>
      <c r="G27" s="322"/>
      <c r="H27" s="322"/>
      <c r="I27" s="384">
        <v>678000</v>
      </c>
      <c r="J27" s="384"/>
      <c r="K27" s="384"/>
      <c r="L27" s="370" t="s">
        <v>763</v>
      </c>
      <c r="M27" s="370"/>
      <c r="N27" s="370"/>
      <c r="O27" s="370"/>
      <c r="P27" s="370"/>
      <c r="Q27" s="370"/>
      <c r="R27" s="385">
        <v>268</v>
      </c>
      <c r="S27" s="385"/>
      <c r="T27" s="372"/>
      <c r="U27" s="372"/>
      <c r="V27" s="372"/>
      <c r="W27" s="204" t="s">
        <v>733</v>
      </c>
      <c r="X27" s="386"/>
      <c r="Y27" s="386"/>
      <c r="Z27" s="386"/>
      <c r="AA27" s="387"/>
      <c r="AB27" s="185"/>
      <c r="AF27" s="211">
        <f>AF26/X24</f>
        <v>0.38452593917710198</v>
      </c>
    </row>
    <row r="28" spans="1:32" ht="18.75" customHeight="1">
      <c r="A28" s="192"/>
      <c r="B28" s="185"/>
      <c r="C28" s="315" t="s">
        <v>764</v>
      </c>
      <c r="D28" s="316"/>
      <c r="E28" s="338" t="s">
        <v>765</v>
      </c>
      <c r="F28" s="339"/>
      <c r="G28" s="339"/>
      <c r="H28" s="340"/>
      <c r="I28" s="341">
        <v>44000</v>
      </c>
      <c r="J28" s="341"/>
      <c r="K28" s="341"/>
      <c r="L28" s="342"/>
      <c r="M28" s="342"/>
      <c r="N28" s="342"/>
      <c r="O28" s="342"/>
      <c r="P28" s="342"/>
      <c r="Q28" s="342"/>
      <c r="R28" s="343">
        <v>1059</v>
      </c>
      <c r="S28" s="343"/>
      <c r="T28" s="344">
        <v>107</v>
      </c>
      <c r="U28" s="344"/>
      <c r="V28" s="344"/>
      <c r="W28" s="197" t="s">
        <v>733</v>
      </c>
      <c r="X28" s="345">
        <f>I28+R28*T28</f>
        <v>157313</v>
      </c>
      <c r="Y28" s="345"/>
      <c r="Z28" s="345"/>
      <c r="AA28" s="346"/>
      <c r="AB28" s="185"/>
    </row>
    <row r="29" spans="1:32" ht="18.75" customHeight="1">
      <c r="A29" s="192"/>
      <c r="B29" s="185"/>
      <c r="C29" s="317"/>
      <c r="D29" s="318"/>
      <c r="E29" s="347" t="s">
        <v>766</v>
      </c>
      <c r="F29" s="348"/>
      <c r="G29" s="348"/>
      <c r="H29" s="349"/>
      <c r="I29" s="356">
        <v>109000</v>
      </c>
      <c r="J29" s="357"/>
      <c r="K29" s="357"/>
      <c r="L29" s="323" t="s">
        <v>767</v>
      </c>
      <c r="M29" s="323"/>
      <c r="N29" s="323"/>
      <c r="O29" s="323"/>
      <c r="P29" s="323"/>
      <c r="Q29" s="323"/>
      <c r="R29" s="324">
        <v>922</v>
      </c>
      <c r="S29" s="324"/>
      <c r="T29" s="325"/>
      <c r="U29" s="325"/>
      <c r="V29" s="325"/>
      <c r="W29" s="320" t="s">
        <v>733</v>
      </c>
      <c r="X29" s="328"/>
      <c r="Y29" s="329"/>
      <c r="Z29" s="329"/>
      <c r="AA29" s="330"/>
      <c r="AB29" s="185"/>
    </row>
    <row r="30" spans="1:32" ht="18.75" customHeight="1">
      <c r="A30" s="192"/>
      <c r="B30" s="185"/>
      <c r="C30" s="317"/>
      <c r="D30" s="318"/>
      <c r="E30" s="350"/>
      <c r="F30" s="351"/>
      <c r="G30" s="351"/>
      <c r="H30" s="352"/>
      <c r="I30" s="357"/>
      <c r="J30" s="357"/>
      <c r="K30" s="357"/>
      <c r="L30" s="323" t="s">
        <v>768</v>
      </c>
      <c r="M30" s="323"/>
      <c r="N30" s="323"/>
      <c r="O30" s="323"/>
      <c r="P30" s="323"/>
      <c r="Q30" s="323"/>
      <c r="R30" s="337">
        <v>616</v>
      </c>
      <c r="S30" s="337"/>
      <c r="T30" s="325"/>
      <c r="U30" s="325"/>
      <c r="V30" s="325"/>
      <c r="W30" s="326"/>
      <c r="X30" s="331"/>
      <c r="Y30" s="332"/>
      <c r="Z30" s="332"/>
      <c r="AA30" s="333"/>
      <c r="AB30" s="185"/>
    </row>
    <row r="31" spans="1:32" ht="18.75" customHeight="1">
      <c r="A31" s="192"/>
      <c r="B31" s="185"/>
      <c r="C31" s="317"/>
      <c r="D31" s="318"/>
      <c r="E31" s="350"/>
      <c r="F31" s="351"/>
      <c r="G31" s="351"/>
      <c r="H31" s="352"/>
      <c r="I31" s="357"/>
      <c r="J31" s="357"/>
      <c r="K31" s="357"/>
      <c r="L31" s="323" t="s">
        <v>769</v>
      </c>
      <c r="M31" s="323"/>
      <c r="N31" s="323"/>
      <c r="O31" s="323"/>
      <c r="P31" s="323"/>
      <c r="Q31" s="323"/>
      <c r="R31" s="337">
        <v>368</v>
      </c>
      <c r="S31" s="337"/>
      <c r="T31" s="325"/>
      <c r="U31" s="325"/>
      <c r="V31" s="325"/>
      <c r="W31" s="326"/>
      <c r="X31" s="331"/>
      <c r="Y31" s="332"/>
      <c r="Z31" s="332"/>
      <c r="AA31" s="333"/>
      <c r="AB31" s="185"/>
    </row>
    <row r="32" spans="1:32" ht="18.75" customHeight="1">
      <c r="A32" s="192"/>
      <c r="B32" s="185"/>
      <c r="C32" s="317"/>
      <c r="D32" s="318"/>
      <c r="E32" s="350"/>
      <c r="F32" s="351"/>
      <c r="G32" s="351"/>
      <c r="H32" s="352"/>
      <c r="I32" s="357"/>
      <c r="J32" s="357"/>
      <c r="K32" s="357"/>
      <c r="L32" s="323" t="s">
        <v>770</v>
      </c>
      <c r="M32" s="323"/>
      <c r="N32" s="323"/>
      <c r="O32" s="323"/>
      <c r="P32" s="323"/>
      <c r="Q32" s="323"/>
      <c r="R32" s="337">
        <v>183</v>
      </c>
      <c r="S32" s="337"/>
      <c r="T32" s="325"/>
      <c r="U32" s="325"/>
      <c r="V32" s="325"/>
      <c r="W32" s="326"/>
      <c r="X32" s="331"/>
      <c r="Y32" s="332"/>
      <c r="Z32" s="332"/>
      <c r="AA32" s="333"/>
      <c r="AB32" s="185"/>
    </row>
    <row r="33" spans="1:31" ht="18.75" customHeight="1">
      <c r="A33" s="192"/>
      <c r="B33" s="185"/>
      <c r="C33" s="317"/>
      <c r="D33" s="318"/>
      <c r="E33" s="353"/>
      <c r="F33" s="354"/>
      <c r="G33" s="354"/>
      <c r="H33" s="355"/>
      <c r="I33" s="357"/>
      <c r="J33" s="357"/>
      <c r="K33" s="357"/>
      <c r="L33" s="323" t="s">
        <v>771</v>
      </c>
      <c r="M33" s="323"/>
      <c r="N33" s="323"/>
      <c r="O33" s="323"/>
      <c r="P33" s="323"/>
      <c r="Q33" s="323"/>
      <c r="R33" s="337">
        <v>86</v>
      </c>
      <c r="S33" s="337"/>
      <c r="T33" s="325"/>
      <c r="U33" s="325"/>
      <c r="V33" s="325"/>
      <c r="W33" s="327"/>
      <c r="X33" s="334"/>
      <c r="Y33" s="335"/>
      <c r="Z33" s="335"/>
      <c r="AA33" s="336"/>
      <c r="AB33" s="185"/>
    </row>
    <row r="34" spans="1:31" ht="18.75" customHeight="1">
      <c r="A34" s="192"/>
      <c r="B34" s="185"/>
      <c r="C34" s="317"/>
      <c r="D34" s="318"/>
      <c r="E34" s="358"/>
      <c r="F34" s="359"/>
      <c r="G34" s="359"/>
      <c r="H34" s="360"/>
      <c r="I34" s="356"/>
      <c r="J34" s="357"/>
      <c r="K34" s="357"/>
      <c r="L34" s="365"/>
      <c r="M34" s="365"/>
      <c r="N34" s="365"/>
      <c r="O34" s="365"/>
      <c r="P34" s="365"/>
      <c r="Q34" s="365"/>
      <c r="R34" s="337"/>
      <c r="S34" s="337"/>
      <c r="T34" s="325"/>
      <c r="U34" s="325"/>
      <c r="V34" s="325"/>
      <c r="W34" s="320" t="s">
        <v>733</v>
      </c>
      <c r="X34" s="328"/>
      <c r="Y34" s="329"/>
      <c r="Z34" s="329"/>
      <c r="AA34" s="330"/>
      <c r="AB34" s="185"/>
    </row>
    <row r="35" spans="1:31" ht="18.75" customHeight="1">
      <c r="A35" s="192"/>
      <c r="B35" s="185"/>
      <c r="C35" s="321"/>
      <c r="D35" s="322"/>
      <c r="E35" s="361"/>
      <c r="F35" s="362"/>
      <c r="G35" s="362"/>
      <c r="H35" s="363"/>
      <c r="I35" s="364"/>
      <c r="J35" s="364"/>
      <c r="K35" s="364"/>
      <c r="L35" s="370"/>
      <c r="M35" s="370"/>
      <c r="N35" s="370"/>
      <c r="O35" s="370"/>
      <c r="P35" s="370"/>
      <c r="Q35" s="370"/>
      <c r="R35" s="371"/>
      <c r="S35" s="371"/>
      <c r="T35" s="372"/>
      <c r="U35" s="372"/>
      <c r="V35" s="372"/>
      <c r="W35" s="366"/>
      <c r="X35" s="367"/>
      <c r="Y35" s="368"/>
      <c r="Z35" s="368"/>
      <c r="AA35" s="369"/>
      <c r="AB35" s="185"/>
    </row>
    <row r="36" spans="1:31" ht="18.75" customHeight="1">
      <c r="A36" s="185"/>
      <c r="B36" s="185"/>
      <c r="C36" s="193"/>
      <c r="D36" s="193"/>
      <c r="E36" s="193"/>
      <c r="F36" s="190" t="s">
        <v>772</v>
      </c>
      <c r="G36" s="193"/>
      <c r="H36" s="193"/>
      <c r="I36" s="193"/>
      <c r="J36" s="308">
        <f>X22</f>
        <v>135837</v>
      </c>
      <c r="K36" s="308"/>
      <c r="L36" s="308"/>
      <c r="M36" s="308"/>
      <c r="N36" s="193" t="s">
        <v>773</v>
      </c>
      <c r="O36" s="308">
        <f>X28</f>
        <v>157313</v>
      </c>
      <c r="P36" s="308"/>
      <c r="Q36" s="308"/>
      <c r="R36" s="308"/>
      <c r="S36" s="309" t="s">
        <v>774</v>
      </c>
      <c r="T36" s="309"/>
      <c r="U36" s="310">
        <v>1.1000000000000001</v>
      </c>
      <c r="V36" s="310"/>
      <c r="W36" s="190" t="s">
        <v>733</v>
      </c>
      <c r="X36" s="311">
        <f>ROUNDUP((J36+O36)*U36,-3)</f>
        <v>323000</v>
      </c>
      <c r="Y36" s="311"/>
      <c r="Z36" s="311"/>
      <c r="AA36" s="311"/>
      <c r="AB36" s="185"/>
      <c r="AE36" s="210"/>
    </row>
    <row r="37" spans="1:31" ht="12" customHeight="1">
      <c r="A37" s="185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</row>
    <row r="38" spans="1:31" ht="18.75" hidden="1" customHeight="1">
      <c r="A38" s="194" t="s">
        <v>775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</row>
    <row r="39" spans="1:31" ht="24.75" hidden="1" customHeight="1">
      <c r="A39" s="185"/>
      <c r="B39" s="185" t="s">
        <v>776</v>
      </c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</row>
    <row r="40" spans="1:31" s="198" customFormat="1" ht="18.75" hidden="1" customHeight="1">
      <c r="A40" s="192"/>
      <c r="B40" s="192"/>
      <c r="C40" s="192"/>
      <c r="D40" s="192"/>
      <c r="E40" s="313" t="s">
        <v>737</v>
      </c>
      <c r="F40" s="313"/>
      <c r="G40" s="313"/>
      <c r="H40" s="313"/>
      <c r="I40" s="193" t="s">
        <v>733</v>
      </c>
      <c r="J40" s="311">
        <v>6000000</v>
      </c>
      <c r="K40" s="313"/>
      <c r="L40" s="313"/>
      <c r="M40" s="313"/>
      <c r="N40" s="313"/>
      <c r="O40" s="313"/>
      <c r="P40" s="190" t="s">
        <v>732</v>
      </c>
      <c r="Q40" s="314">
        <v>1.1000000000000001</v>
      </c>
      <c r="R40" s="314"/>
      <c r="S40" s="193" t="s">
        <v>733</v>
      </c>
      <c r="T40" s="311">
        <f>ROUNDUP(J40*Q40,-3)</f>
        <v>6600000</v>
      </c>
      <c r="U40" s="311"/>
      <c r="V40" s="311"/>
      <c r="W40" s="311"/>
      <c r="X40" s="311"/>
      <c r="Y40" s="311"/>
      <c r="Z40" s="192"/>
      <c r="AA40" s="192"/>
      <c r="AB40" s="192"/>
    </row>
    <row r="41" spans="1:31" ht="12" hidden="1" customHeight="1">
      <c r="A41" s="18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</row>
    <row r="42" spans="1:31" ht="12" hidden="1" customHeight="1">
      <c r="A42" s="185"/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</row>
    <row r="43" spans="1:31" ht="18.75" customHeight="1">
      <c r="A43" s="194" t="s">
        <v>777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</row>
    <row r="44" spans="1:31" ht="18.75" customHeight="1">
      <c r="A44" s="185"/>
      <c r="B44" s="213" t="s">
        <v>778</v>
      </c>
      <c r="C44" s="193"/>
      <c r="D44" s="193"/>
      <c r="E44" s="193"/>
      <c r="F44" s="193"/>
      <c r="G44" s="193"/>
      <c r="H44" s="193"/>
      <c r="I44" s="193"/>
      <c r="J44" s="193"/>
      <c r="K44" s="193"/>
      <c r="L44" s="212"/>
      <c r="M44" s="212"/>
      <c r="N44" s="212" t="s">
        <v>733</v>
      </c>
      <c r="O44" s="212"/>
      <c r="P44" s="212"/>
      <c r="Q44" s="312"/>
      <c r="R44" s="312"/>
      <c r="S44" s="312"/>
      <c r="T44" s="312"/>
      <c r="U44" s="212"/>
      <c r="V44" s="193"/>
      <c r="W44" s="312"/>
      <c r="X44" s="312"/>
      <c r="Y44" s="312"/>
      <c r="Z44" s="312"/>
      <c r="AA44" s="312"/>
      <c r="AB44" s="185"/>
    </row>
    <row r="45" spans="1:31" ht="18.75" customHeight="1">
      <c r="A45" s="185"/>
      <c r="B45" s="193"/>
      <c r="C45" s="193" t="s">
        <v>779</v>
      </c>
      <c r="D45" s="312">
        <f>T10</f>
        <v>13913000</v>
      </c>
      <c r="E45" s="312"/>
      <c r="F45" s="312"/>
      <c r="G45" s="312"/>
      <c r="H45" s="312"/>
      <c r="I45" s="193" t="s">
        <v>773</v>
      </c>
      <c r="J45" s="312">
        <f>X36</f>
        <v>323000</v>
      </c>
      <c r="K45" s="312"/>
      <c r="L45" s="312"/>
      <c r="M45" s="312"/>
      <c r="N45" s="312"/>
      <c r="O45" s="212" t="s">
        <v>773</v>
      </c>
      <c r="P45" s="312">
        <v>0</v>
      </c>
      <c r="Q45" s="312"/>
      <c r="R45" s="312"/>
      <c r="S45" s="312"/>
      <c r="T45" s="312"/>
      <c r="U45" s="212" t="s">
        <v>780</v>
      </c>
      <c r="V45" s="193" t="s">
        <v>733</v>
      </c>
      <c r="W45" s="312">
        <f>D45+J45+P45</f>
        <v>14236000</v>
      </c>
      <c r="X45" s="312"/>
      <c r="Y45" s="312"/>
      <c r="Z45" s="312"/>
      <c r="AA45" s="312"/>
      <c r="AB45" s="185"/>
    </row>
    <row r="46" spans="1:31" ht="18.75" hidden="1" customHeight="1">
      <c r="A46" s="185"/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</row>
  </sheetData>
  <mergeCells count="164">
    <mergeCell ref="C6:D6"/>
    <mergeCell ref="E6:J6"/>
    <mergeCell ref="K6:N6"/>
    <mergeCell ref="O6:R6"/>
    <mergeCell ref="T6:V6"/>
    <mergeCell ref="X6:AA6"/>
    <mergeCell ref="A3:C3"/>
    <mergeCell ref="H3:J3"/>
    <mergeCell ref="L3:M3"/>
    <mergeCell ref="P3:Q3"/>
    <mergeCell ref="R3:S3"/>
    <mergeCell ref="X3:Z3"/>
    <mergeCell ref="X8:AA8"/>
    <mergeCell ref="C9:D9"/>
    <mergeCell ref="E9:J9"/>
    <mergeCell ref="K9:N9"/>
    <mergeCell ref="O9:R9"/>
    <mergeCell ref="T9:V9"/>
    <mergeCell ref="X9:AA9"/>
    <mergeCell ref="C7:D8"/>
    <mergeCell ref="E7:J7"/>
    <mergeCell ref="K7:N7"/>
    <mergeCell ref="O7:R7"/>
    <mergeCell ref="T7:V7"/>
    <mergeCell ref="X7:AA7"/>
    <mergeCell ref="E8:J8"/>
    <mergeCell ref="K8:N8"/>
    <mergeCell ref="O8:R8"/>
    <mergeCell ref="T8:V8"/>
    <mergeCell ref="T10:Y10"/>
    <mergeCell ref="C12:E13"/>
    <mergeCell ref="F12:H13"/>
    <mergeCell ref="I12:J13"/>
    <mergeCell ref="K12:P12"/>
    <mergeCell ref="Q12:S13"/>
    <mergeCell ref="U12:V13"/>
    <mergeCell ref="K13:M13"/>
    <mergeCell ref="N13:P13"/>
    <mergeCell ref="X12:AA13"/>
    <mergeCell ref="E10:H10"/>
    <mergeCell ref="J10:O10"/>
    <mergeCell ref="Q10:R10"/>
    <mergeCell ref="X16:AA16"/>
    <mergeCell ref="I17:J17"/>
    <mergeCell ref="K17:P17"/>
    <mergeCell ref="Q17:S17"/>
    <mergeCell ref="U17:V17"/>
    <mergeCell ref="X17:AA17"/>
    <mergeCell ref="C16:D17"/>
    <mergeCell ref="E16:H17"/>
    <mergeCell ref="I16:J16"/>
    <mergeCell ref="K16:P16"/>
    <mergeCell ref="Q16:S16"/>
    <mergeCell ref="U16:V16"/>
    <mergeCell ref="C14:D15"/>
    <mergeCell ref="E14:H15"/>
    <mergeCell ref="I14:J14"/>
    <mergeCell ref="K14:M14"/>
    <mergeCell ref="N14:P14"/>
    <mergeCell ref="Q14:S14"/>
    <mergeCell ref="U14:V14"/>
    <mergeCell ref="X14:AA14"/>
    <mergeCell ref="I15:J15"/>
    <mergeCell ref="K15:P15"/>
    <mergeCell ref="Q15:S15"/>
    <mergeCell ref="U15:V15"/>
    <mergeCell ref="X15:AA15"/>
    <mergeCell ref="E18:H18"/>
    <mergeCell ref="J18:O18"/>
    <mergeCell ref="Q18:R18"/>
    <mergeCell ref="T18:Y18"/>
    <mergeCell ref="C21:D21"/>
    <mergeCell ref="E21:H21"/>
    <mergeCell ref="I21:K21"/>
    <mergeCell ref="L21:S21"/>
    <mergeCell ref="T21:V21"/>
    <mergeCell ref="X21:AA21"/>
    <mergeCell ref="T24:V24"/>
    <mergeCell ref="X24:AA24"/>
    <mergeCell ref="E25:H25"/>
    <mergeCell ref="I25:K25"/>
    <mergeCell ref="L25:Q25"/>
    <mergeCell ref="R25:S25"/>
    <mergeCell ref="T25:V25"/>
    <mergeCell ref="X25:AA25"/>
    <mergeCell ref="X22:AA22"/>
    <mergeCell ref="E23:H23"/>
    <mergeCell ref="I23:K23"/>
    <mergeCell ref="L23:Q23"/>
    <mergeCell ref="R23:S23"/>
    <mergeCell ref="T23:V23"/>
    <mergeCell ref="X23:AA23"/>
    <mergeCell ref="E22:H22"/>
    <mergeCell ref="I22:K22"/>
    <mergeCell ref="L22:Q22"/>
    <mergeCell ref="R22:S22"/>
    <mergeCell ref="T22:V22"/>
    <mergeCell ref="E24:H24"/>
    <mergeCell ref="I24:K24"/>
    <mergeCell ref="L24:Q24"/>
    <mergeCell ref="R24:S24"/>
    <mergeCell ref="E26:H26"/>
    <mergeCell ref="L26:Q26"/>
    <mergeCell ref="R26:S26"/>
    <mergeCell ref="T26:V26"/>
    <mergeCell ref="X26:AA26"/>
    <mergeCell ref="E27:H27"/>
    <mergeCell ref="I27:K27"/>
    <mergeCell ref="L27:Q27"/>
    <mergeCell ref="R27:S27"/>
    <mergeCell ref="T27:V27"/>
    <mergeCell ref="X27:AA27"/>
    <mergeCell ref="X28:AA28"/>
    <mergeCell ref="E29:H33"/>
    <mergeCell ref="I29:K33"/>
    <mergeCell ref="E34:H35"/>
    <mergeCell ref="I34:K35"/>
    <mergeCell ref="L34:Q34"/>
    <mergeCell ref="R34:S34"/>
    <mergeCell ref="T34:V34"/>
    <mergeCell ref="W34:W35"/>
    <mergeCell ref="X34:AA35"/>
    <mergeCell ref="L35:Q35"/>
    <mergeCell ref="R35:S35"/>
    <mergeCell ref="T35:V35"/>
    <mergeCell ref="C22:D27"/>
    <mergeCell ref="L29:Q29"/>
    <mergeCell ref="R29:S29"/>
    <mergeCell ref="T29:V29"/>
    <mergeCell ref="W29:W33"/>
    <mergeCell ref="X29:AA33"/>
    <mergeCell ref="L30:Q30"/>
    <mergeCell ref="R30:S30"/>
    <mergeCell ref="T30:V30"/>
    <mergeCell ref="L31:Q31"/>
    <mergeCell ref="R31:S31"/>
    <mergeCell ref="T31:V31"/>
    <mergeCell ref="L32:Q32"/>
    <mergeCell ref="R32:S32"/>
    <mergeCell ref="T32:V32"/>
    <mergeCell ref="L33:Q33"/>
    <mergeCell ref="R33:S33"/>
    <mergeCell ref="T33:V33"/>
    <mergeCell ref="C28:D35"/>
    <mergeCell ref="E28:H28"/>
    <mergeCell ref="I28:K28"/>
    <mergeCell ref="L28:Q28"/>
    <mergeCell ref="R28:S28"/>
    <mergeCell ref="T28:V28"/>
    <mergeCell ref="J36:M36"/>
    <mergeCell ref="O36:R36"/>
    <mergeCell ref="S36:T36"/>
    <mergeCell ref="U36:V36"/>
    <mergeCell ref="X36:AA36"/>
    <mergeCell ref="D45:H45"/>
    <mergeCell ref="J45:N45"/>
    <mergeCell ref="P45:T45"/>
    <mergeCell ref="W45:AA45"/>
    <mergeCell ref="E40:H40"/>
    <mergeCell ref="J40:O40"/>
    <mergeCell ref="Q40:R40"/>
    <mergeCell ref="T40:Y40"/>
    <mergeCell ref="Q44:T44"/>
    <mergeCell ref="W44:AA44"/>
  </mergeCells>
  <phoneticPr fontId="1" type="noConversion"/>
  <pageMargins left="0.75" right="0.25" top="0.77" bottom="0.35" header="0.43" footer="0.26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1"/>
  <sheetViews>
    <sheetView view="pageBreakPreview" topLeftCell="D13" zoomScale="130" zoomScaleNormal="100" zoomScaleSheetLayoutView="130" workbookViewId="0">
      <selection activeCell="E11" sqref="E11"/>
    </sheetView>
  </sheetViews>
  <sheetFormatPr defaultColWidth="8.9140625" defaultRowHeight="22.5" customHeight="1"/>
  <cols>
    <col min="1" max="1" width="8.58203125" style="29" hidden="1" customWidth="1"/>
    <col min="2" max="2" width="15.25" style="29" hidden="1" customWidth="1"/>
    <col min="3" max="3" width="16" style="29" hidden="1" customWidth="1"/>
    <col min="4" max="4" width="23.9140625" style="1" customWidth="1"/>
    <col min="5" max="5" width="23.6640625" style="1" customWidth="1"/>
    <col min="6" max="6" width="4.33203125" style="2" customWidth="1"/>
    <col min="7" max="7" width="3.9140625" style="16" hidden="1" customWidth="1"/>
    <col min="8" max="25" width="7.75" style="1" customWidth="1"/>
    <col min="26" max="16384" width="8.9140625" style="1"/>
  </cols>
  <sheetData>
    <row r="1" spans="1:25" ht="22.5" customHeight="1">
      <c r="A1" s="29" t="s">
        <v>132</v>
      </c>
      <c r="B1" s="29">
        <v>111</v>
      </c>
      <c r="C1" s="29">
        <v>2</v>
      </c>
      <c r="D1" s="465" t="s">
        <v>135</v>
      </c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ht="22.5" customHeight="1">
      <c r="A2" s="30"/>
      <c r="B2" s="30"/>
      <c r="C2" s="30"/>
      <c r="D2" s="32"/>
      <c r="E2" s="32"/>
      <c r="F2" s="32"/>
      <c r="G2" s="35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ht="22.5" customHeight="1">
      <c r="A3" s="30"/>
      <c r="B3" s="30"/>
      <c r="C3" s="30"/>
      <c r="D3" s="23" t="s">
        <v>398</v>
      </c>
      <c r="E3" s="23" t="s">
        <v>399</v>
      </c>
      <c r="F3" s="23" t="s">
        <v>400</v>
      </c>
      <c r="G3" s="12"/>
      <c r="H3" s="4" t="s">
        <v>401</v>
      </c>
      <c r="I3" s="4" t="s">
        <v>402</v>
      </c>
      <c r="J3" s="4" t="s">
        <v>376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22.5" customHeight="1">
      <c r="A4" s="30"/>
      <c r="B4" s="30"/>
      <c r="C4" s="30"/>
      <c r="D4" s="24"/>
      <c r="E4" s="24"/>
      <c r="F4" s="24"/>
      <c r="G4" s="36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2.5" customHeight="1">
      <c r="D5" s="25" t="s">
        <v>156</v>
      </c>
      <c r="E5" s="25" t="s">
        <v>157</v>
      </c>
      <c r="F5" s="13" t="s">
        <v>145</v>
      </c>
      <c r="G5" s="6"/>
      <c r="H5" s="26">
        <f t="shared" ref="H5:H17" si="0">IF(I5&lt;&gt;0,IF(TRUNC(J5*(I5+100)/100,0)&lt;&gt;0,TRUNC(J5*(I5+100)/100,0),  ),IF(J5&lt;&gt;0,J5,  ))</f>
        <v>13</v>
      </c>
      <c r="I5" s="26">
        <v>10</v>
      </c>
      <c r="J5" s="26">
        <f>TRUNC(기본산출서!F46,1)</f>
        <v>12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</row>
    <row r="6" spans="1:25" ht="22.5" customHeight="1">
      <c r="D6" s="27" t="s">
        <v>168</v>
      </c>
      <c r="E6" s="27" t="s">
        <v>169</v>
      </c>
      <c r="F6" s="14" t="s">
        <v>164</v>
      </c>
      <c r="G6" s="5"/>
      <c r="H6" s="28">
        <f t="shared" si="0"/>
        <v>1</v>
      </c>
      <c r="I6" s="28"/>
      <c r="J6" s="28">
        <f>IF(AND(TRUNC(기본산출서!G46,1)&gt;0,TRUNC(기본산출서!G46,1)&lt;1),1,TRUNC(기본산출서!G46+0.5,0))</f>
        <v>1</v>
      </c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1:25" ht="22.5" customHeight="1">
      <c r="D7" s="27" t="s">
        <v>173</v>
      </c>
      <c r="E7" s="27" t="s">
        <v>174</v>
      </c>
      <c r="F7" s="14" t="s">
        <v>175</v>
      </c>
      <c r="G7" s="5"/>
      <c r="H7" s="28">
        <f t="shared" si="0"/>
        <v>1</v>
      </c>
      <c r="I7" s="28"/>
      <c r="J7" s="28">
        <f>IF(AND(TRUNC(기본산출서!H46,1)&gt;0,TRUNC(기본산출서!H46,1)&lt;1),1,TRUNC(기본산출서!H46+0.5,0))</f>
        <v>1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ht="22.5" customHeight="1">
      <c r="D8" s="27" t="s">
        <v>143</v>
      </c>
      <c r="E8" s="27" t="s">
        <v>144</v>
      </c>
      <c r="F8" s="14" t="s">
        <v>145</v>
      </c>
      <c r="G8" s="5"/>
      <c r="H8" s="28">
        <f t="shared" si="0"/>
        <v>92</v>
      </c>
      <c r="I8" s="28">
        <v>5</v>
      </c>
      <c r="J8" s="28">
        <f>TRUNC(기본산출서!I46,1)</f>
        <v>88</v>
      </c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ht="22.5" customHeight="1">
      <c r="D9" s="27" t="s">
        <v>180</v>
      </c>
      <c r="E9" s="27" t="s">
        <v>181</v>
      </c>
      <c r="F9" s="14" t="s">
        <v>175</v>
      </c>
      <c r="G9" s="5"/>
      <c r="H9" s="28">
        <f t="shared" si="0"/>
        <v>8</v>
      </c>
      <c r="I9" s="28"/>
      <c r="J9" s="28">
        <f>IF(AND(TRUNC(기본산출서!J46,1)&gt;0,TRUNC(기본산출서!J46,1)&lt;1),1,TRUNC(기본산출서!J46+0.5,0))</f>
        <v>8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ht="22.5" customHeight="1">
      <c r="D10" s="27" t="s">
        <v>162</v>
      </c>
      <c r="E10" s="27" t="s">
        <v>163</v>
      </c>
      <c r="F10" s="14" t="s">
        <v>164</v>
      </c>
      <c r="G10" s="5"/>
      <c r="H10" s="28">
        <f t="shared" si="0"/>
        <v>6</v>
      </c>
      <c r="I10" s="28"/>
      <c r="J10" s="28">
        <f>IF(AND(TRUNC(기본산출서!K46,1)&gt;0,TRUNC(기본산출서!K46,1)&lt;1),1,TRUNC(기본산출서!K46+0.5,0))</f>
        <v>6</v>
      </c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ht="22.5" customHeight="1">
      <c r="D11" s="27" t="s">
        <v>209</v>
      </c>
      <c r="E11" s="27" t="s">
        <v>211</v>
      </c>
      <c r="F11" s="14" t="s">
        <v>212</v>
      </c>
      <c r="G11" s="5"/>
      <c r="H11" s="28">
        <f t="shared" si="0"/>
        <v>9.6</v>
      </c>
      <c r="I11" s="28"/>
      <c r="J11" s="28">
        <f>TRUNC(기본산출서!L46,1)</f>
        <v>9.6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25" ht="22.5" customHeight="1">
      <c r="D12" s="27" t="s">
        <v>214</v>
      </c>
      <c r="E12" s="27" t="s">
        <v>216</v>
      </c>
      <c r="F12" s="14" t="s">
        <v>217</v>
      </c>
      <c r="G12" s="5"/>
      <c r="H12" s="28">
        <f t="shared" si="0"/>
        <v>2.4</v>
      </c>
      <c r="I12" s="28"/>
      <c r="J12" s="28">
        <f>TRUNC(기본산출서!M46,1)</f>
        <v>2.4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</row>
    <row r="13" spans="1:25" ht="22.5" customHeight="1">
      <c r="D13" s="27" t="s">
        <v>205</v>
      </c>
      <c r="E13" s="27" t="s">
        <v>206</v>
      </c>
      <c r="F13" s="14" t="s">
        <v>207</v>
      </c>
      <c r="G13" s="5"/>
      <c r="H13" s="28">
        <f t="shared" si="0"/>
        <v>9.6</v>
      </c>
      <c r="I13" s="28"/>
      <c r="J13" s="28">
        <f>TRUNC(기본산출서!N46,1)</f>
        <v>9.6</v>
      </c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ht="22.5" customHeight="1">
      <c r="D14" s="27" t="s">
        <v>186</v>
      </c>
      <c r="E14" s="27" t="s">
        <v>187</v>
      </c>
      <c r="F14" s="14" t="s">
        <v>145</v>
      </c>
      <c r="G14" s="5"/>
      <c r="H14" s="28">
        <f t="shared" si="0"/>
        <v>6</v>
      </c>
      <c r="I14" s="28"/>
      <c r="J14" s="28">
        <f>TRUNC(기본산출서!O46,1)</f>
        <v>6</v>
      </c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5" spans="1:25" ht="22.5" customHeight="1">
      <c r="D15" s="27" t="s">
        <v>192</v>
      </c>
      <c r="E15" s="27" t="s">
        <v>187</v>
      </c>
      <c r="F15" s="14" t="s">
        <v>193</v>
      </c>
      <c r="G15" s="5"/>
      <c r="H15" s="28">
        <f t="shared" si="0"/>
        <v>2.4</v>
      </c>
      <c r="I15" s="28"/>
      <c r="J15" s="28">
        <f>TRUNC(기본산출서!P46,1)</f>
        <v>2.4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</row>
    <row r="16" spans="1:25" ht="22.5" customHeight="1">
      <c r="D16" s="27" t="s">
        <v>149</v>
      </c>
      <c r="E16" s="27" t="s">
        <v>150</v>
      </c>
      <c r="F16" s="14" t="s">
        <v>145</v>
      </c>
      <c r="G16" s="5"/>
      <c r="H16" s="28">
        <f t="shared" si="0"/>
        <v>10</v>
      </c>
      <c r="I16" s="28"/>
      <c r="J16" s="28">
        <f>TRUNC(기본산출서!Q46,1)</f>
        <v>10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4:25" ht="22.5" customHeight="1">
      <c r="D17" s="27" t="s">
        <v>198</v>
      </c>
      <c r="E17" s="27" t="s">
        <v>199</v>
      </c>
      <c r="F17" s="14" t="s">
        <v>200</v>
      </c>
      <c r="G17" s="5"/>
      <c r="H17" s="28">
        <f t="shared" si="0"/>
        <v>0</v>
      </c>
      <c r="I17" s="28"/>
      <c r="J17" s="28">
        <f>TRUNC(기본산출서!R46,1)</f>
        <v>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</row>
    <row r="18" spans="4:25" ht="22.5" customHeight="1">
      <c r="D18" s="27"/>
      <c r="E18" s="27"/>
      <c r="F18" s="14"/>
      <c r="G18" s="5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</row>
    <row r="19" spans="4:25" ht="22.5" customHeight="1">
      <c r="D19" s="27"/>
      <c r="E19" s="27"/>
      <c r="F19" s="14"/>
      <c r="G19" s="5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</row>
    <row r="20" spans="4:25" ht="22.5" customHeight="1">
      <c r="D20" s="27"/>
      <c r="E20" s="27"/>
      <c r="F20" s="14"/>
      <c r="G20" s="5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4:25" ht="22.5" customHeight="1">
      <c r="D21" s="27"/>
      <c r="E21" s="27"/>
      <c r="F21" s="14"/>
      <c r="G21" s="5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</row>
    <row r="22" spans="4:25" ht="22.5" customHeight="1">
      <c r="D22" s="27"/>
      <c r="E22" s="27"/>
      <c r="F22" s="14"/>
      <c r="G22" s="5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</row>
    <row r="23" spans="4:25" ht="22.5" customHeight="1">
      <c r="D23" s="27"/>
      <c r="E23" s="27"/>
      <c r="F23" s="14"/>
      <c r="G23" s="5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</row>
    <row r="24" spans="4:25" ht="22.5" customHeight="1">
      <c r="D24" s="27"/>
      <c r="E24" s="27"/>
      <c r="F24" s="14"/>
      <c r="G24" s="5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</row>
    <row r="25" spans="4:25" ht="22.5" customHeight="1">
      <c r="D25" s="27"/>
      <c r="E25" s="27"/>
      <c r="F25" s="14"/>
      <c r="G25" s="5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</row>
    <row r="26" spans="4:25" ht="22.5" customHeight="1">
      <c r="D26" s="27"/>
      <c r="E26" s="27"/>
      <c r="F26" s="14"/>
      <c r="G26" s="5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</row>
    <row r="27" spans="4:25" ht="22.5" customHeight="1">
      <c r="D27" s="27"/>
      <c r="E27" s="27"/>
      <c r="F27" s="14"/>
      <c r="G27" s="5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</row>
    <row r="28" spans="4:25" ht="22.5" customHeight="1">
      <c r="D28" s="27"/>
      <c r="E28" s="27"/>
      <c r="F28" s="14"/>
      <c r="G28" s="5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</row>
    <row r="29" spans="4:25" ht="22.5" customHeight="1">
      <c r="D29" s="27"/>
      <c r="E29" s="27"/>
      <c r="F29" s="14"/>
      <c r="G29" s="5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</row>
    <row r="30" spans="4:25" ht="22.5" customHeight="1">
      <c r="D30" s="27"/>
      <c r="E30" s="27"/>
      <c r="F30" s="14"/>
      <c r="G30" s="5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1" spans="4:25" ht="22.5" customHeight="1">
      <c r="D31" s="27"/>
      <c r="E31" s="27"/>
      <c r="F31" s="14"/>
      <c r="G31" s="5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</row>
    <row r="32" spans="4:25" ht="22.5" customHeight="1">
      <c r="D32" s="27"/>
      <c r="E32" s="27"/>
      <c r="F32" s="14"/>
      <c r="G32" s="5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</row>
    <row r="33" spans="1:25" ht="22.5" customHeight="1">
      <c r="D33" s="27"/>
      <c r="E33" s="27"/>
      <c r="F33" s="14"/>
      <c r="G33" s="5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  <row r="34" spans="1:25" ht="22.5" customHeight="1">
      <c r="D34" s="27"/>
      <c r="E34" s="27"/>
      <c r="F34" s="14"/>
      <c r="G34" s="5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</row>
    <row r="35" spans="1:25" ht="22.5" customHeight="1">
      <c r="D35" s="27"/>
      <c r="E35" s="27"/>
      <c r="F35" s="14"/>
      <c r="G35" s="5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</row>
    <row r="36" spans="1:25" ht="22.5" customHeight="1">
      <c r="D36" s="54"/>
      <c r="E36" s="54"/>
      <c r="F36" s="106"/>
      <c r="G36" s="17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</row>
    <row r="37" spans="1:25" ht="22.5" customHeight="1">
      <c r="D37" s="27"/>
      <c r="E37" s="27"/>
      <c r="F37" s="14"/>
      <c r="G37" s="5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</row>
    <row r="38" spans="1:25" ht="22.5" customHeight="1">
      <c r="B38" s="29" t="s">
        <v>133</v>
      </c>
      <c r="D38" s="465" t="s">
        <v>218</v>
      </c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</row>
    <row r="39" spans="1:25" ht="22.5" customHeight="1">
      <c r="A39" s="30"/>
      <c r="B39" s="30"/>
      <c r="C39" s="30"/>
      <c r="D39" s="32"/>
      <c r="E39" s="32"/>
      <c r="F39" s="32"/>
      <c r="G39" s="35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</row>
    <row r="40" spans="1:25" ht="22.5" customHeight="1">
      <c r="A40" s="30"/>
      <c r="B40" s="30"/>
      <c r="C40" s="30"/>
      <c r="D40" s="23" t="s">
        <v>398</v>
      </c>
      <c r="E40" s="23" t="s">
        <v>399</v>
      </c>
      <c r="F40" s="23" t="s">
        <v>400</v>
      </c>
      <c r="G40" s="12"/>
      <c r="H40" s="4" t="s">
        <v>401</v>
      </c>
      <c r="I40" s="4" t="s">
        <v>402</v>
      </c>
      <c r="J40" s="4" t="s">
        <v>376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22.5" customHeight="1">
      <c r="A41" s="30"/>
      <c r="B41" s="30"/>
      <c r="C41" s="30"/>
      <c r="D41" s="24"/>
      <c r="E41" s="24"/>
      <c r="F41" s="24"/>
      <c r="G41" s="36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pans="1:25" ht="22.5" customHeight="1">
      <c r="D42" s="25" t="s">
        <v>224</v>
      </c>
      <c r="E42" s="25" t="s">
        <v>225</v>
      </c>
      <c r="F42" s="13" t="s">
        <v>145</v>
      </c>
      <c r="G42" s="6"/>
      <c r="H42" s="26">
        <f>IF(I42&lt;&gt;0,IF(TRUNC(J42*(I42+100)/100,0)&lt;&gt;0,TRUNC(J42*(I42+100)/100,0),  ),IF(J42&lt;&gt;0,J42,  ))</f>
        <v>14</v>
      </c>
      <c r="I42" s="26">
        <v>10</v>
      </c>
      <c r="J42" s="26">
        <f>TRUNC(기본산출서!F92,1)</f>
        <v>13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</row>
    <row r="43" spans="1:25" ht="22.5" customHeight="1">
      <c r="D43" s="27" t="s">
        <v>180</v>
      </c>
      <c r="E43" s="27" t="s">
        <v>235</v>
      </c>
      <c r="F43" s="14" t="s">
        <v>175</v>
      </c>
      <c r="G43" s="5"/>
      <c r="H43" s="28">
        <f>IF(I43&lt;&gt;0,IF(TRUNC(J43*(I43+100)/100,0)&lt;&gt;0,TRUNC(J43*(I43+100)/100,0),  ),IF(J43&lt;&gt;0,J43,  ))</f>
        <v>2</v>
      </c>
      <c r="I43" s="28"/>
      <c r="J43" s="28">
        <f>IF(AND(TRUNC(기본산출서!G92,1)&gt;0,TRUNC(기본산출서!G92,1)&lt;1),1,TRUNC(기본산출서!G92+0.5,0))</f>
        <v>2</v>
      </c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</row>
    <row r="44" spans="1:25" ht="22.5" customHeight="1">
      <c r="D44" s="27" t="s">
        <v>149</v>
      </c>
      <c r="E44" s="27" t="s">
        <v>228</v>
      </c>
      <c r="F44" s="14" t="s">
        <v>145</v>
      </c>
      <c r="G44" s="5"/>
      <c r="H44" s="28">
        <f>IF(I44&lt;&gt;0,IF(TRUNC(J44*(I44+100)/100,0)&lt;&gt;0,TRUNC(J44*(I44+100)/100,0),  ),IF(J44&lt;&gt;0,J44,  ))</f>
        <v>10</v>
      </c>
      <c r="I44" s="28"/>
      <c r="J44" s="28">
        <f>TRUNC(기본산출서!H92,1)</f>
        <v>10</v>
      </c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</row>
    <row r="45" spans="1:25" ht="22.5" customHeight="1">
      <c r="D45" s="27" t="s">
        <v>239</v>
      </c>
      <c r="E45" s="27" t="s">
        <v>240</v>
      </c>
      <c r="F45" s="14" t="s">
        <v>241</v>
      </c>
      <c r="G45" s="5"/>
      <c r="H45" s="28">
        <f>IF(I45&lt;&gt;0,IF(TRUNC(J45*(I45+100)/100,0)&lt;&gt;0,TRUNC(J45*(I45+100)/100,0),  ),IF(J45&lt;&gt;0,J45,  ))</f>
        <v>3</v>
      </c>
      <c r="I45" s="28"/>
      <c r="J45" s="28">
        <f>IF(AND(TRUNC(기본산출서!I92,1)&gt;0,TRUNC(기본산출서!I92,1)&lt;1),1,TRUNC(기본산출서!I92+0.5,0))</f>
        <v>3</v>
      </c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</row>
    <row r="46" spans="1:25" ht="22.5" customHeight="1">
      <c r="D46" s="27"/>
      <c r="E46" s="27"/>
      <c r="F46" s="14"/>
      <c r="G46" s="5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</row>
    <row r="47" spans="1:25" ht="22.5" customHeight="1">
      <c r="D47" s="27"/>
      <c r="E47" s="27"/>
      <c r="F47" s="14"/>
      <c r="G47" s="5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</row>
    <row r="48" spans="1:25" ht="22.5" customHeight="1">
      <c r="D48" s="27"/>
      <c r="E48" s="27"/>
      <c r="F48" s="14"/>
      <c r="G48" s="5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</row>
    <row r="49" spans="4:25" ht="22.5" customHeight="1">
      <c r="D49" s="27"/>
      <c r="E49" s="27"/>
      <c r="F49" s="14"/>
      <c r="G49" s="5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</row>
    <row r="50" spans="4:25" ht="22.5" customHeight="1">
      <c r="D50" s="27"/>
      <c r="E50" s="27"/>
      <c r="F50" s="14"/>
      <c r="G50" s="5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</row>
    <row r="51" spans="4:25" ht="22.5" customHeight="1">
      <c r="D51" s="27"/>
      <c r="E51" s="27"/>
      <c r="F51" s="14"/>
      <c r="G51" s="5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</row>
    <row r="52" spans="4:25" ht="22.5" customHeight="1">
      <c r="D52" s="27"/>
      <c r="E52" s="27"/>
      <c r="F52" s="14"/>
      <c r="G52" s="5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</row>
    <row r="53" spans="4:25" ht="22.5" customHeight="1">
      <c r="D53" s="27"/>
      <c r="E53" s="27"/>
      <c r="F53" s="14"/>
      <c r="G53" s="5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</row>
    <row r="54" spans="4:25" ht="22.5" customHeight="1">
      <c r="D54" s="27"/>
      <c r="E54" s="27"/>
      <c r="F54" s="14"/>
      <c r="G54" s="5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</row>
    <row r="55" spans="4:25" ht="22.5" customHeight="1">
      <c r="D55" s="27"/>
      <c r="E55" s="27"/>
      <c r="F55" s="14"/>
      <c r="G55" s="5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</row>
    <row r="56" spans="4:25" ht="22.5" customHeight="1">
      <c r="D56" s="27"/>
      <c r="E56" s="27"/>
      <c r="F56" s="14"/>
      <c r="G56" s="5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</row>
    <row r="57" spans="4:25" ht="22.5" customHeight="1">
      <c r="D57" s="27"/>
      <c r="E57" s="27"/>
      <c r="F57" s="14"/>
      <c r="G57" s="5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</row>
    <row r="58" spans="4:25" ht="22.5" customHeight="1">
      <c r="D58" s="27"/>
      <c r="E58" s="27"/>
      <c r="F58" s="14"/>
      <c r="G58" s="5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</row>
    <row r="59" spans="4:25" ht="22.5" customHeight="1">
      <c r="D59" s="27"/>
      <c r="E59" s="27"/>
      <c r="F59" s="14"/>
      <c r="G59" s="5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</row>
    <row r="60" spans="4:25" ht="22.5" customHeight="1">
      <c r="D60" s="27"/>
      <c r="E60" s="27"/>
      <c r="F60" s="14"/>
      <c r="G60" s="5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</row>
    <row r="61" spans="4:25" ht="22.5" customHeight="1">
      <c r="D61" s="27"/>
      <c r="E61" s="27"/>
      <c r="F61" s="14"/>
      <c r="G61" s="5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</row>
    <row r="62" spans="4:25" ht="22.5" customHeight="1">
      <c r="D62" s="27"/>
      <c r="E62" s="27"/>
      <c r="F62" s="14"/>
      <c r="G62" s="5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</row>
    <row r="63" spans="4:25" ht="22.5" customHeight="1">
      <c r="D63" s="27"/>
      <c r="E63" s="27"/>
      <c r="F63" s="14"/>
      <c r="G63" s="5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</row>
    <row r="64" spans="4:25" ht="22.5" customHeight="1">
      <c r="D64" s="27"/>
      <c r="E64" s="27"/>
      <c r="F64" s="14"/>
      <c r="G64" s="5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</row>
    <row r="65" spans="1:25" ht="22.5" customHeight="1">
      <c r="D65" s="27"/>
      <c r="E65" s="27"/>
      <c r="F65" s="14"/>
      <c r="G65" s="5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</row>
    <row r="66" spans="1:25" ht="22.5" customHeight="1">
      <c r="D66" s="27"/>
      <c r="E66" s="27"/>
      <c r="F66" s="14"/>
      <c r="G66" s="5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</row>
    <row r="67" spans="1:25" ht="22.5" customHeight="1">
      <c r="D67" s="27"/>
      <c r="E67" s="27"/>
      <c r="F67" s="14"/>
      <c r="G67" s="5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</row>
    <row r="68" spans="1:25" ht="22.5" customHeight="1">
      <c r="D68" s="27"/>
      <c r="E68" s="27"/>
      <c r="F68" s="14"/>
      <c r="G68" s="5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</row>
    <row r="69" spans="1:25" ht="22.5" customHeight="1">
      <c r="D69" s="27"/>
      <c r="E69" s="27"/>
      <c r="F69" s="14"/>
      <c r="G69" s="5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</row>
    <row r="70" spans="1:25" ht="22.5" customHeight="1">
      <c r="D70" s="27"/>
      <c r="E70" s="27"/>
      <c r="F70" s="14"/>
      <c r="G70" s="5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</row>
    <row r="71" spans="1:25" ht="22.5" customHeight="1">
      <c r="D71" s="27"/>
      <c r="E71" s="27"/>
      <c r="F71" s="14"/>
      <c r="G71" s="5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</row>
    <row r="72" spans="1:25" ht="22.5" customHeight="1">
      <c r="D72" s="27"/>
      <c r="E72" s="27"/>
      <c r="F72" s="14"/>
      <c r="G72" s="5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</row>
    <row r="73" spans="1:25" ht="22.5" customHeight="1">
      <c r="D73" s="54"/>
      <c r="E73" s="54"/>
      <c r="F73" s="106"/>
      <c r="G73" s="17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</row>
    <row r="74" spans="1:25" ht="22.5" customHeight="1">
      <c r="D74" s="27"/>
      <c r="E74" s="27"/>
      <c r="F74" s="14"/>
      <c r="G74" s="5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</row>
    <row r="75" spans="1:25" ht="22.5" customHeight="1">
      <c r="B75" s="29" t="s">
        <v>133</v>
      </c>
      <c r="D75" s="465" t="s">
        <v>242</v>
      </c>
      <c r="E75" s="284"/>
      <c r="F75" s="284"/>
      <c r="G75" s="284"/>
      <c r="H75" s="284"/>
      <c r="I75" s="284"/>
      <c r="J75" s="284"/>
      <c r="K75" s="284"/>
      <c r="L75" s="284"/>
      <c r="M75" s="284"/>
      <c r="N75" s="284"/>
      <c r="O75" s="284"/>
      <c r="P75" s="284"/>
      <c r="Q75" s="284"/>
      <c r="R75" s="284"/>
      <c r="S75" s="284"/>
      <c r="T75" s="284"/>
      <c r="U75" s="284"/>
      <c r="V75" s="284"/>
      <c r="W75" s="284"/>
      <c r="X75" s="284"/>
      <c r="Y75" s="284"/>
    </row>
    <row r="76" spans="1:25" ht="22.5" customHeight="1">
      <c r="A76" s="30"/>
      <c r="B76" s="30"/>
      <c r="C76" s="30"/>
      <c r="D76" s="32"/>
      <c r="E76" s="32"/>
      <c r="F76" s="32"/>
      <c r="G76" s="35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</row>
    <row r="77" spans="1:25" ht="22.5" customHeight="1">
      <c r="A77" s="30"/>
      <c r="B77" s="30"/>
      <c r="C77" s="30"/>
      <c r="D77" s="23" t="s">
        <v>398</v>
      </c>
      <c r="E77" s="23" t="s">
        <v>399</v>
      </c>
      <c r="F77" s="23" t="s">
        <v>400</v>
      </c>
      <c r="G77" s="12"/>
      <c r="H77" s="4" t="s">
        <v>401</v>
      </c>
      <c r="I77" s="4" t="s">
        <v>402</v>
      </c>
      <c r="J77" s="4" t="s">
        <v>376</v>
      </c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22.5" customHeight="1">
      <c r="A78" s="30"/>
      <c r="B78" s="30"/>
      <c r="C78" s="30"/>
      <c r="D78" s="24"/>
      <c r="E78" s="24"/>
      <c r="F78" s="24"/>
      <c r="G78" s="36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</row>
    <row r="79" spans="1:25" ht="22.5" customHeight="1">
      <c r="D79" s="25" t="s">
        <v>224</v>
      </c>
      <c r="E79" s="25" t="s">
        <v>225</v>
      </c>
      <c r="F79" s="13" t="s">
        <v>145</v>
      </c>
      <c r="G79" s="6"/>
      <c r="H79" s="26">
        <f t="shared" ref="H79:H96" si="1">IF(I79&lt;&gt;0,IF(TRUNC(J79*(I79+100)/100,0)&lt;&gt;0,TRUNC(J79*(I79+100)/100,0),  ),IF(J79&lt;&gt;0,J79,  ))</f>
        <v>12</v>
      </c>
      <c r="I79" s="26">
        <v>10</v>
      </c>
      <c r="J79" s="26">
        <f>TRUNC(기본산출서!F184,1)</f>
        <v>11</v>
      </c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</row>
    <row r="80" spans="1:25" ht="22.5" customHeight="1">
      <c r="D80" s="27" t="s">
        <v>143</v>
      </c>
      <c r="E80" s="27" t="s">
        <v>144</v>
      </c>
      <c r="F80" s="14" t="s">
        <v>145</v>
      </c>
      <c r="G80" s="5"/>
      <c r="H80" s="28">
        <f t="shared" si="1"/>
        <v>46</v>
      </c>
      <c r="I80" s="28">
        <v>5</v>
      </c>
      <c r="J80" s="28">
        <f>TRUNC(기본산출서!G184,1)</f>
        <v>44</v>
      </c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</row>
    <row r="81" spans="4:25" ht="22.5" customHeight="1">
      <c r="D81" s="27" t="s">
        <v>143</v>
      </c>
      <c r="E81" s="27" t="s">
        <v>252</v>
      </c>
      <c r="F81" s="14" t="s">
        <v>145</v>
      </c>
      <c r="G81" s="5"/>
      <c r="H81" s="28">
        <f t="shared" si="1"/>
        <v>11</v>
      </c>
      <c r="I81" s="28">
        <v>5</v>
      </c>
      <c r="J81" s="28">
        <f>TRUNC(기본산출서!H184,1)</f>
        <v>11</v>
      </c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</row>
    <row r="82" spans="4:25" ht="22.5" customHeight="1">
      <c r="D82" s="27" t="s">
        <v>260</v>
      </c>
      <c r="E82" s="27" t="s">
        <v>269</v>
      </c>
      <c r="F82" s="14" t="s">
        <v>175</v>
      </c>
      <c r="G82" s="5"/>
      <c r="H82" s="28">
        <f t="shared" si="1"/>
        <v>6</v>
      </c>
      <c r="I82" s="28"/>
      <c r="J82" s="28">
        <f>IF(AND(TRUNC(기본산출서!I184,1)&gt;0,TRUNC(기본산출서!I184,1)&lt;1),1,TRUNC(기본산출서!I184+0.5,0))</f>
        <v>6</v>
      </c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</row>
    <row r="83" spans="4:25" ht="22.5" customHeight="1">
      <c r="D83" s="27" t="s">
        <v>260</v>
      </c>
      <c r="E83" s="27" t="s">
        <v>265</v>
      </c>
      <c r="F83" s="14" t="s">
        <v>175</v>
      </c>
      <c r="G83" s="5"/>
      <c r="H83" s="28">
        <f t="shared" si="1"/>
        <v>2</v>
      </c>
      <c r="I83" s="28"/>
      <c r="J83" s="28">
        <f>IF(AND(TRUNC(기본산출서!J184,1)&gt;0,TRUNC(기본산출서!J184,1)&lt;1),1,TRUNC(기본산출서!J184+0.5,0))</f>
        <v>2</v>
      </c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</row>
    <row r="84" spans="4:25" ht="22.5" customHeight="1">
      <c r="D84" s="27" t="s">
        <v>260</v>
      </c>
      <c r="E84" s="27" t="s">
        <v>261</v>
      </c>
      <c r="F84" s="14" t="s">
        <v>175</v>
      </c>
      <c r="G84" s="5"/>
      <c r="H84" s="28">
        <f t="shared" si="1"/>
        <v>8</v>
      </c>
      <c r="I84" s="28"/>
      <c r="J84" s="28">
        <f>IF(AND(TRUNC(기본산출서!K184,1)&gt;0,TRUNC(기본산출서!K184,1)&lt;1),1,TRUNC(기본산출서!K184+0.5,0))</f>
        <v>8</v>
      </c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</row>
    <row r="85" spans="4:25" ht="22.5" customHeight="1">
      <c r="D85" s="27" t="s">
        <v>285</v>
      </c>
      <c r="E85" s="27"/>
      <c r="F85" s="14" t="s">
        <v>193</v>
      </c>
      <c r="G85" s="5"/>
      <c r="H85" s="28">
        <f t="shared" si="1"/>
        <v>6.1</v>
      </c>
      <c r="I85" s="28"/>
      <c r="J85" s="28">
        <f>TRUNC(기본산출서!L184,1)</f>
        <v>6.1</v>
      </c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</row>
    <row r="86" spans="4:25" ht="22.5" customHeight="1">
      <c r="D86" s="27" t="s">
        <v>282</v>
      </c>
      <c r="E86" s="27" t="s">
        <v>283</v>
      </c>
      <c r="F86" s="14" t="s">
        <v>207</v>
      </c>
      <c r="G86" s="5"/>
      <c r="H86" s="28">
        <f t="shared" si="1"/>
        <v>1.3</v>
      </c>
      <c r="I86" s="28"/>
      <c r="J86" s="28">
        <f>TRUNC(기본산출서!M184,1)</f>
        <v>1.3</v>
      </c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</row>
    <row r="87" spans="4:25" ht="22.5" customHeight="1">
      <c r="D87" s="27" t="s">
        <v>149</v>
      </c>
      <c r="E87" s="27" t="s">
        <v>256</v>
      </c>
      <c r="F87" s="14" t="s">
        <v>145</v>
      </c>
      <c r="G87" s="5"/>
      <c r="H87" s="28">
        <f t="shared" si="1"/>
        <v>5</v>
      </c>
      <c r="I87" s="28"/>
      <c r="J87" s="28">
        <f>TRUNC(기본산출서!N184,1)</f>
        <v>5</v>
      </c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</row>
    <row r="88" spans="4:25" ht="22.5" customHeight="1">
      <c r="D88" s="27" t="s">
        <v>149</v>
      </c>
      <c r="E88" s="27" t="s">
        <v>150</v>
      </c>
      <c r="F88" s="14" t="s">
        <v>145</v>
      </c>
      <c r="G88" s="5"/>
      <c r="H88" s="28">
        <f t="shared" si="1"/>
        <v>5</v>
      </c>
      <c r="I88" s="28"/>
      <c r="J88" s="28">
        <f>TRUNC(기본산출서!O184,1)</f>
        <v>5</v>
      </c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</row>
    <row r="89" spans="4:25" ht="22.5" customHeight="1">
      <c r="D89" s="27" t="s">
        <v>328</v>
      </c>
      <c r="E89" s="27" t="s">
        <v>329</v>
      </c>
      <c r="F89" s="14" t="s">
        <v>124</v>
      </c>
      <c r="G89" s="5"/>
      <c r="H89" s="28">
        <f t="shared" si="1"/>
        <v>1</v>
      </c>
      <c r="I89" s="28"/>
      <c r="J89" s="28">
        <f>IF(AND(TRUNC(기본산출서!P184,1)&gt;0,TRUNC(기본산출서!P184,1)&lt;1),1,TRUNC(기본산출서!P184+0.5,0))</f>
        <v>1</v>
      </c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</row>
    <row r="90" spans="4:25" ht="22.5" customHeight="1">
      <c r="D90" s="27" t="s">
        <v>301</v>
      </c>
      <c r="E90" s="27" t="s">
        <v>302</v>
      </c>
      <c r="F90" s="14" t="s">
        <v>164</v>
      </c>
      <c r="G90" s="5"/>
      <c r="H90" s="28">
        <f t="shared" si="1"/>
        <v>2</v>
      </c>
      <c r="I90" s="28"/>
      <c r="J90" s="28">
        <f>IF(AND(TRUNC(기본산출서!Q184,1)&gt;0,TRUNC(기본산출서!Q184,1)&lt;1),1,TRUNC(기본산출서!Q184+0.5,0))</f>
        <v>2</v>
      </c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</row>
    <row r="91" spans="4:25" ht="22.5" customHeight="1">
      <c r="D91" s="27" t="s">
        <v>323</v>
      </c>
      <c r="E91" s="27" t="s">
        <v>324</v>
      </c>
      <c r="F91" s="14" t="s">
        <v>313</v>
      </c>
      <c r="G91" s="5"/>
      <c r="H91" s="28">
        <f t="shared" si="1"/>
        <v>1</v>
      </c>
      <c r="I91" s="28"/>
      <c r="J91" s="28">
        <f>TRUNC(기본산출서!R184,1)</f>
        <v>1</v>
      </c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</row>
    <row r="92" spans="4:25" ht="22.5" customHeight="1">
      <c r="D92" s="27" t="s">
        <v>311</v>
      </c>
      <c r="E92" s="27" t="s">
        <v>312</v>
      </c>
      <c r="F92" s="14" t="s">
        <v>313</v>
      </c>
      <c r="G92" s="5"/>
      <c r="H92" s="28">
        <f t="shared" si="1"/>
        <v>1</v>
      </c>
      <c r="I92" s="28"/>
      <c r="J92" s="28">
        <f>TRUNC(기본산출서!S184,1)</f>
        <v>1</v>
      </c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</row>
    <row r="93" spans="4:25" ht="22.5" customHeight="1">
      <c r="D93" s="27" t="s">
        <v>318</v>
      </c>
      <c r="E93" s="27" t="s">
        <v>319</v>
      </c>
      <c r="F93" s="14" t="s">
        <v>193</v>
      </c>
      <c r="G93" s="5"/>
      <c r="H93" s="28">
        <f t="shared" si="1"/>
        <v>42</v>
      </c>
      <c r="I93" s="28"/>
      <c r="J93" s="28">
        <f>TRUNC(기본산출서!T184,1)</f>
        <v>42</v>
      </c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</row>
    <row r="94" spans="4:25" ht="22.5" customHeight="1">
      <c r="D94" s="27" t="s">
        <v>295</v>
      </c>
      <c r="E94" s="27" t="s">
        <v>296</v>
      </c>
      <c r="F94" s="14" t="s">
        <v>193</v>
      </c>
      <c r="G94" s="5"/>
      <c r="H94" s="28">
        <f t="shared" si="1"/>
        <v>4</v>
      </c>
      <c r="I94" s="28"/>
      <c r="J94" s="28">
        <f>TRUNC(기본산출서!U184,1)</f>
        <v>4</v>
      </c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</row>
    <row r="95" spans="4:25" ht="22.5" customHeight="1">
      <c r="D95" s="27" t="s">
        <v>306</v>
      </c>
      <c r="E95" s="27" t="s">
        <v>307</v>
      </c>
      <c r="F95" s="14" t="s">
        <v>164</v>
      </c>
      <c r="G95" s="5"/>
      <c r="H95" s="28">
        <f t="shared" si="1"/>
        <v>2</v>
      </c>
      <c r="I95" s="28"/>
      <c r="J95" s="28">
        <f>IF(AND(TRUNC(기본산출서!V184,1)&gt;0,TRUNC(기본산출서!V184,1)&lt;1),1,TRUNC(기본산출서!V184+0.5,0))</f>
        <v>2</v>
      </c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</row>
    <row r="96" spans="4:25" ht="22.5" customHeight="1">
      <c r="D96" s="27" t="s">
        <v>274</v>
      </c>
      <c r="E96" s="27" t="s">
        <v>275</v>
      </c>
      <c r="F96" s="14" t="s">
        <v>276</v>
      </c>
      <c r="G96" s="5"/>
      <c r="H96" s="28">
        <f t="shared" si="1"/>
        <v>1</v>
      </c>
      <c r="I96" s="28"/>
      <c r="J96" s="28">
        <f>TRUNC(기본산출서!W184,1)</f>
        <v>1</v>
      </c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</row>
    <row r="97" spans="4:25" ht="22.5" customHeight="1">
      <c r="D97" s="27"/>
      <c r="E97" s="27"/>
      <c r="F97" s="14"/>
      <c r="G97" s="5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</row>
    <row r="98" spans="4:25" ht="22.5" customHeight="1">
      <c r="D98" s="27"/>
      <c r="E98" s="27"/>
      <c r="F98" s="14"/>
      <c r="G98" s="5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</row>
    <row r="99" spans="4:25" ht="22.5" customHeight="1">
      <c r="D99" s="27"/>
      <c r="E99" s="27"/>
      <c r="F99" s="14"/>
      <c r="G99" s="5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</row>
    <row r="100" spans="4:25" ht="22.5" customHeight="1">
      <c r="D100" s="27"/>
      <c r="E100" s="27"/>
      <c r="F100" s="14"/>
      <c r="G100" s="5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</row>
    <row r="101" spans="4:25" ht="22.5" customHeight="1">
      <c r="D101" s="27"/>
      <c r="E101" s="27"/>
      <c r="F101" s="14"/>
      <c r="G101" s="5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</row>
    <row r="102" spans="4:25" ht="22.5" customHeight="1">
      <c r="D102" s="27"/>
      <c r="E102" s="27"/>
      <c r="F102" s="14"/>
      <c r="G102" s="5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</row>
    <row r="103" spans="4:25" ht="22.5" customHeight="1">
      <c r="D103" s="27"/>
      <c r="E103" s="27"/>
      <c r="F103" s="14"/>
      <c r="G103" s="5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</row>
    <row r="104" spans="4:25" ht="22.5" customHeight="1">
      <c r="D104" s="27"/>
      <c r="E104" s="27"/>
      <c r="F104" s="14"/>
      <c r="G104" s="5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</row>
    <row r="105" spans="4:25" ht="22.5" customHeight="1">
      <c r="D105" s="27"/>
      <c r="E105" s="27"/>
      <c r="F105" s="14"/>
      <c r="G105" s="5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</row>
    <row r="106" spans="4:25" ht="22.5" customHeight="1">
      <c r="D106" s="27"/>
      <c r="E106" s="27"/>
      <c r="F106" s="14"/>
      <c r="G106" s="5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</row>
    <row r="107" spans="4:25" ht="22.5" customHeight="1">
      <c r="D107" s="27"/>
      <c r="E107" s="27"/>
      <c r="F107" s="14"/>
      <c r="G107" s="5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</row>
    <row r="108" spans="4:25" ht="22.5" customHeight="1">
      <c r="D108" s="27"/>
      <c r="E108" s="27"/>
      <c r="F108" s="14"/>
      <c r="G108" s="5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</row>
    <row r="109" spans="4:25" ht="22.5" customHeight="1">
      <c r="D109" s="27"/>
      <c r="E109" s="27"/>
      <c r="F109" s="14"/>
      <c r="G109" s="5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</row>
    <row r="110" spans="4:25" ht="22.5" customHeight="1">
      <c r="D110" s="27"/>
      <c r="E110" s="27"/>
      <c r="F110" s="14"/>
      <c r="G110" s="5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</row>
    <row r="111" spans="4:25" ht="22.5" customHeight="1">
      <c r="D111" s="27"/>
      <c r="E111" s="27"/>
      <c r="F111" s="14"/>
      <c r="G111" s="5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</row>
  </sheetData>
  <mergeCells count="3">
    <mergeCell ref="D1:Y1"/>
    <mergeCell ref="D38:Y38"/>
    <mergeCell ref="D75:Y75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Z184"/>
  <sheetViews>
    <sheetView topLeftCell="C1" workbookViewId="0">
      <selection activeCell="C1" sqref="C1:Z1"/>
    </sheetView>
  </sheetViews>
  <sheetFormatPr defaultColWidth="8.9140625" defaultRowHeight="20.149999999999999" customHeight="1"/>
  <cols>
    <col min="1" max="1" width="9.4140625" style="39" hidden="1" customWidth="1"/>
    <col min="2" max="2" width="9.25" style="31" hidden="1" customWidth="1"/>
    <col min="3" max="3" width="3.08203125" style="16" bestFit="1" customWidth="1"/>
    <col min="4" max="4" width="36.6640625" style="1" customWidth="1"/>
    <col min="5" max="5" width="6.6640625" style="1" customWidth="1"/>
    <col min="6" max="26" width="7.75" style="1" customWidth="1"/>
    <col min="27" max="27" width="8" style="1" customWidth="1"/>
    <col min="28" max="16384" width="8.9140625" style="1"/>
  </cols>
  <sheetData>
    <row r="1" spans="1:156" s="15" customFormat="1" ht="20.149999999999999" customHeight="1">
      <c r="A1" s="39" t="s">
        <v>132</v>
      </c>
      <c r="B1" s="31" t="s">
        <v>396</v>
      </c>
      <c r="C1" s="264" t="s">
        <v>135</v>
      </c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</row>
    <row r="2" spans="1:156" s="15" customFormat="1" ht="20.149999999999999" customHeight="1">
      <c r="A2" s="39"/>
      <c r="B2" s="39" t="s">
        <v>397</v>
      </c>
      <c r="C2" s="21"/>
      <c r="D2" s="54"/>
      <c r="E2" s="54"/>
      <c r="F2" s="19" t="s">
        <v>331</v>
      </c>
      <c r="G2" s="19" t="s">
        <v>332</v>
      </c>
      <c r="H2" s="17" t="s">
        <v>333</v>
      </c>
      <c r="I2" s="17" t="s">
        <v>334</v>
      </c>
      <c r="J2" s="17" t="s">
        <v>180</v>
      </c>
      <c r="K2" s="17"/>
      <c r="L2" s="17" t="s">
        <v>335</v>
      </c>
      <c r="M2" s="17" t="s">
        <v>336</v>
      </c>
      <c r="N2" s="17" t="s">
        <v>337</v>
      </c>
      <c r="O2" s="17" t="s">
        <v>338</v>
      </c>
      <c r="P2" s="17" t="s">
        <v>338</v>
      </c>
      <c r="Q2" s="17" t="s">
        <v>339</v>
      </c>
      <c r="R2" s="17" t="s">
        <v>340</v>
      </c>
      <c r="S2" s="17"/>
      <c r="T2" s="17"/>
      <c r="U2" s="17"/>
      <c r="V2" s="17"/>
      <c r="W2" s="17"/>
      <c r="X2" s="17"/>
      <c r="Y2" s="17"/>
      <c r="Z2" s="17"/>
    </row>
    <row r="3" spans="1:156" s="15" customFormat="1" ht="20.149999999999999" customHeight="1">
      <c r="A3" s="40"/>
      <c r="B3" s="39"/>
      <c r="C3" s="4" t="s">
        <v>341</v>
      </c>
      <c r="D3" s="4" t="s">
        <v>342</v>
      </c>
      <c r="E3" s="4" t="s">
        <v>343</v>
      </c>
      <c r="F3" s="12" t="s">
        <v>344</v>
      </c>
      <c r="G3" s="12" t="s">
        <v>345</v>
      </c>
      <c r="H3" s="4"/>
      <c r="I3" s="4" t="s">
        <v>346</v>
      </c>
      <c r="J3" s="4" t="s">
        <v>347</v>
      </c>
      <c r="K3" s="4" t="s">
        <v>158</v>
      </c>
      <c r="L3" s="4" t="s">
        <v>348</v>
      </c>
      <c r="M3" s="4" t="s">
        <v>349</v>
      </c>
      <c r="N3" s="4" t="s">
        <v>350</v>
      </c>
      <c r="O3" s="4" t="s">
        <v>351</v>
      </c>
      <c r="P3" s="4" t="s">
        <v>351</v>
      </c>
      <c r="Q3" s="4"/>
      <c r="R3" s="4" t="s">
        <v>199</v>
      </c>
      <c r="S3" s="4"/>
      <c r="T3" s="4"/>
      <c r="U3" s="4"/>
      <c r="V3" s="4"/>
      <c r="W3" s="4"/>
      <c r="X3" s="4"/>
      <c r="Y3" s="4"/>
      <c r="Z3" s="4"/>
    </row>
    <row r="4" spans="1:156" s="15" customFormat="1" ht="20.149999999999999" customHeight="1">
      <c r="A4" s="40"/>
      <c r="B4" s="39"/>
      <c r="C4" s="22"/>
      <c r="D4" s="22"/>
      <c r="E4" s="22"/>
      <c r="F4" s="20" t="s">
        <v>352</v>
      </c>
      <c r="G4" s="20" t="s">
        <v>353</v>
      </c>
      <c r="H4" s="18" t="s">
        <v>353</v>
      </c>
      <c r="I4" s="18" t="s">
        <v>354</v>
      </c>
      <c r="J4" s="18" t="s">
        <v>355</v>
      </c>
      <c r="K4" s="18"/>
      <c r="L4" s="18" t="s">
        <v>211</v>
      </c>
      <c r="M4" s="18" t="s">
        <v>356</v>
      </c>
      <c r="N4" s="18" t="s">
        <v>357</v>
      </c>
      <c r="O4" s="18" t="s">
        <v>358</v>
      </c>
      <c r="P4" s="18" t="s">
        <v>359</v>
      </c>
      <c r="Q4" s="18" t="s">
        <v>360</v>
      </c>
      <c r="R4" s="18" t="s">
        <v>200</v>
      </c>
      <c r="S4" s="18"/>
      <c r="T4" s="18"/>
      <c r="U4" s="18"/>
      <c r="V4" s="18"/>
      <c r="W4" s="18"/>
      <c r="X4" s="18"/>
      <c r="Y4" s="18"/>
      <c r="Z4" s="18"/>
    </row>
    <row r="5" spans="1:156" s="9" customFormat="1" ht="20.149999999999999" customHeight="1">
      <c r="A5" s="40"/>
      <c r="B5" s="31"/>
      <c r="C5" s="17"/>
      <c r="D5" s="37" t="s">
        <v>137</v>
      </c>
      <c r="E5" s="7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</row>
    <row r="6" spans="1:156" s="9" customFormat="1" ht="20.149999999999999" customHeight="1">
      <c r="A6" s="40"/>
      <c r="B6" s="31"/>
      <c r="C6" s="6" t="s">
        <v>134</v>
      </c>
      <c r="D6" s="51"/>
      <c r="E6" s="34" t="str">
        <f>IF(egTextCal(D6)&lt;&gt;0, egTextCal(D6),"")</f>
        <v/>
      </c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</row>
    <row r="7" spans="1:156" s="9" customFormat="1" ht="20.149999999999999" customHeight="1">
      <c r="A7" s="40"/>
      <c r="B7" s="31"/>
      <c r="C7" s="17"/>
      <c r="D7" s="38" t="s">
        <v>140</v>
      </c>
      <c r="E7" s="8"/>
      <c r="F7" s="53"/>
      <c r="G7" s="53"/>
      <c r="H7" s="53"/>
      <c r="I7" s="53">
        <v>4</v>
      </c>
      <c r="J7" s="53"/>
      <c r="K7" s="53"/>
      <c r="L7" s="53"/>
      <c r="M7" s="53"/>
      <c r="N7" s="53"/>
      <c r="O7" s="53"/>
      <c r="P7" s="53"/>
      <c r="Q7" s="53">
        <v>1</v>
      </c>
      <c r="R7" s="53"/>
      <c r="S7" s="53"/>
      <c r="T7" s="53"/>
      <c r="U7" s="53"/>
      <c r="V7" s="53"/>
      <c r="W7" s="53"/>
      <c r="X7" s="53"/>
      <c r="Y7" s="53"/>
      <c r="Z7" s="53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</row>
    <row r="8" spans="1:156" s="9" customFormat="1" ht="20.149999999999999" customHeight="1">
      <c r="A8" s="40"/>
      <c r="B8" s="31"/>
      <c r="C8" s="6" t="s">
        <v>147</v>
      </c>
      <c r="D8" s="103" t="str">
        <f>목록별산출서!E6</f>
        <v>10</v>
      </c>
      <c r="E8" s="34">
        <f>IF(egTextCal(D8)&lt;&gt;0, egTextCal(D8),"")</f>
        <v>10</v>
      </c>
      <c r="F8" s="33"/>
      <c r="G8" s="33"/>
      <c r="H8" s="33"/>
      <c r="I8" s="33">
        <f>IF(E8*I7&lt;&gt;0,E8*I7,  )</f>
        <v>40</v>
      </c>
      <c r="J8" s="33"/>
      <c r="K8" s="33"/>
      <c r="L8" s="33"/>
      <c r="M8" s="33"/>
      <c r="N8" s="33"/>
      <c r="O8" s="33"/>
      <c r="P8" s="33"/>
      <c r="Q8" s="33">
        <f>IF(E8*Q7&lt;&gt;0,E8*Q7,  )</f>
        <v>10</v>
      </c>
      <c r="R8" s="33"/>
      <c r="S8" s="33"/>
      <c r="T8" s="33"/>
      <c r="U8" s="33"/>
      <c r="V8" s="33"/>
      <c r="W8" s="33"/>
      <c r="X8" s="33"/>
      <c r="Y8" s="33"/>
      <c r="Z8" s="33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>
        <f>I8</f>
        <v>40</v>
      </c>
      <c r="CE8" s="50"/>
      <c r="CF8" s="50"/>
      <c r="CG8" s="50"/>
      <c r="CH8" s="50"/>
      <c r="CI8" s="50"/>
      <c r="CJ8" s="50"/>
      <c r="CK8" s="50"/>
      <c r="CL8" s="50">
        <f>Q8</f>
        <v>10</v>
      </c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</row>
    <row r="9" spans="1:156" s="9" customFormat="1" ht="20.149999999999999" customHeight="1">
      <c r="A9" s="40"/>
      <c r="B9" s="31"/>
      <c r="C9" s="17"/>
      <c r="D9" s="38" t="s">
        <v>151</v>
      </c>
      <c r="E9" s="8"/>
      <c r="F9" s="53"/>
      <c r="G9" s="53"/>
      <c r="H9" s="53"/>
      <c r="I9" s="53">
        <v>4</v>
      </c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</row>
    <row r="10" spans="1:156" s="9" customFormat="1" ht="20.149999999999999" customHeight="1">
      <c r="A10" s="40"/>
      <c r="B10" s="31"/>
      <c r="C10" s="6" t="s">
        <v>230</v>
      </c>
      <c r="D10" s="103" t="str">
        <f>목록별산출서!E8</f>
        <v>12</v>
      </c>
      <c r="E10" s="34">
        <f>IF(egTextCal(D10)&lt;&gt;0, egTextCal(D10),"")</f>
        <v>12</v>
      </c>
      <c r="F10" s="33"/>
      <c r="G10" s="33"/>
      <c r="H10" s="33"/>
      <c r="I10" s="33">
        <f>IF(E10*I9&lt;&gt;0,E10*I9,  )</f>
        <v>48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>
        <f>I10</f>
        <v>48</v>
      </c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</row>
    <row r="11" spans="1:156" s="9" customFormat="1" ht="20.149999999999999" customHeight="1">
      <c r="A11" s="40"/>
      <c r="B11" s="31"/>
      <c r="C11" s="17"/>
      <c r="D11" s="37" t="s">
        <v>154</v>
      </c>
      <c r="E11" s="7"/>
      <c r="F11" s="53">
        <v>1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  <c r="DV11" s="50"/>
      <c r="DW11" s="50"/>
      <c r="DX11" s="50"/>
      <c r="DY11" s="50"/>
      <c r="DZ11" s="50"/>
      <c r="EA11" s="50"/>
      <c r="EB11" s="50"/>
      <c r="EC11" s="50"/>
      <c r="ED11" s="50"/>
      <c r="EE11" s="50"/>
      <c r="EF11" s="50"/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</row>
    <row r="12" spans="1:156" s="9" customFormat="1" ht="20.149999999999999" customHeight="1">
      <c r="A12" s="40"/>
      <c r="B12" s="31"/>
      <c r="C12" s="6" t="s">
        <v>361</v>
      </c>
      <c r="D12" s="104" t="str">
        <f>목록별산출서!E9</f>
        <v>12</v>
      </c>
      <c r="E12" s="34">
        <f>IF(egTextCal(D12)&lt;&gt;0, egTextCal(D12),"")</f>
        <v>12</v>
      </c>
      <c r="F12" s="33">
        <f>IF(E12*F11&lt;&gt;0,E12*F11,  )</f>
        <v>12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>
        <f>F12</f>
        <v>12</v>
      </c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50"/>
      <c r="EH12" s="50"/>
      <c r="EI12" s="50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</row>
    <row r="13" spans="1:156" s="9" customFormat="1" ht="20.149999999999999" customHeight="1">
      <c r="A13" s="40"/>
      <c r="B13" s="31"/>
      <c r="C13" s="17"/>
      <c r="D13" s="37" t="s">
        <v>159</v>
      </c>
      <c r="E13" s="7"/>
      <c r="F13" s="53"/>
      <c r="G13" s="53"/>
      <c r="H13" s="53"/>
      <c r="I13" s="53"/>
      <c r="J13" s="53"/>
      <c r="K13" s="53">
        <v>1</v>
      </c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</row>
    <row r="14" spans="1:156" s="9" customFormat="1" ht="20.149999999999999" customHeight="1">
      <c r="A14" s="40"/>
      <c r="B14" s="31"/>
      <c r="C14" s="6" t="s">
        <v>248</v>
      </c>
      <c r="D14" s="104" t="str">
        <f>목록별산출서!E10</f>
        <v>(12/2)</v>
      </c>
      <c r="E14" s="34">
        <f>IF(egTextCal(D14)&lt;&gt;0, egTextCal(D14),"")</f>
        <v>6</v>
      </c>
      <c r="F14" s="33"/>
      <c r="G14" s="33"/>
      <c r="H14" s="33"/>
      <c r="I14" s="33"/>
      <c r="J14" s="33"/>
      <c r="K14" s="33">
        <f>IF(E14*K13&lt;&gt;0,E14*K13,  )</f>
        <v>6</v>
      </c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>
        <f>K14</f>
        <v>6</v>
      </c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</row>
    <row r="15" spans="1:156" s="9" customFormat="1" ht="20.149999999999999" customHeight="1">
      <c r="A15" s="40"/>
      <c r="B15" s="31"/>
      <c r="C15" s="17"/>
      <c r="D15" s="37" t="s">
        <v>166</v>
      </c>
      <c r="E15" s="7"/>
      <c r="F15" s="53"/>
      <c r="G15" s="53">
        <v>1</v>
      </c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</row>
    <row r="16" spans="1:156" s="9" customFormat="1" ht="20.149999999999999" customHeight="1">
      <c r="A16" s="40"/>
      <c r="B16" s="31"/>
      <c r="C16" s="6" t="s">
        <v>362</v>
      </c>
      <c r="D16" s="104" t="str">
        <f>목록별산출서!E11</f>
        <v>1</v>
      </c>
      <c r="E16" s="34">
        <f>IF(egTextCal(D16)&lt;&gt;0, egTextCal(D16),"")</f>
        <v>1</v>
      </c>
      <c r="F16" s="33"/>
      <c r="G16" s="33">
        <f>IF(E16*G15&lt;&gt;0,E16*G15,  )</f>
        <v>1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>
        <f>G16</f>
        <v>1</v>
      </c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</row>
    <row r="17" spans="1:156" s="9" customFormat="1" ht="20.149999999999999" customHeight="1">
      <c r="A17" s="40"/>
      <c r="B17" s="31"/>
      <c r="C17" s="17"/>
      <c r="D17" s="37" t="s">
        <v>171</v>
      </c>
      <c r="E17" s="7"/>
      <c r="F17" s="53"/>
      <c r="G17" s="53"/>
      <c r="H17" s="53">
        <v>1</v>
      </c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</row>
    <row r="18" spans="1:156" s="9" customFormat="1" ht="20.149999999999999" customHeight="1">
      <c r="A18" s="40"/>
      <c r="B18" s="31"/>
      <c r="C18" s="6" t="s">
        <v>363</v>
      </c>
      <c r="D18" s="104" t="str">
        <f>목록별산출서!E12</f>
        <v>1</v>
      </c>
      <c r="E18" s="34">
        <f>IF(egTextCal(D18)&lt;&gt;0, egTextCal(D18),"")</f>
        <v>1</v>
      </c>
      <c r="F18" s="33"/>
      <c r="G18" s="33"/>
      <c r="H18" s="33">
        <f>IF(E18*H17&lt;&gt;0,E18*H17,  )</f>
        <v>1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>
        <f>H18</f>
        <v>1</v>
      </c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</row>
    <row r="19" spans="1:156" s="9" customFormat="1" ht="20.149999999999999" customHeight="1">
      <c r="A19" s="40"/>
      <c r="B19" s="31"/>
      <c r="C19" s="17"/>
      <c r="D19" s="37" t="s">
        <v>177</v>
      </c>
      <c r="E19" s="7"/>
      <c r="F19" s="53"/>
      <c r="G19" s="53"/>
      <c r="H19" s="53"/>
      <c r="I19" s="53"/>
      <c r="J19" s="53">
        <v>1</v>
      </c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</row>
    <row r="20" spans="1:156" s="9" customFormat="1" ht="20.149999999999999" customHeight="1">
      <c r="A20" s="40"/>
      <c r="B20" s="31"/>
      <c r="C20" s="6" t="s">
        <v>364</v>
      </c>
      <c r="D20" s="104" t="str">
        <f>목록별산출서!E13</f>
        <v>4+4</v>
      </c>
      <c r="E20" s="34">
        <f>IF(egTextCal(D20)&lt;&gt;0, egTextCal(D20),"")</f>
        <v>8</v>
      </c>
      <c r="F20" s="33"/>
      <c r="G20" s="33"/>
      <c r="H20" s="33"/>
      <c r="I20" s="33"/>
      <c r="J20" s="33">
        <f>IF(E20*J19&lt;&gt;0,E20*J19,  )</f>
        <v>8</v>
      </c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>
        <f>J20</f>
        <v>8</v>
      </c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</row>
    <row r="21" spans="1:156" s="9" customFormat="1" ht="20.149999999999999" customHeight="1">
      <c r="A21" s="40"/>
      <c r="B21" s="31"/>
      <c r="C21" s="17"/>
      <c r="D21" s="37" t="s">
        <v>183</v>
      </c>
      <c r="E21" s="7"/>
      <c r="F21" s="53"/>
      <c r="G21" s="53"/>
      <c r="H21" s="53"/>
      <c r="I21" s="53"/>
      <c r="J21" s="53"/>
      <c r="K21" s="53"/>
      <c r="L21" s="53"/>
      <c r="M21" s="53"/>
      <c r="N21" s="53"/>
      <c r="O21" s="53">
        <v>1</v>
      </c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</row>
    <row r="22" spans="1:156" s="9" customFormat="1" ht="20.149999999999999" customHeight="1">
      <c r="A22" s="40"/>
      <c r="B22" s="31"/>
      <c r="C22" s="6" t="s">
        <v>365</v>
      </c>
      <c r="D22" s="104" t="str">
        <f>목록별산출서!E14</f>
        <v>3*2</v>
      </c>
      <c r="E22" s="34">
        <f>IF(egTextCal(D22)&lt;&gt;0, egTextCal(D22),"")</f>
        <v>6</v>
      </c>
      <c r="F22" s="33"/>
      <c r="G22" s="33"/>
      <c r="H22" s="33"/>
      <c r="I22" s="33"/>
      <c r="J22" s="33"/>
      <c r="K22" s="33"/>
      <c r="L22" s="33"/>
      <c r="M22" s="33"/>
      <c r="N22" s="33"/>
      <c r="O22" s="33">
        <f>IF(E22*O21&lt;&gt;0,E22*O21,  )</f>
        <v>6</v>
      </c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>
        <f>O22</f>
        <v>6</v>
      </c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  <c r="DJ22" s="50"/>
      <c r="DK22" s="50"/>
      <c r="DL22" s="50"/>
      <c r="DM22" s="50"/>
      <c r="DN22" s="50"/>
      <c r="DO22" s="50"/>
      <c r="DP22" s="50"/>
      <c r="DQ22" s="50"/>
      <c r="DR22" s="50"/>
      <c r="DS22" s="50"/>
      <c r="DT22" s="50"/>
      <c r="DU22" s="50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</row>
    <row r="23" spans="1:156" s="9" customFormat="1" ht="20.149999999999999" customHeight="1">
      <c r="A23" s="40"/>
      <c r="B23" s="31"/>
      <c r="C23" s="17"/>
      <c r="D23" s="37" t="s">
        <v>189</v>
      </c>
      <c r="E23" s="7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>
        <v>1</v>
      </c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0"/>
      <c r="DO23" s="50"/>
      <c r="DP23" s="50"/>
      <c r="DQ23" s="50"/>
      <c r="DR23" s="50"/>
      <c r="DS23" s="50"/>
      <c r="DT23" s="50"/>
      <c r="DU23" s="50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</row>
    <row r="24" spans="1:156" s="9" customFormat="1" ht="20.149999999999999" customHeight="1">
      <c r="A24" s="40"/>
      <c r="B24" s="31"/>
      <c r="C24" s="6" t="s">
        <v>141</v>
      </c>
      <c r="D24" s="104" t="str">
        <f>목록별산출서!E15</f>
        <v>3*0.8</v>
      </c>
      <c r="E24" s="34">
        <f>IF(egTextCal(D24)&lt;&gt;0, egTextCal(D24),"")</f>
        <v>2.4000000000000004</v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>
        <f>IF(E24*P23&lt;&gt;0,E24*P23,  )</f>
        <v>2.4000000000000004</v>
      </c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>
        <f>P24</f>
        <v>2.4000000000000004</v>
      </c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</row>
    <row r="25" spans="1:156" s="9" customFormat="1" ht="20.149999999999999" customHeight="1">
      <c r="A25" s="40"/>
      <c r="B25" s="31"/>
      <c r="C25" s="17"/>
      <c r="D25" s="37" t="s">
        <v>195</v>
      </c>
      <c r="E25" s="7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>
        <v>1</v>
      </c>
      <c r="S25" s="53"/>
      <c r="T25" s="53"/>
      <c r="U25" s="53"/>
      <c r="V25" s="53"/>
      <c r="W25" s="53"/>
      <c r="X25" s="53"/>
      <c r="Y25" s="53"/>
      <c r="Z25" s="53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</row>
    <row r="26" spans="1:156" s="9" customFormat="1" ht="20.149999999999999" customHeight="1">
      <c r="A26" s="40"/>
      <c r="B26" s="31"/>
      <c r="C26" s="6" t="s">
        <v>366</v>
      </c>
      <c r="D26" s="104" t="str">
        <f>목록별산출서!E16</f>
        <v>3*0.8*2.35/1000</v>
      </c>
      <c r="E26" s="34">
        <f>IF(egTextCal(D26)&lt;&gt;0, egTextCal(D26),"")</f>
        <v>5.6400000000000018E-3</v>
      </c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>
        <f>IF(E26*R25&lt;&gt;0,E26*R25,  )</f>
        <v>5.6400000000000018E-3</v>
      </c>
      <c r="S26" s="33"/>
      <c r="T26" s="33"/>
      <c r="U26" s="33"/>
      <c r="V26" s="33"/>
      <c r="W26" s="33"/>
      <c r="X26" s="33"/>
      <c r="Y26" s="33"/>
      <c r="Z26" s="33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>
        <f>R26</f>
        <v>5.6400000000000018E-3</v>
      </c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</row>
    <row r="27" spans="1:156" s="9" customFormat="1" ht="20.149999999999999" customHeight="1">
      <c r="A27" s="40"/>
      <c r="B27" s="31"/>
      <c r="C27" s="17"/>
      <c r="D27" s="37" t="s">
        <v>202</v>
      </c>
      <c r="E27" s="7"/>
      <c r="F27" s="53"/>
      <c r="G27" s="53"/>
      <c r="H27" s="53"/>
      <c r="I27" s="53"/>
      <c r="J27" s="53"/>
      <c r="K27" s="53"/>
      <c r="L27" s="53"/>
      <c r="M27" s="53"/>
      <c r="N27" s="53">
        <v>1</v>
      </c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</row>
    <row r="28" spans="1:156" s="9" customFormat="1" ht="20.149999999999999" customHeight="1">
      <c r="A28" s="40"/>
      <c r="B28" s="31"/>
      <c r="C28" s="6" t="s">
        <v>152</v>
      </c>
      <c r="D28" s="104" t="str">
        <f>목록별산출서!E17</f>
        <v>10*0.8*1.2</v>
      </c>
      <c r="E28" s="34">
        <f>IF(egTextCal(D28)&lt;&gt;0, egTextCal(D28),"")</f>
        <v>9.6</v>
      </c>
      <c r="F28" s="33"/>
      <c r="G28" s="33"/>
      <c r="H28" s="33"/>
      <c r="I28" s="33"/>
      <c r="J28" s="33"/>
      <c r="K28" s="33"/>
      <c r="L28" s="33"/>
      <c r="M28" s="33"/>
      <c r="N28" s="33">
        <f>IF(E28*N27&lt;&gt;0,E28*N27,  )</f>
        <v>9.6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>
        <f>N28</f>
        <v>9.6</v>
      </c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  <c r="DQ28" s="50"/>
      <c r="DR28" s="50"/>
      <c r="DS28" s="50"/>
      <c r="DT28" s="50"/>
      <c r="DU28" s="50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</row>
    <row r="29" spans="1:156" s="9" customFormat="1" ht="20.149999999999999" customHeight="1">
      <c r="A29" s="40"/>
      <c r="B29" s="31"/>
      <c r="C29" s="17"/>
      <c r="D29" s="37" t="s">
        <v>209</v>
      </c>
      <c r="E29" s="7"/>
      <c r="F29" s="53"/>
      <c r="G29" s="53"/>
      <c r="H29" s="53"/>
      <c r="I29" s="53"/>
      <c r="J29" s="53"/>
      <c r="K29" s="53"/>
      <c r="L29" s="53">
        <v>1</v>
      </c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</row>
    <row r="30" spans="1:156" s="9" customFormat="1" ht="20.149999999999999" customHeight="1">
      <c r="A30" s="40"/>
      <c r="B30" s="31"/>
      <c r="C30" s="6" t="s">
        <v>367</v>
      </c>
      <c r="D30" s="104" t="str">
        <f>목록별산출서!E18</f>
        <v>10*0.8*1.2</v>
      </c>
      <c r="E30" s="34">
        <f>IF(egTextCal(D30)&lt;&gt;0, egTextCal(D30),"")</f>
        <v>9.6</v>
      </c>
      <c r="F30" s="33"/>
      <c r="G30" s="33"/>
      <c r="H30" s="33"/>
      <c r="I30" s="33"/>
      <c r="J30" s="33"/>
      <c r="K30" s="33"/>
      <c r="L30" s="33">
        <f>IF(E30*L29&lt;&gt;0,E30*L29,  )</f>
        <v>9.6</v>
      </c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>
        <f>L30</f>
        <v>9.6</v>
      </c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  <c r="DB30" s="50"/>
      <c r="DC30" s="50"/>
      <c r="DD30" s="50"/>
      <c r="DE30" s="50"/>
      <c r="DF30" s="50"/>
      <c r="DG30" s="50"/>
      <c r="DH30" s="50"/>
      <c r="DI30" s="50"/>
      <c r="DJ30" s="50"/>
      <c r="DK30" s="50"/>
      <c r="DL30" s="50"/>
      <c r="DM30" s="50"/>
      <c r="DN30" s="50"/>
      <c r="DO30" s="50"/>
      <c r="DP30" s="50"/>
      <c r="DQ30" s="50"/>
      <c r="DR30" s="50"/>
      <c r="DS30" s="50"/>
      <c r="DT30" s="50"/>
      <c r="DU30" s="50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</row>
    <row r="31" spans="1:156" s="9" customFormat="1" ht="20.149999999999999" customHeight="1">
      <c r="A31" s="40"/>
      <c r="B31" s="31"/>
      <c r="C31" s="17"/>
      <c r="D31" s="37" t="s">
        <v>214</v>
      </c>
      <c r="E31" s="7"/>
      <c r="F31" s="53"/>
      <c r="G31" s="53"/>
      <c r="H31" s="53"/>
      <c r="I31" s="53"/>
      <c r="J31" s="53"/>
      <c r="K31" s="53"/>
      <c r="L31" s="53"/>
      <c r="M31" s="53">
        <v>1</v>
      </c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</row>
    <row r="32" spans="1:156" s="9" customFormat="1" ht="20.149999999999999" customHeight="1">
      <c r="A32" s="40"/>
      <c r="B32" s="31"/>
      <c r="C32" s="6" t="s">
        <v>368</v>
      </c>
      <c r="D32" s="104" t="str">
        <f>목록별산출서!E19</f>
        <v>3*0.8</v>
      </c>
      <c r="E32" s="34">
        <f>IF(egTextCal(D32)&lt;&gt;0, egTextCal(D32),"")</f>
        <v>2.4000000000000004</v>
      </c>
      <c r="F32" s="33"/>
      <c r="G32" s="33"/>
      <c r="H32" s="33"/>
      <c r="I32" s="33"/>
      <c r="J32" s="33"/>
      <c r="K32" s="33"/>
      <c r="L32" s="33"/>
      <c r="M32" s="33">
        <f>IF(E32*M31&lt;&gt;0,E32*M31,  )</f>
        <v>2.4000000000000004</v>
      </c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>
        <f>M32</f>
        <v>2.4000000000000004</v>
      </c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</row>
    <row r="33" spans="1:156" s="9" customFormat="1" ht="20.149999999999999" customHeight="1">
      <c r="A33" s="40"/>
      <c r="B33" s="31"/>
      <c r="C33" s="17"/>
      <c r="D33" s="37"/>
      <c r="E33" s="7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  <c r="CO33" s="50"/>
      <c r="CP33" s="50"/>
      <c r="CQ33" s="50"/>
      <c r="CR33" s="50"/>
      <c r="CS33" s="50"/>
      <c r="CT33" s="50"/>
      <c r="CU33" s="50"/>
      <c r="CV33" s="50"/>
      <c r="CW33" s="50"/>
      <c r="CX33" s="50"/>
      <c r="CY33" s="50"/>
      <c r="CZ33" s="50"/>
      <c r="DA33" s="50"/>
      <c r="DB33" s="50"/>
      <c r="DC33" s="50"/>
      <c r="DD33" s="50"/>
      <c r="DE33" s="50"/>
      <c r="DF33" s="50"/>
      <c r="DG33" s="50"/>
      <c r="DH33" s="50"/>
      <c r="DI33" s="50"/>
      <c r="DJ33" s="50"/>
      <c r="DK33" s="50"/>
      <c r="DL33" s="50"/>
      <c r="DM33" s="50"/>
      <c r="DN33" s="50"/>
      <c r="DO33" s="50"/>
      <c r="DP33" s="50"/>
      <c r="DQ33" s="50"/>
      <c r="DR33" s="50"/>
      <c r="DS33" s="50"/>
      <c r="DT33" s="50"/>
      <c r="DU33" s="50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</row>
    <row r="34" spans="1:156" s="9" customFormat="1" ht="20.149999999999999" customHeight="1">
      <c r="A34" s="40"/>
      <c r="B34" s="31"/>
      <c r="C34" s="6" t="s">
        <v>369</v>
      </c>
      <c r="D34" s="51"/>
      <c r="E34" s="34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</row>
    <row r="35" spans="1:156" s="9" customFormat="1" ht="20.149999999999999" customHeight="1">
      <c r="A35" s="40"/>
      <c r="B35" s="31"/>
      <c r="C35" s="17"/>
      <c r="D35" s="37"/>
      <c r="E35" s="7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</row>
    <row r="36" spans="1:156" s="9" customFormat="1" ht="20.149999999999999" customHeight="1">
      <c r="A36" s="40"/>
      <c r="B36" s="31"/>
      <c r="C36" s="6" t="s">
        <v>370</v>
      </c>
      <c r="D36" s="51"/>
      <c r="E36" s="34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</row>
    <row r="37" spans="1:156" s="9" customFormat="1" ht="20.149999999999999" customHeight="1">
      <c r="A37" s="40"/>
      <c r="B37" s="31"/>
      <c r="C37" s="17"/>
      <c r="D37" s="37"/>
      <c r="E37" s="7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0"/>
      <c r="CO37" s="50"/>
      <c r="CP37" s="50"/>
      <c r="CQ37" s="50"/>
      <c r="CR37" s="50"/>
      <c r="CS37" s="50"/>
      <c r="CT37" s="50"/>
      <c r="CU37" s="50"/>
      <c r="CV37" s="50"/>
      <c r="CW37" s="50"/>
      <c r="CX37" s="50"/>
      <c r="CY37" s="50"/>
      <c r="CZ37" s="50"/>
      <c r="DA37" s="50"/>
      <c r="DB37" s="50"/>
      <c r="DC37" s="50"/>
      <c r="DD37" s="50"/>
      <c r="DE37" s="50"/>
      <c r="DF37" s="50"/>
      <c r="DG37" s="50"/>
      <c r="DH37" s="50"/>
      <c r="DI37" s="50"/>
      <c r="DJ37" s="50"/>
      <c r="DK37" s="50"/>
      <c r="DL37" s="50"/>
      <c r="DM37" s="50"/>
      <c r="DN37" s="50"/>
      <c r="DO37" s="50"/>
      <c r="DP37" s="50"/>
      <c r="DQ37" s="50"/>
      <c r="DR37" s="50"/>
      <c r="DS37" s="50"/>
      <c r="DT37" s="50"/>
      <c r="DU37" s="50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</row>
    <row r="38" spans="1:156" s="9" customFormat="1" ht="20.149999999999999" customHeight="1">
      <c r="A38" s="40"/>
      <c r="B38" s="31"/>
      <c r="C38" s="6" t="s">
        <v>371</v>
      </c>
      <c r="D38" s="51"/>
      <c r="E38" s="34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50"/>
      <c r="DB38" s="50"/>
      <c r="DC38" s="50"/>
      <c r="DD38" s="50"/>
      <c r="DE38" s="50"/>
      <c r="DF38" s="50"/>
      <c r="DG38" s="50"/>
      <c r="DH38" s="50"/>
      <c r="DI38" s="50"/>
      <c r="DJ38" s="50"/>
      <c r="DK38" s="50"/>
      <c r="DL38" s="50"/>
      <c r="DM38" s="50"/>
      <c r="DN38" s="50"/>
      <c r="DO38" s="50"/>
      <c r="DP38" s="50"/>
      <c r="DQ38" s="50"/>
      <c r="DR38" s="50"/>
      <c r="DS38" s="50"/>
      <c r="DT38" s="50"/>
      <c r="DU38" s="50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</row>
    <row r="39" spans="1:156" s="9" customFormat="1" ht="20.149999999999999" customHeight="1">
      <c r="A39" s="40"/>
      <c r="B39" s="31"/>
      <c r="C39" s="17"/>
      <c r="D39" s="37"/>
      <c r="E39" s="7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</row>
    <row r="40" spans="1:156" s="9" customFormat="1" ht="20.149999999999999" customHeight="1">
      <c r="A40" s="40"/>
      <c r="B40" s="31"/>
      <c r="C40" s="6" t="s">
        <v>372</v>
      </c>
      <c r="D40" s="51"/>
      <c r="E40" s="34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  <c r="CZ40" s="50"/>
      <c r="DA40" s="50"/>
      <c r="DB40" s="50"/>
      <c r="DC40" s="50"/>
      <c r="DD40" s="50"/>
      <c r="DE40" s="50"/>
      <c r="DF40" s="50"/>
      <c r="DG40" s="50"/>
      <c r="DH40" s="50"/>
      <c r="DI40" s="50"/>
      <c r="DJ40" s="50"/>
      <c r="DK40" s="50"/>
      <c r="DL40" s="50"/>
      <c r="DM40" s="50"/>
      <c r="DN40" s="50"/>
      <c r="DO40" s="50"/>
      <c r="DP40" s="50"/>
      <c r="DQ40" s="50"/>
      <c r="DR40" s="50"/>
      <c r="DS40" s="50"/>
      <c r="DT40" s="50"/>
      <c r="DU40" s="50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</row>
    <row r="41" spans="1:156" s="9" customFormat="1" ht="20.149999999999999" customHeight="1">
      <c r="A41" s="40"/>
      <c r="B41" s="31"/>
      <c r="C41" s="17"/>
      <c r="D41" s="37"/>
      <c r="E41" s="7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  <c r="CZ41" s="50"/>
      <c r="DA41" s="50"/>
      <c r="DB41" s="50"/>
      <c r="DC41" s="50"/>
      <c r="DD41" s="50"/>
      <c r="DE41" s="50"/>
      <c r="DF41" s="50"/>
      <c r="DG41" s="50"/>
      <c r="DH41" s="50"/>
      <c r="DI41" s="50"/>
      <c r="DJ41" s="50"/>
      <c r="DK41" s="50"/>
      <c r="DL41" s="50"/>
      <c r="DM41" s="50"/>
      <c r="DN41" s="50"/>
      <c r="DO41" s="50"/>
      <c r="DP41" s="50"/>
      <c r="DQ41" s="50"/>
      <c r="DR41" s="50"/>
      <c r="DS41" s="50"/>
      <c r="DT41" s="50"/>
      <c r="DU41" s="50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</row>
    <row r="42" spans="1:156" s="9" customFormat="1" ht="20.149999999999999" customHeight="1">
      <c r="A42" s="40"/>
      <c r="B42" s="31"/>
      <c r="C42" s="6" t="s">
        <v>373</v>
      </c>
      <c r="D42" s="51"/>
      <c r="E42" s="34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  <c r="CO42" s="50"/>
      <c r="CP42" s="50"/>
      <c r="CQ42" s="50"/>
      <c r="CR42" s="50"/>
      <c r="CS42" s="50"/>
      <c r="CT42" s="50"/>
      <c r="CU42" s="50"/>
      <c r="CV42" s="50"/>
      <c r="CW42" s="50"/>
      <c r="CX42" s="50"/>
      <c r="CY42" s="50"/>
      <c r="CZ42" s="50"/>
      <c r="DA42" s="50"/>
      <c r="DB42" s="50"/>
      <c r="DC42" s="50"/>
      <c r="DD42" s="50"/>
      <c r="DE42" s="50"/>
      <c r="DF42" s="50"/>
      <c r="DG42" s="50"/>
      <c r="DH42" s="50"/>
      <c r="DI42" s="50"/>
      <c r="DJ42" s="50"/>
      <c r="DK42" s="50"/>
      <c r="DL42" s="50"/>
      <c r="DM42" s="50"/>
      <c r="DN42" s="50"/>
      <c r="DO42" s="50"/>
      <c r="DP42" s="50"/>
      <c r="DQ42" s="50"/>
      <c r="DR42" s="50"/>
      <c r="DS42" s="50"/>
      <c r="DT42" s="50"/>
      <c r="DU42" s="50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</row>
    <row r="43" spans="1:156" s="9" customFormat="1" ht="20.149999999999999" customHeight="1">
      <c r="A43" s="40"/>
      <c r="B43" s="31"/>
      <c r="C43" s="17"/>
      <c r="D43" s="37"/>
      <c r="E43" s="7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P43" s="50"/>
      <c r="CQ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  <c r="DE43" s="50"/>
      <c r="DF43" s="50"/>
      <c r="DG43" s="50"/>
      <c r="DH43" s="50"/>
      <c r="DI43" s="50"/>
      <c r="DJ43" s="50"/>
      <c r="DK43" s="50"/>
      <c r="DL43" s="50"/>
      <c r="DM43" s="50"/>
      <c r="DN43" s="50"/>
      <c r="DO43" s="50"/>
      <c r="DP43" s="50"/>
      <c r="DQ43" s="50"/>
      <c r="DR43" s="50"/>
      <c r="DS43" s="50"/>
      <c r="DT43" s="50"/>
      <c r="DU43" s="50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</row>
    <row r="44" spans="1:156" s="9" customFormat="1" ht="20.149999999999999" customHeight="1">
      <c r="A44" s="40"/>
      <c r="B44" s="31"/>
      <c r="C44" s="6" t="s">
        <v>374</v>
      </c>
      <c r="D44" s="51"/>
      <c r="E44" s="34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50"/>
      <c r="DB44" s="50"/>
      <c r="DC44" s="50"/>
      <c r="DD44" s="50"/>
      <c r="DE44" s="50"/>
      <c r="DF44" s="50"/>
      <c r="DG44" s="50"/>
      <c r="DH44" s="50"/>
      <c r="DI44" s="50"/>
      <c r="DJ44" s="50"/>
      <c r="DK44" s="50"/>
      <c r="DL44" s="50"/>
      <c r="DM44" s="50"/>
      <c r="DN44" s="50"/>
      <c r="DO44" s="50"/>
      <c r="DP44" s="50"/>
      <c r="DQ44" s="50"/>
      <c r="DR44" s="50"/>
      <c r="DS44" s="50"/>
      <c r="DT44" s="50"/>
      <c r="DU44" s="50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</row>
    <row r="45" spans="1:156" s="9" customFormat="1" ht="20.149999999999999" customHeight="1">
      <c r="A45" s="40"/>
      <c r="B45" s="31" t="s">
        <v>375</v>
      </c>
      <c r="C45" s="17"/>
      <c r="D45" s="105" t="s">
        <v>376</v>
      </c>
      <c r="E45" s="101" t="s">
        <v>124</v>
      </c>
      <c r="F45" s="53">
        <f t="shared" ref="F45:R45" si="0">SUM(CA6:CA44)</f>
        <v>12</v>
      </c>
      <c r="G45" s="53">
        <f t="shared" si="0"/>
        <v>1</v>
      </c>
      <c r="H45" s="53">
        <f t="shared" si="0"/>
        <v>1</v>
      </c>
      <c r="I45" s="53">
        <f t="shared" si="0"/>
        <v>88</v>
      </c>
      <c r="J45" s="53">
        <f t="shared" si="0"/>
        <v>8</v>
      </c>
      <c r="K45" s="53">
        <f t="shared" si="0"/>
        <v>6</v>
      </c>
      <c r="L45" s="53">
        <f t="shared" si="0"/>
        <v>9.6</v>
      </c>
      <c r="M45" s="53">
        <f t="shared" si="0"/>
        <v>2.4000000000000004</v>
      </c>
      <c r="N45" s="53">
        <f t="shared" si="0"/>
        <v>9.6</v>
      </c>
      <c r="O45" s="53">
        <f t="shared" si="0"/>
        <v>6</v>
      </c>
      <c r="P45" s="53">
        <f t="shared" si="0"/>
        <v>2.4000000000000004</v>
      </c>
      <c r="Q45" s="53">
        <f t="shared" si="0"/>
        <v>10</v>
      </c>
      <c r="R45" s="53">
        <f t="shared" si="0"/>
        <v>5.6400000000000018E-3</v>
      </c>
      <c r="S45" s="53"/>
      <c r="T45" s="53"/>
      <c r="U45" s="53"/>
      <c r="V45" s="53"/>
      <c r="W45" s="53"/>
      <c r="X45" s="53"/>
      <c r="Y45" s="53"/>
      <c r="Z45" s="53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  <c r="DB45" s="50"/>
      <c r="DC45" s="50"/>
      <c r="DD45" s="50"/>
      <c r="DE45" s="50"/>
      <c r="DF45" s="50"/>
      <c r="DG45" s="50"/>
      <c r="DH45" s="50"/>
      <c r="DI45" s="50"/>
      <c r="DJ45" s="50"/>
      <c r="DK45" s="50"/>
      <c r="DL45" s="50"/>
      <c r="DM45" s="50"/>
      <c r="DN45" s="50"/>
      <c r="DO45" s="50"/>
      <c r="DP45" s="50"/>
      <c r="DQ45" s="50"/>
      <c r="DR45" s="50"/>
      <c r="DS45" s="50"/>
      <c r="DT45" s="50"/>
      <c r="DU45" s="50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</row>
    <row r="46" spans="1:156" s="9" customFormat="1" ht="20.149999999999999" customHeight="1">
      <c r="A46" s="40"/>
      <c r="B46" s="31"/>
      <c r="C46" s="5" t="s">
        <v>377</v>
      </c>
      <c r="D46" s="34" t="s">
        <v>378</v>
      </c>
      <c r="E46" s="34">
        <v>1</v>
      </c>
      <c r="F46" s="34">
        <f>E46*F45</f>
        <v>12</v>
      </c>
      <c r="G46" s="34">
        <f>E46*G45</f>
        <v>1</v>
      </c>
      <c r="H46" s="34">
        <f>E46*H45</f>
        <v>1</v>
      </c>
      <c r="I46" s="34">
        <f>E46*I45</f>
        <v>88</v>
      </c>
      <c r="J46" s="34">
        <f>E46*J45</f>
        <v>8</v>
      </c>
      <c r="K46" s="34">
        <f>E46*K45</f>
        <v>6</v>
      </c>
      <c r="L46" s="34">
        <f>E46*L45</f>
        <v>9.6</v>
      </c>
      <c r="M46" s="34">
        <f>E46*M45</f>
        <v>2.4000000000000004</v>
      </c>
      <c r="N46" s="34">
        <f>E46*N45</f>
        <v>9.6</v>
      </c>
      <c r="O46" s="34">
        <f>E46*O45</f>
        <v>6</v>
      </c>
      <c r="P46" s="34">
        <f>E46*P45</f>
        <v>2.4000000000000004</v>
      </c>
      <c r="Q46" s="34">
        <f>E46*Q45</f>
        <v>10</v>
      </c>
      <c r="R46" s="34">
        <f>E46*R45</f>
        <v>5.6400000000000018E-3</v>
      </c>
      <c r="S46" s="34"/>
      <c r="T46" s="34"/>
      <c r="U46" s="34"/>
      <c r="V46" s="34"/>
      <c r="W46" s="34"/>
      <c r="X46" s="34"/>
      <c r="Y46" s="34"/>
      <c r="Z46" s="34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  <c r="DT46" s="50"/>
      <c r="DU46" s="50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</row>
    <row r="47" spans="1:156" ht="20.149999999999999" customHeight="1">
      <c r="B47" s="31" t="s">
        <v>133</v>
      </c>
      <c r="C47" s="264" t="s">
        <v>218</v>
      </c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</row>
    <row r="48" spans="1:156" ht="20.149999999999999" customHeight="1">
      <c r="B48" s="39"/>
      <c r="C48" s="21"/>
      <c r="D48" s="54"/>
      <c r="E48" s="54"/>
      <c r="F48" s="19" t="s">
        <v>379</v>
      </c>
      <c r="G48" s="19" t="s">
        <v>180</v>
      </c>
      <c r="H48" s="17" t="s">
        <v>339</v>
      </c>
      <c r="I48" s="17" t="s">
        <v>239</v>
      </c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CA48" s="1" t="s">
        <v>379</v>
      </c>
      <c r="CB48" s="1" t="s">
        <v>180</v>
      </c>
      <c r="CC48" s="1" t="s">
        <v>339</v>
      </c>
      <c r="CD48" s="1" t="s">
        <v>239</v>
      </c>
    </row>
    <row r="49" spans="1:82" ht="20.149999999999999" customHeight="1">
      <c r="A49" s="40"/>
      <c r="B49" s="39"/>
      <c r="C49" s="4" t="s">
        <v>341</v>
      </c>
      <c r="D49" s="4" t="s">
        <v>342</v>
      </c>
      <c r="E49" s="4" t="s">
        <v>343</v>
      </c>
      <c r="F49" s="12" t="s">
        <v>380</v>
      </c>
      <c r="G49" s="12" t="s">
        <v>347</v>
      </c>
      <c r="H49" s="4"/>
      <c r="I49" s="4" t="s">
        <v>381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CA49" s="1" t="s">
        <v>380</v>
      </c>
      <c r="CB49" s="1" t="s">
        <v>347</v>
      </c>
      <c r="CD49" s="1" t="s">
        <v>381</v>
      </c>
    </row>
    <row r="50" spans="1:82" ht="20.149999999999999" customHeight="1">
      <c r="A50" s="40"/>
      <c r="B50" s="39"/>
      <c r="C50" s="22"/>
      <c r="D50" s="22"/>
      <c r="E50" s="22"/>
      <c r="F50" s="20" t="s">
        <v>382</v>
      </c>
      <c r="G50" s="20" t="s">
        <v>225</v>
      </c>
      <c r="H50" s="18" t="s">
        <v>383</v>
      </c>
      <c r="I50" s="18" t="s">
        <v>384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CA50" s="1" t="s">
        <v>382</v>
      </c>
      <c r="CB50" s="1" t="s">
        <v>225</v>
      </c>
      <c r="CC50" s="1" t="s">
        <v>383</v>
      </c>
      <c r="CD50" s="1" t="s">
        <v>384</v>
      </c>
    </row>
    <row r="51" spans="1:82" ht="20.149999999999999" customHeight="1">
      <c r="A51" s="40"/>
      <c r="C51" s="17"/>
      <c r="D51" s="37" t="s">
        <v>220</v>
      </c>
      <c r="E51" s="7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82" ht="20.149999999999999" customHeight="1">
      <c r="A52" s="40"/>
      <c r="C52" s="6" t="s">
        <v>134</v>
      </c>
      <c r="D52" s="51"/>
      <c r="E52" s="34" t="str">
        <f>IF(egTextCal(D52)&lt;&gt;0, egTextCal(D52),"")</f>
        <v/>
      </c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spans="1:82" ht="20.149999999999999" customHeight="1">
      <c r="A53" s="40"/>
      <c r="C53" s="17"/>
      <c r="D53" s="38" t="s">
        <v>222</v>
      </c>
      <c r="E53" s="8"/>
      <c r="F53" s="53">
        <v>1</v>
      </c>
      <c r="G53" s="53"/>
      <c r="H53" s="53">
        <v>1</v>
      </c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82" ht="20.149999999999999" customHeight="1">
      <c r="A54" s="40"/>
      <c r="C54" s="6" t="s">
        <v>147</v>
      </c>
      <c r="D54" s="103" t="str">
        <f>목록별산출서!E48</f>
        <v>10</v>
      </c>
      <c r="E54" s="34">
        <f>IF(egTextCal(D54)&lt;&gt;0, egTextCal(D54),"")</f>
        <v>10</v>
      </c>
      <c r="F54" s="33">
        <f>IF(E54*F53&lt;&gt;0,E54*F53,  )</f>
        <v>10</v>
      </c>
      <c r="G54" s="33"/>
      <c r="H54" s="33">
        <f>IF(E54*H53&lt;&gt;0,E54*H53,  )</f>
        <v>10</v>
      </c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CA54" s="1">
        <f>F54</f>
        <v>10</v>
      </c>
      <c r="CC54" s="1">
        <f>H54</f>
        <v>10</v>
      </c>
    </row>
    <row r="55" spans="1:82" ht="20.149999999999999" customHeight="1">
      <c r="A55" s="40"/>
      <c r="C55" s="17"/>
      <c r="D55" s="38" t="s">
        <v>229</v>
      </c>
      <c r="E55" s="8"/>
      <c r="F55" s="53">
        <v>1</v>
      </c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82" ht="20.149999999999999" customHeight="1">
      <c r="A56" s="40"/>
      <c r="C56" s="6" t="s">
        <v>230</v>
      </c>
      <c r="D56" s="103" t="str">
        <f>목록별산출서!E50</f>
        <v>3</v>
      </c>
      <c r="E56" s="34">
        <f>IF(egTextCal(D56)&lt;&gt;0, egTextCal(D56),"")</f>
        <v>3</v>
      </c>
      <c r="F56" s="33">
        <f>IF(E56*F55&lt;&gt;0,E56*F55,  )</f>
        <v>3</v>
      </c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CA56" s="1">
        <f>F56</f>
        <v>3</v>
      </c>
    </row>
    <row r="57" spans="1:82" ht="20.149999999999999" customHeight="1">
      <c r="A57" s="40"/>
      <c r="C57" s="17"/>
      <c r="D57" s="37" t="s">
        <v>232</v>
      </c>
      <c r="E57" s="7"/>
      <c r="F57" s="53"/>
      <c r="G57" s="53">
        <v>1</v>
      </c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82" ht="20.149999999999999" customHeight="1">
      <c r="A58" s="40"/>
      <c r="C58" s="6" t="s">
        <v>361</v>
      </c>
      <c r="D58" s="104" t="str">
        <f>목록별산출서!E51</f>
        <v>1+1</v>
      </c>
      <c r="E58" s="34">
        <f>IF(egTextCal(D58)&lt;&gt;0, egTextCal(D58),"")</f>
        <v>2</v>
      </c>
      <c r="F58" s="33"/>
      <c r="G58" s="33">
        <f>IF(E58*G57&lt;&gt;0,E58*G57,  )</f>
        <v>2</v>
      </c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CB58" s="1">
        <f>G58</f>
        <v>2</v>
      </c>
    </row>
    <row r="59" spans="1:82" ht="20.149999999999999" customHeight="1">
      <c r="A59" s="40"/>
      <c r="C59" s="17"/>
      <c r="D59" s="37" t="s">
        <v>237</v>
      </c>
      <c r="E59" s="7"/>
      <c r="F59" s="53"/>
      <c r="G59" s="53"/>
      <c r="H59" s="53"/>
      <c r="I59" s="53">
        <v>1</v>
      </c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82" ht="20.149999999999999" customHeight="1">
      <c r="A60" s="40"/>
      <c r="C60" s="6" t="s">
        <v>248</v>
      </c>
      <c r="D60" s="104" t="str">
        <f>목록별산출서!E52</f>
        <v>3</v>
      </c>
      <c r="E60" s="34">
        <f>IF(egTextCal(D60)&lt;&gt;0, egTextCal(D60),"")</f>
        <v>3</v>
      </c>
      <c r="F60" s="33"/>
      <c r="G60" s="33"/>
      <c r="H60" s="33"/>
      <c r="I60" s="33">
        <f>IF(E60*I59&lt;&gt;0,E60*I59,  )</f>
        <v>3</v>
      </c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CD60" s="1">
        <f>I60</f>
        <v>3</v>
      </c>
    </row>
    <row r="61" spans="1:82" ht="20.149999999999999" customHeight="1">
      <c r="A61" s="40"/>
      <c r="C61" s="17"/>
      <c r="D61" s="37"/>
      <c r="E61" s="7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82" ht="20.149999999999999" customHeight="1">
      <c r="A62" s="40"/>
      <c r="C62" s="6" t="s">
        <v>362</v>
      </c>
      <c r="D62" s="51"/>
      <c r="E62" s="34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spans="1:82" ht="20.149999999999999" customHeight="1">
      <c r="A63" s="40"/>
      <c r="C63" s="17"/>
      <c r="D63" s="37"/>
      <c r="E63" s="7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82" ht="20.149999999999999" customHeight="1">
      <c r="A64" s="40"/>
      <c r="C64" s="6" t="s">
        <v>363</v>
      </c>
      <c r="D64" s="51"/>
      <c r="E64" s="34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spans="1:26" ht="20.149999999999999" customHeight="1">
      <c r="A65" s="40"/>
      <c r="C65" s="17"/>
      <c r="D65" s="37"/>
      <c r="E65" s="7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20.149999999999999" customHeight="1">
      <c r="A66" s="40"/>
      <c r="C66" s="6" t="s">
        <v>364</v>
      </c>
      <c r="D66" s="51"/>
      <c r="E66" s="34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spans="1:26" ht="20.149999999999999" customHeight="1">
      <c r="A67" s="40"/>
      <c r="C67" s="17"/>
      <c r="D67" s="37"/>
      <c r="E67" s="7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20.149999999999999" customHeight="1">
      <c r="A68" s="40"/>
      <c r="C68" s="6" t="s">
        <v>365</v>
      </c>
      <c r="D68" s="51"/>
      <c r="E68" s="34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spans="1:26" ht="20.149999999999999" customHeight="1">
      <c r="A69" s="40"/>
      <c r="C69" s="17"/>
      <c r="D69" s="37"/>
      <c r="E69" s="7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20.149999999999999" customHeight="1">
      <c r="A70" s="40"/>
      <c r="C70" s="6" t="s">
        <v>141</v>
      </c>
      <c r="D70" s="51"/>
      <c r="E70" s="34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spans="1:26" ht="20.149999999999999" customHeight="1">
      <c r="A71" s="40"/>
      <c r="C71" s="17"/>
      <c r="D71" s="37"/>
      <c r="E71" s="7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20.149999999999999" customHeight="1">
      <c r="A72" s="40"/>
      <c r="C72" s="6" t="s">
        <v>366</v>
      </c>
      <c r="D72" s="51"/>
      <c r="E72" s="34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 ht="20.149999999999999" customHeight="1">
      <c r="A73" s="40"/>
      <c r="C73" s="17"/>
      <c r="D73" s="37"/>
      <c r="E73" s="7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20.149999999999999" customHeight="1">
      <c r="A74" s="40"/>
      <c r="C74" s="6" t="s">
        <v>152</v>
      </c>
      <c r="D74" s="51"/>
      <c r="E74" s="34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20.149999999999999" customHeight="1">
      <c r="A75" s="40"/>
      <c r="C75" s="17"/>
      <c r="D75" s="37"/>
      <c r="E75" s="7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20.149999999999999" customHeight="1">
      <c r="A76" s="40"/>
      <c r="C76" s="6" t="s">
        <v>367</v>
      </c>
      <c r="D76" s="51"/>
      <c r="E76" s="34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 ht="20.149999999999999" customHeight="1">
      <c r="A77" s="40"/>
      <c r="C77" s="17"/>
      <c r="D77" s="37"/>
      <c r="E77" s="7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20.149999999999999" customHeight="1">
      <c r="A78" s="40"/>
      <c r="C78" s="6" t="s">
        <v>368</v>
      </c>
      <c r="D78" s="51"/>
      <c r="E78" s="34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 ht="20.149999999999999" customHeight="1">
      <c r="A79" s="40"/>
      <c r="C79" s="17"/>
      <c r="D79" s="37"/>
      <c r="E79" s="7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20.149999999999999" customHeight="1">
      <c r="A80" s="40"/>
      <c r="C80" s="6" t="s">
        <v>369</v>
      </c>
      <c r="D80" s="51"/>
      <c r="E80" s="34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96" ht="20.149999999999999" customHeight="1">
      <c r="A81" s="40"/>
      <c r="C81" s="17"/>
      <c r="D81" s="37"/>
      <c r="E81" s="7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96" ht="20.149999999999999" customHeight="1">
      <c r="A82" s="40"/>
      <c r="C82" s="6" t="s">
        <v>370</v>
      </c>
      <c r="D82" s="51"/>
      <c r="E82" s="34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96" ht="20.149999999999999" customHeight="1">
      <c r="A83" s="40"/>
      <c r="C83" s="17"/>
      <c r="D83" s="37"/>
      <c r="E83" s="7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96" ht="20.149999999999999" customHeight="1">
      <c r="A84" s="40"/>
      <c r="C84" s="6" t="s">
        <v>371</v>
      </c>
      <c r="D84" s="51"/>
      <c r="E84" s="34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spans="1:96" ht="20.149999999999999" customHeight="1">
      <c r="A85" s="40"/>
      <c r="C85" s="17"/>
      <c r="D85" s="37"/>
      <c r="E85" s="7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96" ht="20.149999999999999" customHeight="1">
      <c r="A86" s="40"/>
      <c r="C86" s="6" t="s">
        <v>372</v>
      </c>
      <c r="D86" s="51"/>
      <c r="E86" s="34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spans="1:96" ht="20.149999999999999" customHeight="1">
      <c r="A87" s="40"/>
      <c r="C87" s="17"/>
      <c r="D87" s="37"/>
      <c r="E87" s="7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96" ht="20.149999999999999" customHeight="1">
      <c r="A88" s="40"/>
      <c r="C88" s="6" t="s">
        <v>373</v>
      </c>
      <c r="D88" s="51"/>
      <c r="E88" s="34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spans="1:96" ht="20.149999999999999" customHeight="1">
      <c r="A89" s="40"/>
      <c r="C89" s="17"/>
      <c r="D89" s="37"/>
      <c r="E89" s="7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96" ht="20.149999999999999" customHeight="1">
      <c r="A90" s="40"/>
      <c r="C90" s="6" t="s">
        <v>374</v>
      </c>
      <c r="D90" s="51"/>
      <c r="E90" s="34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spans="1:96" ht="20.149999999999999" customHeight="1">
      <c r="A91" s="40"/>
      <c r="B91" s="31" t="s">
        <v>375</v>
      </c>
      <c r="C91" s="17"/>
      <c r="D91" s="105" t="s">
        <v>376</v>
      </c>
      <c r="E91" s="101" t="s">
        <v>124</v>
      </c>
      <c r="F91" s="53">
        <f>SUM(CA52:CA90)</f>
        <v>13</v>
      </c>
      <c r="G91" s="53">
        <f>SUM(CB52:CB90)</f>
        <v>2</v>
      </c>
      <c r="H91" s="53">
        <f>SUM(CC52:CC90)</f>
        <v>10</v>
      </c>
      <c r="I91" s="53">
        <f>SUM(CD52:CD90)</f>
        <v>3</v>
      </c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96" ht="20.149999999999999" customHeight="1">
      <c r="A92" s="40"/>
      <c r="C92" s="5" t="s">
        <v>377</v>
      </c>
      <c r="D92" s="34" t="s">
        <v>378</v>
      </c>
      <c r="E92" s="34">
        <v>1</v>
      </c>
      <c r="F92" s="34">
        <f>E92*F91</f>
        <v>13</v>
      </c>
      <c r="G92" s="34">
        <f>E92*G91</f>
        <v>2</v>
      </c>
      <c r="H92" s="34">
        <f>E92*H91</f>
        <v>10</v>
      </c>
      <c r="I92" s="34">
        <f>E92*I91</f>
        <v>3</v>
      </c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96" ht="20.149999999999999" customHeight="1">
      <c r="B93" s="31" t="s">
        <v>133</v>
      </c>
      <c r="C93" s="264" t="s">
        <v>242</v>
      </c>
      <c r="D93" s="284"/>
      <c r="E93" s="284"/>
      <c r="F93" s="284"/>
      <c r="G93" s="284"/>
      <c r="H93" s="284"/>
      <c r="I93" s="284"/>
      <c r="J93" s="284"/>
      <c r="K93" s="284"/>
      <c r="L93" s="284"/>
      <c r="M93" s="284"/>
      <c r="N93" s="284"/>
      <c r="O93" s="284"/>
      <c r="P93" s="284"/>
      <c r="Q93" s="284"/>
      <c r="R93" s="284"/>
      <c r="S93" s="284"/>
      <c r="T93" s="284"/>
      <c r="U93" s="284"/>
      <c r="V93" s="284"/>
      <c r="W93" s="284"/>
      <c r="X93" s="284"/>
      <c r="Y93" s="284"/>
      <c r="Z93" s="284"/>
    </row>
    <row r="94" spans="1:96" ht="20.149999999999999" customHeight="1">
      <c r="B94" s="39"/>
      <c r="C94" s="21"/>
      <c r="D94" s="54"/>
      <c r="E94" s="54"/>
      <c r="F94" s="19" t="s">
        <v>379</v>
      </c>
      <c r="G94" s="19" t="s">
        <v>334</v>
      </c>
      <c r="H94" s="17" t="s">
        <v>334</v>
      </c>
      <c r="I94" s="17" t="s">
        <v>260</v>
      </c>
      <c r="J94" s="17" t="s">
        <v>260</v>
      </c>
      <c r="K94" s="17" t="s">
        <v>260</v>
      </c>
      <c r="L94" s="17" t="s">
        <v>385</v>
      </c>
      <c r="M94" s="17" t="s">
        <v>386</v>
      </c>
      <c r="N94" s="17" t="s">
        <v>339</v>
      </c>
      <c r="O94" s="17" t="s">
        <v>339</v>
      </c>
      <c r="P94" s="17" t="s">
        <v>328</v>
      </c>
      <c r="Q94" s="17" t="s">
        <v>387</v>
      </c>
      <c r="R94" s="17" t="s">
        <v>323</v>
      </c>
      <c r="S94" s="17" t="s">
        <v>311</v>
      </c>
      <c r="T94" s="17" t="s">
        <v>318</v>
      </c>
      <c r="U94" s="17" t="s">
        <v>295</v>
      </c>
      <c r="V94" s="17" t="s">
        <v>388</v>
      </c>
      <c r="W94" s="17" t="s">
        <v>274</v>
      </c>
      <c r="X94" s="17"/>
      <c r="Y94" s="17"/>
      <c r="Z94" s="17"/>
      <c r="CA94" s="1" t="s">
        <v>379</v>
      </c>
      <c r="CB94" s="1" t="s">
        <v>334</v>
      </c>
      <c r="CC94" s="1" t="s">
        <v>334</v>
      </c>
      <c r="CD94" s="1" t="s">
        <v>260</v>
      </c>
      <c r="CE94" s="1" t="s">
        <v>260</v>
      </c>
      <c r="CF94" s="1" t="s">
        <v>260</v>
      </c>
      <c r="CG94" s="1" t="s">
        <v>385</v>
      </c>
      <c r="CH94" s="1" t="s">
        <v>386</v>
      </c>
      <c r="CI94" s="1" t="s">
        <v>339</v>
      </c>
      <c r="CJ94" s="1" t="s">
        <v>339</v>
      </c>
      <c r="CK94" s="1" t="s">
        <v>328</v>
      </c>
      <c r="CL94" s="1" t="s">
        <v>387</v>
      </c>
      <c r="CM94" s="1" t="s">
        <v>323</v>
      </c>
      <c r="CN94" s="1" t="s">
        <v>311</v>
      </c>
      <c r="CO94" s="1" t="s">
        <v>318</v>
      </c>
      <c r="CP94" s="1" t="s">
        <v>295</v>
      </c>
      <c r="CQ94" s="1" t="s">
        <v>388</v>
      </c>
      <c r="CR94" s="1" t="s">
        <v>274</v>
      </c>
    </row>
    <row r="95" spans="1:96" ht="20.149999999999999" customHeight="1">
      <c r="A95" s="40"/>
      <c r="B95" s="39"/>
      <c r="C95" s="4" t="s">
        <v>341</v>
      </c>
      <c r="D95" s="4" t="s">
        <v>342</v>
      </c>
      <c r="E95" s="4" t="s">
        <v>343</v>
      </c>
      <c r="F95" s="12" t="s">
        <v>380</v>
      </c>
      <c r="G95" s="12" t="s">
        <v>346</v>
      </c>
      <c r="H95" s="4" t="s">
        <v>346</v>
      </c>
      <c r="I95" s="4" t="s">
        <v>389</v>
      </c>
      <c r="J95" s="4" t="s">
        <v>389</v>
      </c>
      <c r="K95" s="4" t="s">
        <v>389</v>
      </c>
      <c r="L95" s="4"/>
      <c r="M95" s="4" t="s">
        <v>390</v>
      </c>
      <c r="N95" s="4"/>
      <c r="O95" s="4"/>
      <c r="P95" s="4" t="s">
        <v>329</v>
      </c>
      <c r="Q95" s="4" t="s">
        <v>302</v>
      </c>
      <c r="R95" s="4" t="s">
        <v>324</v>
      </c>
      <c r="S95" s="4" t="s">
        <v>312</v>
      </c>
      <c r="T95" s="4" t="s">
        <v>319</v>
      </c>
      <c r="U95" s="4" t="s">
        <v>296</v>
      </c>
      <c r="V95" s="4" t="s">
        <v>307</v>
      </c>
      <c r="W95" s="4" t="s">
        <v>275</v>
      </c>
      <c r="X95" s="4"/>
      <c r="Y95" s="4"/>
      <c r="Z95" s="4"/>
      <c r="CA95" s="1" t="s">
        <v>380</v>
      </c>
      <c r="CB95" s="1" t="s">
        <v>346</v>
      </c>
      <c r="CC95" s="1" t="s">
        <v>346</v>
      </c>
      <c r="CD95" s="1" t="s">
        <v>389</v>
      </c>
      <c r="CE95" s="1" t="s">
        <v>389</v>
      </c>
      <c r="CF95" s="1" t="s">
        <v>389</v>
      </c>
      <c r="CH95" s="1" t="s">
        <v>390</v>
      </c>
      <c r="CK95" s="1" t="s">
        <v>329</v>
      </c>
      <c r="CL95" s="1" t="s">
        <v>302</v>
      </c>
      <c r="CM95" s="1" t="s">
        <v>324</v>
      </c>
      <c r="CN95" s="1" t="s">
        <v>312</v>
      </c>
      <c r="CO95" s="1" t="s">
        <v>319</v>
      </c>
      <c r="CP95" s="1" t="s">
        <v>296</v>
      </c>
      <c r="CQ95" s="1" t="s">
        <v>307</v>
      </c>
      <c r="CR95" s="1" t="s">
        <v>275</v>
      </c>
    </row>
    <row r="96" spans="1:96" ht="20.149999999999999" customHeight="1">
      <c r="A96" s="40"/>
      <c r="B96" s="39"/>
      <c r="C96" s="22"/>
      <c r="D96" s="22"/>
      <c r="E96" s="22"/>
      <c r="F96" s="20" t="s">
        <v>382</v>
      </c>
      <c r="G96" s="20" t="s">
        <v>354</v>
      </c>
      <c r="H96" s="18" t="s">
        <v>391</v>
      </c>
      <c r="I96" s="18" t="s">
        <v>392</v>
      </c>
      <c r="J96" s="18" t="s">
        <v>225</v>
      </c>
      <c r="K96" s="18" t="s">
        <v>355</v>
      </c>
      <c r="L96" s="18" t="s">
        <v>393</v>
      </c>
      <c r="M96" s="18" t="s">
        <v>394</v>
      </c>
      <c r="N96" s="18" t="s">
        <v>395</v>
      </c>
      <c r="O96" s="18" t="s">
        <v>360</v>
      </c>
      <c r="P96" s="18" t="s">
        <v>124</v>
      </c>
      <c r="Q96" s="18" t="s">
        <v>164</v>
      </c>
      <c r="R96" s="18" t="s">
        <v>313</v>
      </c>
      <c r="S96" s="18" t="s">
        <v>313</v>
      </c>
      <c r="T96" s="18" t="s">
        <v>193</v>
      </c>
      <c r="U96" s="18" t="s">
        <v>193</v>
      </c>
      <c r="V96" s="18" t="s">
        <v>164</v>
      </c>
      <c r="W96" s="18" t="s">
        <v>276</v>
      </c>
      <c r="X96" s="18"/>
      <c r="Y96" s="18"/>
      <c r="Z96" s="18"/>
      <c r="CA96" s="1" t="s">
        <v>382</v>
      </c>
      <c r="CB96" s="1" t="s">
        <v>354</v>
      </c>
      <c r="CC96" s="1" t="s">
        <v>391</v>
      </c>
      <c r="CD96" s="1" t="s">
        <v>392</v>
      </c>
      <c r="CE96" s="1" t="s">
        <v>225</v>
      </c>
      <c r="CF96" s="1" t="s">
        <v>355</v>
      </c>
      <c r="CG96" s="1" t="s">
        <v>393</v>
      </c>
      <c r="CH96" s="1" t="s">
        <v>394</v>
      </c>
      <c r="CI96" s="1" t="s">
        <v>395</v>
      </c>
      <c r="CJ96" s="1" t="s">
        <v>360</v>
      </c>
      <c r="CK96" s="1" t="s">
        <v>124</v>
      </c>
      <c r="CL96" s="1" t="s">
        <v>164</v>
      </c>
      <c r="CM96" s="1" t="s">
        <v>313</v>
      </c>
      <c r="CN96" s="1" t="s">
        <v>313</v>
      </c>
      <c r="CO96" s="1" t="s">
        <v>193</v>
      </c>
      <c r="CP96" s="1" t="s">
        <v>193</v>
      </c>
      <c r="CQ96" s="1" t="s">
        <v>164</v>
      </c>
      <c r="CR96" s="1" t="s">
        <v>276</v>
      </c>
    </row>
    <row r="97" spans="1:88" ht="20.149999999999999" customHeight="1">
      <c r="A97" s="40"/>
      <c r="C97" s="17"/>
      <c r="D97" s="37" t="s">
        <v>244</v>
      </c>
      <c r="E97" s="7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88" ht="20.149999999999999" customHeight="1">
      <c r="A98" s="40"/>
      <c r="C98" s="6" t="s">
        <v>134</v>
      </c>
      <c r="D98" s="51"/>
      <c r="E98" s="34" t="str">
        <f>IF(egTextCal(D98)&lt;&gt;0, egTextCal(D98),"")</f>
        <v/>
      </c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spans="1:88" ht="20.149999999999999" customHeight="1">
      <c r="A99" s="40"/>
      <c r="C99" s="17"/>
      <c r="D99" s="38" t="s">
        <v>245</v>
      </c>
      <c r="E99" s="8"/>
      <c r="F99" s="53">
        <v>1</v>
      </c>
      <c r="G99" s="53">
        <v>4</v>
      </c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88" ht="20.149999999999999" customHeight="1">
      <c r="A100" s="40"/>
      <c r="C100" s="6" t="s">
        <v>147</v>
      </c>
      <c r="D100" s="103" t="str">
        <f>목록별산출서!E90</f>
        <v>3+3</v>
      </c>
      <c r="E100" s="34">
        <f>IF(egTextCal(D100)&lt;&gt;0, egTextCal(D100),"")</f>
        <v>6</v>
      </c>
      <c r="F100" s="33">
        <f>IF(E100*F99&lt;&gt;0,E100*F99,  )</f>
        <v>6</v>
      </c>
      <c r="G100" s="33">
        <f>IF(E100*G99&lt;&gt;0,E100*G99,  )</f>
        <v>24</v>
      </c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CA100" s="1">
        <f>F100</f>
        <v>6</v>
      </c>
      <c r="CB100" s="1">
        <f>G100</f>
        <v>24</v>
      </c>
    </row>
    <row r="101" spans="1:88" ht="20.149999999999999" customHeight="1">
      <c r="A101" s="40"/>
      <c r="C101" s="17"/>
      <c r="D101" s="38" t="s">
        <v>247</v>
      </c>
      <c r="E101" s="8"/>
      <c r="F101" s="53">
        <v>1</v>
      </c>
      <c r="G101" s="53">
        <v>4</v>
      </c>
      <c r="H101" s="53"/>
      <c r="I101" s="53"/>
      <c r="J101" s="53"/>
      <c r="K101" s="53"/>
      <c r="L101" s="53"/>
      <c r="M101" s="53"/>
      <c r="N101" s="53"/>
      <c r="O101" s="53">
        <v>1</v>
      </c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88" ht="20.149999999999999" customHeight="1">
      <c r="A102" s="40"/>
      <c r="C102" s="6" t="s">
        <v>230</v>
      </c>
      <c r="D102" s="103" t="str">
        <f>목록별산출서!E92</f>
        <v>5</v>
      </c>
      <c r="E102" s="34">
        <f>IF(egTextCal(D102)&lt;&gt;0, egTextCal(D102),"")</f>
        <v>5</v>
      </c>
      <c r="F102" s="33">
        <f>IF(E102*F101&lt;&gt;0,E102*F101,  )</f>
        <v>5</v>
      </c>
      <c r="G102" s="33">
        <f>IF(E102*G101&lt;&gt;0,E102*G101,  )</f>
        <v>20</v>
      </c>
      <c r="H102" s="33"/>
      <c r="I102" s="33"/>
      <c r="J102" s="33"/>
      <c r="K102" s="33"/>
      <c r="L102" s="33"/>
      <c r="M102" s="33"/>
      <c r="N102" s="33"/>
      <c r="O102" s="33">
        <f>IF(E102*O101&lt;&gt;0,E102*O101,  )</f>
        <v>5</v>
      </c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CA102" s="1">
        <f>F102</f>
        <v>5</v>
      </c>
      <c r="CB102" s="1">
        <f>G102</f>
        <v>20</v>
      </c>
      <c r="CJ102" s="1">
        <f>O102</f>
        <v>5</v>
      </c>
    </row>
    <row r="103" spans="1:88" ht="20.149999999999999" customHeight="1">
      <c r="A103" s="40"/>
      <c r="C103" s="17"/>
      <c r="D103" s="37" t="s">
        <v>250</v>
      </c>
      <c r="E103" s="7"/>
      <c r="F103" s="53"/>
      <c r="G103" s="53"/>
      <c r="H103" s="53">
        <v>1</v>
      </c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88" ht="20.149999999999999" customHeight="1">
      <c r="A104" s="40"/>
      <c r="C104" s="6" t="s">
        <v>361</v>
      </c>
      <c r="D104" s="104" t="str">
        <f>목록별산출서!E95</f>
        <v>3+3</v>
      </c>
      <c r="E104" s="34">
        <f>IF(egTextCal(D104)&lt;&gt;0, egTextCal(D104),"")</f>
        <v>6</v>
      </c>
      <c r="F104" s="33"/>
      <c r="G104" s="33"/>
      <c r="H104" s="33">
        <f>IF(E104*H103&lt;&gt;0,E104*H103,  )</f>
        <v>6</v>
      </c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CC104" s="1">
        <f>H104</f>
        <v>6</v>
      </c>
    </row>
    <row r="105" spans="1:88" ht="20.149999999999999" customHeight="1">
      <c r="A105" s="40"/>
      <c r="C105" s="17"/>
      <c r="D105" s="37" t="s">
        <v>253</v>
      </c>
      <c r="E105" s="7"/>
      <c r="F105" s="53"/>
      <c r="G105" s="53"/>
      <c r="H105" s="53">
        <v>1</v>
      </c>
      <c r="I105" s="53"/>
      <c r="J105" s="53"/>
      <c r="K105" s="53"/>
      <c r="L105" s="53"/>
      <c r="M105" s="53"/>
      <c r="N105" s="53">
        <v>1</v>
      </c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88" ht="20.149999999999999" customHeight="1">
      <c r="A106" s="40"/>
      <c r="C106" s="6" t="s">
        <v>248</v>
      </c>
      <c r="D106" s="104" t="str">
        <f>목록별산출서!E96</f>
        <v>5</v>
      </c>
      <c r="E106" s="34">
        <f>IF(egTextCal(D106)&lt;&gt;0, egTextCal(D106),"")</f>
        <v>5</v>
      </c>
      <c r="F106" s="33"/>
      <c r="G106" s="33"/>
      <c r="H106" s="33">
        <f>IF(E106*H105&lt;&gt;0,E106*H105,  )</f>
        <v>5</v>
      </c>
      <c r="I106" s="33"/>
      <c r="J106" s="33"/>
      <c r="K106" s="33"/>
      <c r="L106" s="33"/>
      <c r="M106" s="33"/>
      <c r="N106" s="33">
        <f>IF(E106*N105&lt;&gt;0,E106*N105,  )</f>
        <v>5</v>
      </c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CC106" s="1">
        <f>H106</f>
        <v>5</v>
      </c>
      <c r="CI106" s="1">
        <f>N106</f>
        <v>5</v>
      </c>
    </row>
    <row r="107" spans="1:88" ht="20.149999999999999" customHeight="1">
      <c r="A107" s="40"/>
      <c r="C107" s="17"/>
      <c r="D107" s="37" t="s">
        <v>258</v>
      </c>
      <c r="E107" s="7"/>
      <c r="F107" s="53"/>
      <c r="G107" s="53"/>
      <c r="H107" s="53"/>
      <c r="I107" s="53"/>
      <c r="J107" s="53"/>
      <c r="K107" s="53">
        <v>1</v>
      </c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88" ht="20.149999999999999" customHeight="1">
      <c r="A108" s="40"/>
      <c r="C108" s="6" t="s">
        <v>362</v>
      </c>
      <c r="D108" s="104" t="str">
        <f>목록별산출서!E98</f>
        <v>4+4</v>
      </c>
      <c r="E108" s="34">
        <f>IF(egTextCal(D108)&lt;&gt;0, egTextCal(D108),"")</f>
        <v>8</v>
      </c>
      <c r="F108" s="33"/>
      <c r="G108" s="33"/>
      <c r="H108" s="33"/>
      <c r="I108" s="33"/>
      <c r="J108" s="33"/>
      <c r="K108" s="33">
        <f>IF(E108*K107&lt;&gt;0,E108*K107,  )</f>
        <v>8</v>
      </c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CF108" s="1">
        <f>K108</f>
        <v>8</v>
      </c>
    </row>
    <row r="109" spans="1:88" ht="20.149999999999999" customHeight="1">
      <c r="A109" s="40"/>
      <c r="C109" s="17"/>
      <c r="D109" s="37" t="s">
        <v>263</v>
      </c>
      <c r="E109" s="7"/>
      <c r="F109" s="53"/>
      <c r="G109" s="53"/>
      <c r="H109" s="53"/>
      <c r="I109" s="53"/>
      <c r="J109" s="53">
        <v>1</v>
      </c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88" ht="20.149999999999999" customHeight="1">
      <c r="A110" s="40"/>
      <c r="C110" s="6" t="s">
        <v>363</v>
      </c>
      <c r="D110" s="104" t="str">
        <f>목록별산출서!E99</f>
        <v>1+1</v>
      </c>
      <c r="E110" s="34">
        <f>IF(egTextCal(D110)&lt;&gt;0, egTextCal(D110),"")</f>
        <v>2</v>
      </c>
      <c r="F110" s="33"/>
      <c r="G110" s="33"/>
      <c r="H110" s="33"/>
      <c r="I110" s="33"/>
      <c r="J110" s="33">
        <f>IF(E110*J109&lt;&gt;0,E110*J109,  )</f>
        <v>2</v>
      </c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CE110" s="1">
        <f>J110</f>
        <v>2</v>
      </c>
    </row>
    <row r="111" spans="1:88" ht="20.149999999999999" customHeight="1">
      <c r="A111" s="40"/>
      <c r="C111" s="17"/>
      <c r="D111" s="37" t="s">
        <v>267</v>
      </c>
      <c r="E111" s="7"/>
      <c r="F111" s="53"/>
      <c r="G111" s="53"/>
      <c r="H111" s="53"/>
      <c r="I111" s="53">
        <v>1</v>
      </c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88" ht="20.149999999999999" customHeight="1">
      <c r="A112" s="40"/>
      <c r="C112" s="6" t="s">
        <v>364</v>
      </c>
      <c r="D112" s="104" t="str">
        <f>목록별산출서!E100</f>
        <v>3+3</v>
      </c>
      <c r="E112" s="34">
        <f>IF(egTextCal(D112)&lt;&gt;0, egTextCal(D112),"")</f>
        <v>6</v>
      </c>
      <c r="F112" s="33"/>
      <c r="G112" s="33"/>
      <c r="H112" s="33"/>
      <c r="I112" s="33">
        <f>IF(E112*I111&lt;&gt;0,E112*I111,  )</f>
        <v>6</v>
      </c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CD112" s="1">
        <f>I112</f>
        <v>6</v>
      </c>
    </row>
    <row r="113" spans="1:96" ht="20.149999999999999" customHeight="1">
      <c r="A113" s="40"/>
      <c r="C113" s="17"/>
      <c r="D113" s="37" t="s">
        <v>270</v>
      </c>
      <c r="E113" s="7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96" ht="20.149999999999999" customHeight="1">
      <c r="A114" s="40"/>
      <c r="C114" s="6" t="s">
        <v>365</v>
      </c>
      <c r="D114" s="51"/>
      <c r="E114" s="34" t="str">
        <f>IF(egTextCal(D114)&lt;&gt;0, egTextCal(D114),"")</f>
        <v/>
      </c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spans="1:96" ht="20.149999999999999" customHeight="1">
      <c r="A115" s="40"/>
      <c r="C115" s="17"/>
      <c r="D115" s="37" t="s">
        <v>272</v>
      </c>
      <c r="E115" s="7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>
        <v>1</v>
      </c>
      <c r="X115" s="53"/>
      <c r="Y115" s="53"/>
      <c r="Z115" s="53"/>
    </row>
    <row r="116" spans="1:96" ht="20.149999999999999" customHeight="1">
      <c r="A116" s="40"/>
      <c r="C116" s="6" t="s">
        <v>141</v>
      </c>
      <c r="D116" s="104" t="str">
        <f>목록별산출서!E102</f>
        <v>1</v>
      </c>
      <c r="E116" s="34">
        <f>IF(egTextCal(D116)&lt;&gt;0, egTextCal(D116),"")</f>
        <v>1</v>
      </c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>
        <f>IF(E116*W115&lt;&gt;0,E116*W115,  )</f>
        <v>1</v>
      </c>
      <c r="X116" s="33"/>
      <c r="Y116" s="33"/>
      <c r="Z116" s="33"/>
      <c r="CR116" s="1">
        <f>W116</f>
        <v>1</v>
      </c>
    </row>
    <row r="117" spans="1:96" ht="20.149999999999999" customHeight="1">
      <c r="A117" s="40"/>
      <c r="C117" s="17"/>
      <c r="D117" s="37" t="s">
        <v>277</v>
      </c>
      <c r="E117" s="7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96" ht="20.149999999999999" customHeight="1">
      <c r="A118" s="40"/>
      <c r="C118" s="6" t="s">
        <v>366</v>
      </c>
      <c r="D118" s="51"/>
      <c r="E118" s="34" t="str">
        <f>IF(egTextCal(D118)&lt;&gt;0, egTextCal(D118),"")</f>
        <v/>
      </c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spans="1:96" ht="20.149999999999999" customHeight="1">
      <c r="A119" s="40"/>
      <c r="C119" s="17"/>
      <c r="D119" s="37" t="s">
        <v>279</v>
      </c>
      <c r="E119" s="7"/>
      <c r="F119" s="53"/>
      <c r="G119" s="53"/>
      <c r="H119" s="53"/>
      <c r="I119" s="53"/>
      <c r="J119" s="53"/>
      <c r="K119" s="53"/>
      <c r="L119" s="53"/>
      <c r="M119" s="53">
        <v>1</v>
      </c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96" ht="20.149999999999999" customHeight="1">
      <c r="A120" s="40"/>
      <c r="C120" s="6" t="s">
        <v>152</v>
      </c>
      <c r="D120" s="104" t="str">
        <f>목록별산출서!E104</f>
        <v>1.2*0.6*0.4</v>
      </c>
      <c r="E120" s="34">
        <f>IF(egTextCal(D120)&lt;&gt;0, egTextCal(D120),"")</f>
        <v>0.28799999999999998</v>
      </c>
      <c r="F120" s="33"/>
      <c r="G120" s="33"/>
      <c r="H120" s="33"/>
      <c r="I120" s="33"/>
      <c r="J120" s="33"/>
      <c r="K120" s="33"/>
      <c r="L120" s="33"/>
      <c r="M120" s="33">
        <f>IF(E120*M119&lt;&gt;0,E120*M119,  )</f>
        <v>0.28799999999999998</v>
      </c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CH120" s="1">
        <f>M120</f>
        <v>0.28799999999999998</v>
      </c>
    </row>
    <row r="121" spans="1:96" ht="20.149999999999999" customHeight="1">
      <c r="A121" s="40"/>
      <c r="C121" s="17"/>
      <c r="D121" s="37" t="s">
        <v>285</v>
      </c>
      <c r="E121" s="7"/>
      <c r="F121" s="53"/>
      <c r="G121" s="53"/>
      <c r="H121" s="53"/>
      <c r="I121" s="53"/>
      <c r="J121" s="53"/>
      <c r="K121" s="53"/>
      <c r="L121" s="53">
        <v>1</v>
      </c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96" ht="20.149999999999999" customHeight="1">
      <c r="A122" s="40"/>
      <c r="C122" s="6" t="s">
        <v>367</v>
      </c>
      <c r="D122" s="104" t="str">
        <f>목록별산출서!E105</f>
        <v>(1.2+1.2)*0.6+(0.6+0.6)*0.6</v>
      </c>
      <c r="E122" s="34">
        <f>IF(egTextCal(D122)&lt;&gt;0, egTextCal(D122),"")</f>
        <v>2.16</v>
      </c>
      <c r="F122" s="33"/>
      <c r="G122" s="33"/>
      <c r="H122" s="33"/>
      <c r="I122" s="33"/>
      <c r="J122" s="33"/>
      <c r="K122" s="33"/>
      <c r="L122" s="33">
        <f>IF(E122*L121&lt;&gt;0,E122*L121,  )</f>
        <v>2.16</v>
      </c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CG122" s="1">
        <f>L122</f>
        <v>2.16</v>
      </c>
    </row>
    <row r="123" spans="1:96" ht="20.149999999999999" customHeight="1">
      <c r="A123" s="40"/>
      <c r="C123" s="17"/>
      <c r="D123" s="37" t="s">
        <v>288</v>
      </c>
      <c r="E123" s="7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96" ht="20.149999999999999" customHeight="1">
      <c r="A124" s="40"/>
      <c r="C124" s="6" t="s">
        <v>368</v>
      </c>
      <c r="D124" s="51"/>
      <c r="E124" s="34" t="str">
        <f>IF(egTextCal(D124)&lt;&gt;0, egTextCal(D124),"")</f>
        <v/>
      </c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spans="1:96" ht="20.149999999999999" customHeight="1">
      <c r="A125" s="40"/>
      <c r="C125" s="17"/>
      <c r="D125" s="37" t="s">
        <v>279</v>
      </c>
      <c r="E125" s="7"/>
      <c r="F125" s="53"/>
      <c r="G125" s="53"/>
      <c r="H125" s="53"/>
      <c r="I125" s="53"/>
      <c r="J125" s="53"/>
      <c r="K125" s="53"/>
      <c r="L125" s="53"/>
      <c r="M125" s="53">
        <v>1</v>
      </c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96" ht="20.149999999999999" customHeight="1">
      <c r="A126" s="40"/>
      <c r="C126" s="6" t="s">
        <v>369</v>
      </c>
      <c r="D126" s="104" t="str">
        <f>목록별산출서!E107</f>
        <v>1.8*1.5*0.4</v>
      </c>
      <c r="E126" s="34">
        <f>IF(egTextCal(D126)&lt;&gt;0, egTextCal(D126),"")</f>
        <v>1.08</v>
      </c>
      <c r="F126" s="33"/>
      <c r="G126" s="33"/>
      <c r="H126" s="33"/>
      <c r="I126" s="33"/>
      <c r="J126" s="33"/>
      <c r="K126" s="33"/>
      <c r="L126" s="33"/>
      <c r="M126" s="33">
        <f>IF(E126*M125&lt;&gt;0,E126*M125,  )</f>
        <v>1.08</v>
      </c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CH126" s="1">
        <f>M126</f>
        <v>1.08</v>
      </c>
    </row>
    <row r="127" spans="1:96" ht="20.149999999999999" customHeight="1">
      <c r="A127" s="40"/>
      <c r="C127" s="17"/>
      <c r="D127" s="37" t="s">
        <v>285</v>
      </c>
      <c r="E127" s="7"/>
      <c r="F127" s="53"/>
      <c r="G127" s="53"/>
      <c r="H127" s="53"/>
      <c r="I127" s="53"/>
      <c r="J127" s="53"/>
      <c r="K127" s="53"/>
      <c r="L127" s="53">
        <v>1</v>
      </c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96" ht="20.149999999999999" customHeight="1">
      <c r="A128" s="40"/>
      <c r="C128" s="6" t="s">
        <v>370</v>
      </c>
      <c r="D128" s="104" t="str">
        <f>목록별산출서!E108</f>
        <v>(1.8+1.8)*0.6+(1.5+1.5)*0.6</v>
      </c>
      <c r="E128" s="34">
        <f>IF(egTextCal(D128)&lt;&gt;0, egTextCal(D128),"")</f>
        <v>3.96</v>
      </c>
      <c r="F128" s="33"/>
      <c r="G128" s="33"/>
      <c r="H128" s="33"/>
      <c r="I128" s="33"/>
      <c r="J128" s="33"/>
      <c r="K128" s="33"/>
      <c r="L128" s="33">
        <f>IF(E128*L127&lt;&gt;0,E128*L127,  )</f>
        <v>3.96</v>
      </c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CG128" s="1">
        <f>L128</f>
        <v>3.96</v>
      </c>
    </row>
    <row r="129" spans="1:95" ht="20.149999999999999" customHeight="1">
      <c r="A129" s="40"/>
      <c r="C129" s="17"/>
      <c r="D129" s="37" t="s">
        <v>292</v>
      </c>
      <c r="E129" s="7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>
        <v>1</v>
      </c>
      <c r="V129" s="53"/>
      <c r="W129" s="53"/>
      <c r="X129" s="53"/>
      <c r="Y129" s="53"/>
      <c r="Z129" s="53"/>
    </row>
    <row r="130" spans="1:95" ht="20.149999999999999" customHeight="1">
      <c r="A130" s="40"/>
      <c r="C130" s="6" t="s">
        <v>371</v>
      </c>
      <c r="D130" s="104" t="str">
        <f>목록별산출서!E109</f>
        <v>(1.8*1.5)+(1.8*0.2+1.5*0.2)*2</v>
      </c>
      <c r="E130" s="34">
        <f>IF(egTextCal(D130)&lt;&gt;0, egTextCal(D130),"")</f>
        <v>4.0200000000000005</v>
      </c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>
        <f>IF(E130*U129&lt;&gt;0,E130*U129,  )</f>
        <v>4.0200000000000005</v>
      </c>
      <c r="V130" s="33"/>
      <c r="W130" s="33"/>
      <c r="X130" s="33"/>
      <c r="Y130" s="33"/>
      <c r="Z130" s="33"/>
      <c r="CP130" s="1">
        <f>U130</f>
        <v>4.0200000000000005</v>
      </c>
    </row>
    <row r="131" spans="1:95" ht="20.149999999999999" customHeight="1">
      <c r="A131" s="40"/>
      <c r="C131" s="17"/>
      <c r="D131" s="37" t="s">
        <v>297</v>
      </c>
      <c r="E131" s="7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95" ht="20.149999999999999" customHeight="1">
      <c r="A132" s="40"/>
      <c r="C132" s="6" t="s">
        <v>372</v>
      </c>
      <c r="D132" s="51"/>
      <c r="E132" s="34" t="str">
        <f>IF(egTextCal(D132)&lt;&gt;0, egTextCal(D132),"")</f>
        <v/>
      </c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spans="1:95" ht="20.149999999999999" customHeight="1">
      <c r="A133" s="40"/>
      <c r="C133" s="17"/>
      <c r="D133" s="37" t="s">
        <v>299</v>
      </c>
      <c r="E133" s="7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>
        <v>1</v>
      </c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95" ht="20.149999999999999" customHeight="1">
      <c r="A134" s="40"/>
      <c r="C134" s="6" t="s">
        <v>373</v>
      </c>
      <c r="D134" s="104" t="str">
        <f>목록별산출서!E111</f>
        <v>2</v>
      </c>
      <c r="E134" s="34">
        <f>IF(egTextCal(D134)&lt;&gt;0, egTextCal(D134),"")</f>
        <v>2</v>
      </c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>
        <f>IF(E134*Q133&lt;&gt;0,E134*Q133,  )</f>
        <v>2</v>
      </c>
      <c r="R134" s="33"/>
      <c r="S134" s="33"/>
      <c r="T134" s="33"/>
      <c r="U134" s="33"/>
      <c r="V134" s="33"/>
      <c r="W134" s="33"/>
      <c r="X134" s="33"/>
      <c r="Y134" s="33"/>
      <c r="Z134" s="33"/>
      <c r="CL134" s="1">
        <f>Q134</f>
        <v>2</v>
      </c>
    </row>
    <row r="135" spans="1:95" ht="20.149999999999999" customHeight="1">
      <c r="A135" s="40"/>
      <c r="C135" s="17"/>
      <c r="D135" s="37" t="s">
        <v>304</v>
      </c>
      <c r="E135" s="7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>
        <v>1</v>
      </c>
      <c r="W135" s="53"/>
      <c r="X135" s="53"/>
      <c r="Y135" s="53"/>
      <c r="Z135" s="53"/>
    </row>
    <row r="136" spans="1:95" ht="20.149999999999999" customHeight="1">
      <c r="A136" s="40"/>
      <c r="C136" s="6" t="s">
        <v>374</v>
      </c>
      <c r="D136" s="104" t="str">
        <f>목록별산출서!E112</f>
        <v>2</v>
      </c>
      <c r="E136" s="34">
        <f>IF(egTextCal(D136)&lt;&gt;0, egTextCal(D136),"")</f>
        <v>2</v>
      </c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>
        <f>IF(E136*V135&lt;&gt;0,E136*V135,  )</f>
        <v>2</v>
      </c>
      <c r="W136" s="33"/>
      <c r="X136" s="33"/>
      <c r="Y136" s="33"/>
      <c r="Z136" s="33"/>
      <c r="CQ136" s="1">
        <f>V136</f>
        <v>2</v>
      </c>
    </row>
    <row r="137" spans="1:95" ht="20.149999999999999" customHeight="1">
      <c r="A137" s="40"/>
      <c r="C137" s="17"/>
      <c r="D137" s="37" t="s">
        <v>309</v>
      </c>
      <c r="E137" s="7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>
        <v>1</v>
      </c>
      <c r="T137" s="53"/>
      <c r="U137" s="53"/>
      <c r="V137" s="53"/>
      <c r="W137" s="53"/>
      <c r="X137" s="53"/>
      <c r="Y137" s="53"/>
      <c r="Z137" s="53"/>
    </row>
    <row r="138" spans="1:95" ht="20.149999999999999" customHeight="1">
      <c r="A138" s="40"/>
      <c r="C138" s="6" t="s">
        <v>377</v>
      </c>
      <c r="D138" s="104" t="str">
        <f>목록별산출서!E113</f>
        <v>1</v>
      </c>
      <c r="E138" s="34">
        <f>IF(egTextCal(D138)&lt;&gt;0, egTextCal(D138),"")</f>
        <v>1</v>
      </c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>
        <f>IF(E138*S137&lt;&gt;0,E138*S137,  )</f>
        <v>1</v>
      </c>
      <c r="T138" s="33"/>
      <c r="U138" s="33"/>
      <c r="V138" s="33"/>
      <c r="W138" s="33"/>
      <c r="X138" s="33"/>
      <c r="Y138" s="33"/>
      <c r="Z138" s="33"/>
      <c r="CN138" s="1">
        <f>S138</f>
        <v>1</v>
      </c>
    </row>
    <row r="139" spans="1:95" ht="20.149999999999999" customHeight="1">
      <c r="D139" s="1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95" ht="20.149999999999999" customHeight="1">
      <c r="B140" s="39"/>
      <c r="C140" s="21"/>
      <c r="D140" s="54"/>
      <c r="E140" s="54"/>
      <c r="F140" s="19" t="s">
        <v>379</v>
      </c>
      <c r="G140" s="19" t="s">
        <v>334</v>
      </c>
      <c r="H140" s="17" t="s">
        <v>334</v>
      </c>
      <c r="I140" s="17" t="s">
        <v>260</v>
      </c>
      <c r="J140" s="17" t="s">
        <v>260</v>
      </c>
      <c r="K140" s="17" t="s">
        <v>260</v>
      </c>
      <c r="L140" s="17" t="s">
        <v>385</v>
      </c>
      <c r="M140" s="17" t="s">
        <v>386</v>
      </c>
      <c r="N140" s="17" t="s">
        <v>339</v>
      </c>
      <c r="O140" s="17" t="s">
        <v>339</v>
      </c>
      <c r="P140" s="17" t="s">
        <v>328</v>
      </c>
      <c r="Q140" s="17" t="s">
        <v>387</v>
      </c>
      <c r="R140" s="17" t="s">
        <v>323</v>
      </c>
      <c r="S140" s="17" t="s">
        <v>311</v>
      </c>
      <c r="T140" s="17" t="s">
        <v>318</v>
      </c>
      <c r="U140" s="17" t="s">
        <v>295</v>
      </c>
      <c r="V140" s="17" t="s">
        <v>388</v>
      </c>
      <c r="W140" s="17" t="s">
        <v>274</v>
      </c>
      <c r="X140" s="17"/>
      <c r="Y140" s="17"/>
      <c r="Z140" s="17"/>
    </row>
    <row r="141" spans="1:95" ht="20.149999999999999" customHeight="1">
      <c r="A141" s="40"/>
      <c r="B141" s="39"/>
      <c r="C141" s="4" t="s">
        <v>341</v>
      </c>
      <c r="D141" s="4" t="s">
        <v>342</v>
      </c>
      <c r="E141" s="4" t="s">
        <v>343</v>
      </c>
      <c r="F141" s="12" t="s">
        <v>380</v>
      </c>
      <c r="G141" s="12" t="s">
        <v>346</v>
      </c>
      <c r="H141" s="4" t="s">
        <v>346</v>
      </c>
      <c r="I141" s="4" t="s">
        <v>389</v>
      </c>
      <c r="J141" s="4" t="s">
        <v>389</v>
      </c>
      <c r="K141" s="4" t="s">
        <v>389</v>
      </c>
      <c r="L141" s="4"/>
      <c r="M141" s="4" t="s">
        <v>390</v>
      </c>
      <c r="N141" s="4"/>
      <c r="O141" s="4"/>
      <c r="P141" s="4" t="s">
        <v>329</v>
      </c>
      <c r="Q141" s="4" t="s">
        <v>302</v>
      </c>
      <c r="R141" s="4" t="s">
        <v>324</v>
      </c>
      <c r="S141" s="4" t="s">
        <v>312</v>
      </c>
      <c r="T141" s="4" t="s">
        <v>319</v>
      </c>
      <c r="U141" s="4" t="s">
        <v>296</v>
      </c>
      <c r="V141" s="4" t="s">
        <v>307</v>
      </c>
      <c r="W141" s="4" t="s">
        <v>275</v>
      </c>
      <c r="X141" s="4"/>
      <c r="Y141" s="4"/>
      <c r="Z141" s="4"/>
    </row>
    <row r="142" spans="1:95" ht="20.149999999999999" customHeight="1">
      <c r="A142" s="40"/>
      <c r="B142" s="39"/>
      <c r="C142" s="22"/>
      <c r="D142" s="22"/>
      <c r="E142" s="22"/>
      <c r="F142" s="20" t="s">
        <v>382</v>
      </c>
      <c r="G142" s="20" t="s">
        <v>354</v>
      </c>
      <c r="H142" s="18" t="s">
        <v>391</v>
      </c>
      <c r="I142" s="18" t="s">
        <v>392</v>
      </c>
      <c r="J142" s="18" t="s">
        <v>225</v>
      </c>
      <c r="K142" s="18" t="s">
        <v>355</v>
      </c>
      <c r="L142" s="18" t="s">
        <v>393</v>
      </c>
      <c r="M142" s="18" t="s">
        <v>394</v>
      </c>
      <c r="N142" s="18" t="s">
        <v>395</v>
      </c>
      <c r="O142" s="18" t="s">
        <v>360</v>
      </c>
      <c r="P142" s="18" t="s">
        <v>124</v>
      </c>
      <c r="Q142" s="18" t="s">
        <v>164</v>
      </c>
      <c r="R142" s="18" t="s">
        <v>313</v>
      </c>
      <c r="S142" s="18" t="s">
        <v>313</v>
      </c>
      <c r="T142" s="18" t="s">
        <v>193</v>
      </c>
      <c r="U142" s="18" t="s">
        <v>193</v>
      </c>
      <c r="V142" s="18" t="s">
        <v>164</v>
      </c>
      <c r="W142" s="18" t="s">
        <v>276</v>
      </c>
      <c r="X142" s="18"/>
      <c r="Y142" s="18"/>
      <c r="Z142" s="18"/>
    </row>
    <row r="143" spans="1:95" ht="20.149999999999999" customHeight="1">
      <c r="A143" s="40"/>
      <c r="C143" s="17"/>
      <c r="D143" s="37" t="s">
        <v>315</v>
      </c>
      <c r="E143" s="7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>
        <v>1</v>
      </c>
      <c r="U143" s="52"/>
      <c r="V143" s="52"/>
      <c r="W143" s="52"/>
      <c r="X143" s="52"/>
      <c r="Y143" s="52"/>
      <c r="Z143" s="52"/>
    </row>
    <row r="144" spans="1:95" ht="20.149999999999999" customHeight="1">
      <c r="A144" s="40"/>
      <c r="C144" s="6" t="s">
        <v>134</v>
      </c>
      <c r="D144" s="104" t="str">
        <f>목록별산출서!E114</f>
        <v>12*3.5</v>
      </c>
      <c r="E144" s="34">
        <f>IF(egTextCal(D144)&lt;&gt;0, egTextCal(D144),"")</f>
        <v>42</v>
      </c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>
        <f>IF(E144*T143&lt;&gt;0,E144*T143,  )</f>
        <v>42</v>
      </c>
      <c r="U144" s="33"/>
      <c r="V144" s="33"/>
      <c r="W144" s="33"/>
      <c r="X144" s="33"/>
      <c r="Y144" s="33"/>
      <c r="Z144" s="33"/>
      <c r="CO144" s="1">
        <f>T144</f>
        <v>42</v>
      </c>
    </row>
    <row r="145" spans="1:91" ht="20.149999999999999" customHeight="1">
      <c r="A145" s="40"/>
      <c r="C145" s="17"/>
      <c r="D145" s="38" t="s">
        <v>321</v>
      </c>
      <c r="E145" s="8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>
        <v>1</v>
      </c>
      <c r="S145" s="53"/>
      <c r="T145" s="53"/>
      <c r="U145" s="53"/>
      <c r="V145" s="53"/>
      <c r="W145" s="53"/>
      <c r="X145" s="53"/>
      <c r="Y145" s="53"/>
      <c r="Z145" s="53"/>
    </row>
    <row r="146" spans="1:91" ht="20.149999999999999" customHeight="1">
      <c r="A146" s="40"/>
      <c r="C146" s="6" t="s">
        <v>147</v>
      </c>
      <c r="D146" s="103" t="str">
        <f>목록별산출서!E115</f>
        <v>1</v>
      </c>
      <c r="E146" s="34">
        <f>IF(egTextCal(D146)&lt;&gt;0, egTextCal(D146),"")</f>
        <v>1</v>
      </c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>
        <f>IF(E146*R145&lt;&gt;0,E146*R145,  )</f>
        <v>1</v>
      </c>
      <c r="S146" s="33"/>
      <c r="T146" s="33"/>
      <c r="U146" s="33"/>
      <c r="V146" s="33"/>
      <c r="W146" s="33"/>
      <c r="X146" s="33"/>
      <c r="Y146" s="33"/>
      <c r="Z146" s="33"/>
      <c r="CM146" s="1">
        <f>R146</f>
        <v>1</v>
      </c>
    </row>
    <row r="147" spans="1:91" ht="20.149999999999999" customHeight="1">
      <c r="A147" s="40"/>
      <c r="C147" s="17"/>
      <c r="D147" s="38" t="s">
        <v>326</v>
      </c>
      <c r="E147" s="8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>
        <v>1</v>
      </c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91" ht="20.149999999999999" customHeight="1">
      <c r="A148" s="40"/>
      <c r="C148" s="6" t="s">
        <v>230</v>
      </c>
      <c r="D148" s="103" t="str">
        <f>목록별산출서!E116</f>
        <v>1</v>
      </c>
      <c r="E148" s="34">
        <f>IF(egTextCal(D148)&lt;&gt;0, egTextCal(D148),"")</f>
        <v>1</v>
      </c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>
        <f>IF(E148*P147&lt;&gt;0,E148*P147,  )</f>
        <v>1</v>
      </c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CK148" s="1">
        <f>P148</f>
        <v>1</v>
      </c>
    </row>
    <row r="149" spans="1:91" ht="20.149999999999999" customHeight="1">
      <c r="A149" s="40"/>
      <c r="C149" s="17"/>
      <c r="D149" s="37"/>
      <c r="E149" s="7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91" ht="20.149999999999999" customHeight="1">
      <c r="A150" s="40"/>
      <c r="C150" s="6" t="s">
        <v>361</v>
      </c>
      <c r="D150" s="51"/>
      <c r="E150" s="34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91" ht="20.149999999999999" customHeight="1">
      <c r="A151" s="40"/>
      <c r="C151" s="17"/>
      <c r="D151" s="37"/>
      <c r="E151" s="7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91" ht="20.149999999999999" customHeight="1">
      <c r="A152" s="40"/>
      <c r="C152" s="6" t="s">
        <v>248</v>
      </c>
      <c r="D152" s="51"/>
      <c r="E152" s="34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91" ht="20.149999999999999" customHeight="1">
      <c r="A153" s="40"/>
      <c r="C153" s="17"/>
      <c r="D153" s="37"/>
      <c r="E153" s="7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91" ht="20.149999999999999" customHeight="1">
      <c r="A154" s="40"/>
      <c r="C154" s="6" t="s">
        <v>362</v>
      </c>
      <c r="D154" s="51"/>
      <c r="E154" s="34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91" ht="20.149999999999999" customHeight="1">
      <c r="A155" s="40"/>
      <c r="C155" s="17"/>
      <c r="D155" s="37"/>
      <c r="E155" s="7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91" ht="20.149999999999999" customHeight="1">
      <c r="A156" s="40"/>
      <c r="C156" s="6" t="s">
        <v>363</v>
      </c>
      <c r="D156" s="51"/>
      <c r="E156" s="34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91" ht="20.149999999999999" customHeight="1">
      <c r="A157" s="40"/>
      <c r="C157" s="17"/>
      <c r="D157" s="37"/>
      <c r="E157" s="7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91" ht="20.149999999999999" customHeight="1">
      <c r="A158" s="40"/>
      <c r="C158" s="6" t="s">
        <v>364</v>
      </c>
      <c r="D158" s="51"/>
      <c r="E158" s="34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91" ht="20.149999999999999" customHeight="1">
      <c r="A159" s="40"/>
      <c r="C159" s="17"/>
      <c r="D159" s="37"/>
      <c r="E159" s="7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91" ht="20.149999999999999" customHeight="1">
      <c r="A160" s="40"/>
      <c r="C160" s="6" t="s">
        <v>365</v>
      </c>
      <c r="D160" s="51"/>
      <c r="E160" s="34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20.149999999999999" customHeight="1">
      <c r="A161" s="40"/>
      <c r="C161" s="17"/>
      <c r="D161" s="37"/>
      <c r="E161" s="7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20.149999999999999" customHeight="1">
      <c r="A162" s="40"/>
      <c r="C162" s="6" t="s">
        <v>141</v>
      </c>
      <c r="D162" s="51"/>
      <c r="E162" s="34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20.149999999999999" customHeight="1">
      <c r="A163" s="40"/>
      <c r="C163" s="17"/>
      <c r="D163" s="37"/>
      <c r="E163" s="7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20.149999999999999" customHeight="1">
      <c r="A164" s="40"/>
      <c r="C164" s="6" t="s">
        <v>366</v>
      </c>
      <c r="D164" s="51"/>
      <c r="E164" s="34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20.149999999999999" customHeight="1">
      <c r="A165" s="40"/>
      <c r="C165" s="17"/>
      <c r="D165" s="37"/>
      <c r="E165" s="7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20.149999999999999" customHeight="1">
      <c r="A166" s="40"/>
      <c r="C166" s="6" t="s">
        <v>152</v>
      </c>
      <c r="D166" s="51"/>
      <c r="E166" s="34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20.149999999999999" customHeight="1">
      <c r="A167" s="40"/>
      <c r="C167" s="17"/>
      <c r="D167" s="37"/>
      <c r="E167" s="7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20.149999999999999" customHeight="1">
      <c r="A168" s="40"/>
      <c r="C168" s="6" t="s">
        <v>367</v>
      </c>
      <c r="D168" s="51"/>
      <c r="E168" s="34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20.149999999999999" customHeight="1">
      <c r="A169" s="40"/>
      <c r="C169" s="17"/>
      <c r="D169" s="37"/>
      <c r="E169" s="7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20.149999999999999" customHeight="1">
      <c r="A170" s="40"/>
      <c r="C170" s="6" t="s">
        <v>368</v>
      </c>
      <c r="D170" s="51"/>
      <c r="E170" s="34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20.149999999999999" customHeight="1">
      <c r="A171" s="40"/>
      <c r="C171" s="17"/>
      <c r="D171" s="37"/>
      <c r="E171" s="7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20.149999999999999" customHeight="1">
      <c r="A172" s="40"/>
      <c r="C172" s="6" t="s">
        <v>369</v>
      </c>
      <c r="D172" s="51"/>
      <c r="E172" s="34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20.149999999999999" customHeight="1">
      <c r="A173" s="40"/>
      <c r="C173" s="17"/>
      <c r="D173" s="37"/>
      <c r="E173" s="7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20.149999999999999" customHeight="1">
      <c r="A174" s="40"/>
      <c r="C174" s="6" t="s">
        <v>370</v>
      </c>
      <c r="D174" s="51"/>
      <c r="E174" s="34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20.149999999999999" customHeight="1">
      <c r="A175" s="40"/>
      <c r="C175" s="17"/>
      <c r="D175" s="37"/>
      <c r="E175" s="7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20.149999999999999" customHeight="1">
      <c r="A176" s="40"/>
      <c r="C176" s="6" t="s">
        <v>371</v>
      </c>
      <c r="D176" s="51"/>
      <c r="E176" s="34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20.149999999999999" customHeight="1">
      <c r="A177" s="40"/>
      <c r="C177" s="17"/>
      <c r="D177" s="37"/>
      <c r="E177" s="7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20.149999999999999" customHeight="1">
      <c r="A178" s="40"/>
      <c r="C178" s="6" t="s">
        <v>372</v>
      </c>
      <c r="D178" s="51"/>
      <c r="E178" s="34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20.149999999999999" customHeight="1">
      <c r="A179" s="40"/>
      <c r="C179" s="17"/>
      <c r="D179" s="37"/>
      <c r="E179" s="7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20.149999999999999" customHeight="1">
      <c r="A180" s="40"/>
      <c r="C180" s="6" t="s">
        <v>373</v>
      </c>
      <c r="D180" s="51"/>
      <c r="E180" s="34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20.149999999999999" customHeight="1">
      <c r="A181" s="40"/>
      <c r="C181" s="17"/>
      <c r="D181" s="37"/>
      <c r="E181" s="7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20.149999999999999" customHeight="1">
      <c r="A182" s="40"/>
      <c r="C182" s="6" t="s">
        <v>374</v>
      </c>
      <c r="D182" s="51"/>
      <c r="E182" s="34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20.149999999999999" customHeight="1">
      <c r="A183" s="40"/>
      <c r="B183" s="31" t="s">
        <v>375</v>
      </c>
      <c r="C183" s="17"/>
      <c r="D183" s="37" t="s">
        <v>376</v>
      </c>
      <c r="E183" s="7" t="s">
        <v>124</v>
      </c>
      <c r="F183" s="53">
        <f t="shared" ref="F183:W183" si="1">SUM(CA98:CA182)</f>
        <v>11</v>
      </c>
      <c r="G183" s="53">
        <f t="shared" si="1"/>
        <v>44</v>
      </c>
      <c r="H183" s="53">
        <f t="shared" si="1"/>
        <v>11</v>
      </c>
      <c r="I183" s="53">
        <f t="shared" si="1"/>
        <v>6</v>
      </c>
      <c r="J183" s="53">
        <f t="shared" si="1"/>
        <v>2</v>
      </c>
      <c r="K183" s="53">
        <f t="shared" si="1"/>
        <v>8</v>
      </c>
      <c r="L183" s="53">
        <f t="shared" si="1"/>
        <v>6.12</v>
      </c>
      <c r="M183" s="53">
        <f t="shared" si="1"/>
        <v>1.3680000000000001</v>
      </c>
      <c r="N183" s="53">
        <f t="shared" si="1"/>
        <v>5</v>
      </c>
      <c r="O183" s="53">
        <f t="shared" si="1"/>
        <v>5</v>
      </c>
      <c r="P183" s="53">
        <f t="shared" si="1"/>
        <v>1</v>
      </c>
      <c r="Q183" s="53">
        <f t="shared" si="1"/>
        <v>2</v>
      </c>
      <c r="R183" s="53">
        <f t="shared" si="1"/>
        <v>1</v>
      </c>
      <c r="S183" s="53">
        <f t="shared" si="1"/>
        <v>1</v>
      </c>
      <c r="T183" s="53">
        <f t="shared" si="1"/>
        <v>42</v>
      </c>
      <c r="U183" s="53">
        <f t="shared" si="1"/>
        <v>4.0200000000000005</v>
      </c>
      <c r="V183" s="53">
        <f t="shared" si="1"/>
        <v>2</v>
      </c>
      <c r="W183" s="53">
        <f t="shared" si="1"/>
        <v>1</v>
      </c>
      <c r="X183" s="53"/>
      <c r="Y183" s="53"/>
      <c r="Z183" s="53"/>
    </row>
    <row r="184" spans="1:26" ht="20.149999999999999" customHeight="1">
      <c r="A184" s="40"/>
      <c r="C184" s="6" t="s">
        <v>377</v>
      </c>
      <c r="D184" s="51" t="s">
        <v>378</v>
      </c>
      <c r="E184" s="34">
        <v>1</v>
      </c>
      <c r="F184" s="33">
        <f>E184*F183</f>
        <v>11</v>
      </c>
      <c r="G184" s="33">
        <f>E184*G183</f>
        <v>44</v>
      </c>
      <c r="H184" s="33">
        <f>E184*H183</f>
        <v>11</v>
      </c>
      <c r="I184" s="33">
        <f>E184*I183</f>
        <v>6</v>
      </c>
      <c r="J184" s="33">
        <f>E184*J183</f>
        <v>2</v>
      </c>
      <c r="K184" s="33">
        <f>E184*K183</f>
        <v>8</v>
      </c>
      <c r="L184" s="33">
        <f>E184*L183</f>
        <v>6.12</v>
      </c>
      <c r="M184" s="33">
        <f>E184*M183</f>
        <v>1.3680000000000001</v>
      </c>
      <c r="N184" s="33">
        <f>E184*N183</f>
        <v>5</v>
      </c>
      <c r="O184" s="33">
        <f>E184*O183</f>
        <v>5</v>
      </c>
      <c r="P184" s="33">
        <f>E184*P183</f>
        <v>1</v>
      </c>
      <c r="Q184" s="33">
        <f>E184*Q183</f>
        <v>2</v>
      </c>
      <c r="R184" s="33">
        <f>E184*R183</f>
        <v>1</v>
      </c>
      <c r="S184" s="33">
        <f>E184*S183</f>
        <v>1</v>
      </c>
      <c r="T184" s="33">
        <f>E184*T183</f>
        <v>42</v>
      </c>
      <c r="U184" s="33">
        <f>E184*U183</f>
        <v>4.0200000000000005</v>
      </c>
      <c r="V184" s="33">
        <f>E184*V183</f>
        <v>2</v>
      </c>
      <c r="W184" s="33">
        <f>E184*W183</f>
        <v>1</v>
      </c>
      <c r="X184" s="33"/>
      <c r="Y184" s="33"/>
      <c r="Z184" s="33"/>
    </row>
  </sheetData>
  <mergeCells count="3">
    <mergeCell ref="C1:Z1"/>
    <mergeCell ref="C47:Z47"/>
    <mergeCell ref="C93:Z9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/>
  <dimension ref="A1:N129"/>
  <sheetViews>
    <sheetView view="pageBreakPreview" zoomScale="130" zoomScaleNormal="100" zoomScaleSheetLayoutView="130" workbookViewId="0">
      <pane ySplit="3" topLeftCell="A4" activePane="bottomLeft" state="frozen"/>
      <selection activeCell="J16" sqref="J16:L16"/>
      <selection pane="bottomLeft" activeCell="J16" sqref="J16:L16"/>
    </sheetView>
  </sheetViews>
  <sheetFormatPr defaultColWidth="8.9140625" defaultRowHeight="16" customHeight="1"/>
  <cols>
    <col min="1" max="1" width="9.25" style="31" hidden="1" customWidth="1"/>
    <col min="2" max="2" width="8.58203125" style="31" hidden="1" customWidth="1"/>
    <col min="3" max="3" width="12.9140625" style="31" hidden="1" customWidth="1"/>
    <col min="4" max="4" width="35" style="31" customWidth="1"/>
    <col min="5" max="5" width="34" style="31" customWidth="1"/>
    <col min="6" max="6" width="3.08203125" style="16" bestFit="1" customWidth="1"/>
    <col min="7" max="7" width="6.25" style="50" customWidth="1"/>
    <col min="8" max="8" width="1.6640625" style="15" hidden="1" customWidth="1"/>
    <col min="9" max="10" width="25.75" style="15" customWidth="1"/>
    <col min="11" max="11" width="4.25" style="16" customWidth="1"/>
    <col min="12" max="12" width="13.75" style="29" customWidth="1"/>
    <col min="13" max="13" width="7" style="50" customWidth="1"/>
    <col min="14" max="14" width="7.08203125" style="50" customWidth="1"/>
    <col min="15" max="16384" width="8.9140625" style="1"/>
  </cols>
  <sheetData>
    <row r="1" spans="1:14" ht="16" customHeight="1">
      <c r="A1" s="31" t="s">
        <v>132</v>
      </c>
      <c r="B1" s="31" t="s">
        <v>330</v>
      </c>
      <c r="C1" s="31" t="s">
        <v>34</v>
      </c>
      <c r="D1" s="465" t="s">
        <v>121</v>
      </c>
      <c r="E1" s="465"/>
      <c r="F1" s="465"/>
      <c r="G1" s="465"/>
      <c r="H1" s="465"/>
      <c r="I1" s="465"/>
      <c r="J1" s="465"/>
      <c r="K1" s="465"/>
      <c r="L1" s="465"/>
      <c r="M1" s="465"/>
      <c r="N1" s="465"/>
    </row>
    <row r="2" spans="1:14" s="2" customFormat="1" ht="16" customHeight="1">
      <c r="A2" s="39"/>
      <c r="B2" s="39"/>
      <c r="C2" s="39"/>
      <c r="D2" s="267" t="s">
        <v>14</v>
      </c>
      <c r="E2" s="267" t="s">
        <v>15</v>
      </c>
      <c r="F2" s="21" t="s">
        <v>32</v>
      </c>
      <c r="G2" s="469" t="s">
        <v>10</v>
      </c>
      <c r="H2" s="267" t="s">
        <v>18</v>
      </c>
      <c r="I2" s="267" t="s">
        <v>6</v>
      </c>
      <c r="J2" s="267" t="s">
        <v>7</v>
      </c>
      <c r="K2" s="267" t="s">
        <v>8</v>
      </c>
      <c r="L2" s="270" t="s">
        <v>19</v>
      </c>
      <c r="M2" s="270" t="s">
        <v>16</v>
      </c>
      <c r="N2" s="270" t="s">
        <v>17</v>
      </c>
    </row>
    <row r="3" spans="1:14" s="2" customFormat="1" ht="16" customHeight="1">
      <c r="A3" s="39"/>
      <c r="B3" s="39"/>
      <c r="C3" s="39"/>
      <c r="D3" s="268"/>
      <c r="E3" s="268"/>
      <c r="F3" s="4" t="s">
        <v>33</v>
      </c>
      <c r="G3" s="470"/>
      <c r="H3" s="268"/>
      <c r="I3" s="268"/>
      <c r="J3" s="268"/>
      <c r="K3" s="268"/>
      <c r="L3" s="468"/>
      <c r="M3" s="468"/>
      <c r="N3" s="468"/>
    </row>
    <row r="4" spans="1:14" ht="16" customHeight="1">
      <c r="B4" s="31" t="s">
        <v>133</v>
      </c>
      <c r="C4" s="31" t="s">
        <v>134</v>
      </c>
      <c r="D4" s="273" t="s">
        <v>135</v>
      </c>
      <c r="E4" s="274"/>
      <c r="F4" s="274"/>
      <c r="G4" s="274"/>
      <c r="H4" s="274"/>
      <c r="I4" s="274"/>
      <c r="J4" s="274"/>
      <c r="K4" s="274"/>
      <c r="L4" s="274"/>
      <c r="M4" s="274"/>
      <c r="N4" s="275"/>
    </row>
    <row r="5" spans="1:14" ht="16" customHeight="1">
      <c r="A5" s="31" t="s">
        <v>136</v>
      </c>
      <c r="D5" s="8" t="s">
        <v>137</v>
      </c>
      <c r="E5" s="8"/>
      <c r="F5" s="5" t="s">
        <v>138</v>
      </c>
      <c r="G5" s="34"/>
      <c r="H5" s="8"/>
      <c r="I5" s="8"/>
      <c r="J5" s="8"/>
      <c r="K5" s="5"/>
      <c r="L5" s="56"/>
      <c r="M5" s="34"/>
      <c r="N5" s="34"/>
    </row>
    <row r="6" spans="1:14" ht="16" customHeight="1">
      <c r="A6" s="31" t="s">
        <v>136</v>
      </c>
      <c r="B6" s="31" t="s">
        <v>139</v>
      </c>
      <c r="D6" s="8" t="s">
        <v>140</v>
      </c>
      <c r="E6" s="8" t="s">
        <v>141</v>
      </c>
      <c r="F6" s="5" t="s">
        <v>134</v>
      </c>
      <c r="G6" s="34">
        <f>IF(egTextCal(E6)&lt;&gt;0, egTextCal(E6),   )</f>
        <v>10</v>
      </c>
      <c r="H6" s="27" t="s">
        <v>142</v>
      </c>
      <c r="I6" s="27" t="s">
        <v>143</v>
      </c>
      <c r="J6" s="27" t="s">
        <v>144</v>
      </c>
      <c r="K6" s="5" t="s">
        <v>145</v>
      </c>
      <c r="L6" s="56">
        <v>4</v>
      </c>
      <c r="M6" s="34">
        <f>IF(egTextCal(L6)&lt;&gt;0, egTextCal(L6),   )</f>
        <v>4</v>
      </c>
      <c r="N6" s="34">
        <f>SUM(G6:G7)*M6</f>
        <v>40</v>
      </c>
    </row>
    <row r="7" spans="1:14" ht="16" customHeight="1">
      <c r="A7" s="31" t="s">
        <v>136</v>
      </c>
      <c r="B7" s="31" t="s">
        <v>146</v>
      </c>
      <c r="D7" s="8"/>
      <c r="E7" s="8"/>
      <c r="F7" s="5" t="s">
        <v>147</v>
      </c>
      <c r="G7" s="34"/>
      <c r="H7" s="27" t="s">
        <v>148</v>
      </c>
      <c r="I7" s="27" t="s">
        <v>149</v>
      </c>
      <c r="J7" s="27" t="s">
        <v>150</v>
      </c>
      <c r="K7" s="5" t="s">
        <v>145</v>
      </c>
      <c r="L7" s="56">
        <v>1</v>
      </c>
      <c r="M7" s="34">
        <f>IF(egTextCal(L7)&lt;&gt;0, egTextCal(L7),   )</f>
        <v>1</v>
      </c>
      <c r="N7" s="34">
        <f>SUM(G6:G7)*M7</f>
        <v>10</v>
      </c>
    </row>
    <row r="8" spans="1:14" ht="16" customHeight="1">
      <c r="A8" s="31" t="s">
        <v>136</v>
      </c>
      <c r="B8" s="31" t="s">
        <v>139</v>
      </c>
      <c r="D8" s="8" t="s">
        <v>151</v>
      </c>
      <c r="E8" s="8" t="s">
        <v>152</v>
      </c>
      <c r="F8" s="5" t="s">
        <v>138</v>
      </c>
      <c r="G8" s="34">
        <f>IF(egTextCal(E8)&lt;&gt;0, egTextCal(E8),   )</f>
        <v>12</v>
      </c>
      <c r="H8" s="27" t="s">
        <v>142</v>
      </c>
      <c r="I8" s="27" t="s">
        <v>143</v>
      </c>
      <c r="J8" s="27" t="s">
        <v>144</v>
      </c>
      <c r="K8" s="5" t="s">
        <v>145</v>
      </c>
      <c r="L8" s="56">
        <v>4</v>
      </c>
      <c r="M8" s="34">
        <f>IF(egTextCal(L8)&lt;&gt;0, egTextCal(L8),   )</f>
        <v>4</v>
      </c>
      <c r="N8" s="34">
        <f t="shared" ref="N8:N19" si="0">SUM(G8:G8)*M8</f>
        <v>48</v>
      </c>
    </row>
    <row r="9" spans="1:14" ht="16" customHeight="1">
      <c r="A9" s="31" t="s">
        <v>136</v>
      </c>
      <c r="B9" s="31" t="s">
        <v>153</v>
      </c>
      <c r="D9" s="8" t="s">
        <v>154</v>
      </c>
      <c r="E9" s="8" t="s">
        <v>152</v>
      </c>
      <c r="F9" s="5" t="s">
        <v>138</v>
      </c>
      <c r="G9" s="34">
        <f>IF(egTextCal(E9)&lt;&gt;0, egTextCal(E9),   )</f>
        <v>12</v>
      </c>
      <c r="H9" s="27" t="s">
        <v>155</v>
      </c>
      <c r="I9" s="27" t="s">
        <v>156</v>
      </c>
      <c r="J9" s="27" t="s">
        <v>157</v>
      </c>
      <c r="K9" s="5" t="s">
        <v>145</v>
      </c>
      <c r="L9" s="56">
        <v>1</v>
      </c>
      <c r="M9" s="34">
        <f>IF(egTextCal(L9)&lt;&gt;0, egTextCal(L9),   )</f>
        <v>1</v>
      </c>
      <c r="N9" s="34">
        <f t="shared" si="0"/>
        <v>12</v>
      </c>
    </row>
    <row r="10" spans="1:14" ht="16" customHeight="1">
      <c r="A10" s="31" t="s">
        <v>136</v>
      </c>
      <c r="B10" s="31" t="s">
        <v>158</v>
      </c>
      <c r="D10" s="8" t="s">
        <v>159</v>
      </c>
      <c r="E10" s="8" t="s">
        <v>160</v>
      </c>
      <c r="F10" s="5" t="s">
        <v>138</v>
      </c>
      <c r="G10" s="34">
        <f>IF(egTextCal(E10)&lt;&gt;0, egTextCal(E10),   )</f>
        <v>6</v>
      </c>
      <c r="H10" s="27" t="s">
        <v>161</v>
      </c>
      <c r="I10" s="27" t="s">
        <v>162</v>
      </c>
      <c r="J10" s="27" t="s">
        <v>163</v>
      </c>
      <c r="K10" s="5" t="s">
        <v>164</v>
      </c>
      <c r="L10" s="56">
        <v>1</v>
      </c>
      <c r="M10" s="34">
        <f>IF(egTextCal(L10)&lt;&gt;0, egTextCal(L10),   )</f>
        <v>1</v>
      </c>
      <c r="N10" s="34">
        <f t="shared" si="0"/>
        <v>6</v>
      </c>
    </row>
    <row r="11" spans="1:14" ht="16" customHeight="1">
      <c r="A11" s="31" t="s">
        <v>136</v>
      </c>
      <c r="B11" s="31" t="s">
        <v>165</v>
      </c>
      <c r="D11" s="8" t="s">
        <v>166</v>
      </c>
      <c r="E11" s="8" t="s">
        <v>134</v>
      </c>
      <c r="F11" s="5" t="s">
        <v>138</v>
      </c>
      <c r="G11" s="34">
        <f>IF(egTextCal(E11)&lt;&gt;0, egTextCal(E11),   )</f>
        <v>1</v>
      </c>
      <c r="H11" s="27" t="s">
        <v>167</v>
      </c>
      <c r="I11" s="27" t="s">
        <v>168</v>
      </c>
      <c r="J11" s="27" t="s">
        <v>169</v>
      </c>
      <c r="K11" s="5" t="s">
        <v>164</v>
      </c>
      <c r="L11" s="56">
        <v>1</v>
      </c>
      <c r="M11" s="34">
        <f>IF(egTextCal(L11)&lt;&gt;0, egTextCal(L11),   )</f>
        <v>1</v>
      </c>
      <c r="N11" s="34">
        <f t="shared" si="0"/>
        <v>1</v>
      </c>
    </row>
    <row r="12" spans="1:14" ht="16" customHeight="1">
      <c r="A12" s="31" t="s">
        <v>136</v>
      </c>
      <c r="B12" s="31" t="s">
        <v>170</v>
      </c>
      <c r="D12" s="8" t="s">
        <v>171</v>
      </c>
      <c r="E12" s="8" t="s">
        <v>134</v>
      </c>
      <c r="F12" s="5" t="s">
        <v>138</v>
      </c>
      <c r="G12" s="34">
        <f>IF(egTextCal(E12)&lt;&gt;0, egTextCal(E12),   )</f>
        <v>1</v>
      </c>
      <c r="H12" s="27" t="s">
        <v>172</v>
      </c>
      <c r="I12" s="27" t="s">
        <v>173</v>
      </c>
      <c r="J12" s="27" t="s">
        <v>174</v>
      </c>
      <c r="K12" s="5" t="s">
        <v>175</v>
      </c>
      <c r="L12" s="56">
        <v>1</v>
      </c>
      <c r="M12" s="34">
        <f>IF(egTextCal(L12)&lt;&gt;0, egTextCal(L12),   )</f>
        <v>1</v>
      </c>
      <c r="N12" s="34">
        <f t="shared" si="0"/>
        <v>1</v>
      </c>
    </row>
    <row r="13" spans="1:14" ht="16" customHeight="1">
      <c r="A13" s="31" t="s">
        <v>136</v>
      </c>
      <c r="B13" s="31" t="s">
        <v>176</v>
      </c>
      <c r="D13" s="8" t="s">
        <v>177</v>
      </c>
      <c r="E13" s="8" t="s">
        <v>178</v>
      </c>
      <c r="F13" s="5" t="s">
        <v>138</v>
      </c>
      <c r="G13" s="34">
        <f>IF(egTextCal(E13)&lt;&gt;0, egTextCal(E13),   )</f>
        <v>8</v>
      </c>
      <c r="H13" s="27" t="s">
        <v>179</v>
      </c>
      <c r="I13" s="27" t="s">
        <v>180</v>
      </c>
      <c r="J13" s="27" t="s">
        <v>181</v>
      </c>
      <c r="K13" s="5" t="s">
        <v>175</v>
      </c>
      <c r="L13" s="56">
        <v>1</v>
      </c>
      <c r="M13" s="34">
        <f>IF(egTextCal(L13)&lt;&gt;0, egTextCal(L13),   )</f>
        <v>1</v>
      </c>
      <c r="N13" s="34">
        <f t="shared" si="0"/>
        <v>8</v>
      </c>
    </row>
    <row r="14" spans="1:14" ht="16" customHeight="1">
      <c r="A14" s="31" t="s">
        <v>136</v>
      </c>
      <c r="B14" s="31" t="s">
        <v>182</v>
      </c>
      <c r="D14" s="8" t="s">
        <v>183</v>
      </c>
      <c r="E14" s="8" t="s">
        <v>184</v>
      </c>
      <c r="F14" s="5" t="s">
        <v>138</v>
      </c>
      <c r="G14" s="34">
        <f>IF(egTextCal(E14)&lt;&gt;0, egTextCal(E14),   )</f>
        <v>6</v>
      </c>
      <c r="H14" s="27" t="s">
        <v>185</v>
      </c>
      <c r="I14" s="27" t="s">
        <v>186</v>
      </c>
      <c r="J14" s="27" t="s">
        <v>187</v>
      </c>
      <c r="K14" s="5" t="s">
        <v>145</v>
      </c>
      <c r="L14" s="56">
        <v>1</v>
      </c>
      <c r="M14" s="34">
        <f>IF(egTextCal(L14)&lt;&gt;0, egTextCal(L14),   )</f>
        <v>1</v>
      </c>
      <c r="N14" s="34">
        <f t="shared" si="0"/>
        <v>6</v>
      </c>
    </row>
    <row r="15" spans="1:14" ht="16" customHeight="1">
      <c r="A15" s="31" t="s">
        <v>136</v>
      </c>
      <c r="B15" s="31" t="s">
        <v>188</v>
      </c>
      <c r="D15" s="8" t="s">
        <v>189</v>
      </c>
      <c r="E15" s="8" t="s">
        <v>190</v>
      </c>
      <c r="F15" s="5" t="s">
        <v>138</v>
      </c>
      <c r="G15" s="34">
        <f>IF(egTextCal(E15)&lt;&gt;0, egTextCal(E15),   )</f>
        <v>2.4000000000000004</v>
      </c>
      <c r="H15" s="27" t="s">
        <v>191</v>
      </c>
      <c r="I15" s="27" t="s">
        <v>192</v>
      </c>
      <c r="J15" s="27" t="s">
        <v>187</v>
      </c>
      <c r="K15" s="5" t="s">
        <v>193</v>
      </c>
      <c r="L15" s="56">
        <v>1</v>
      </c>
      <c r="M15" s="34">
        <f>IF(egTextCal(L15)&lt;&gt;0, egTextCal(L15),   )</f>
        <v>1</v>
      </c>
      <c r="N15" s="34">
        <f t="shared" si="0"/>
        <v>2.4000000000000004</v>
      </c>
    </row>
    <row r="16" spans="1:14" ht="16" customHeight="1">
      <c r="A16" s="31" t="s">
        <v>136</v>
      </c>
      <c r="B16" s="31" t="s">
        <v>194</v>
      </c>
      <c r="D16" s="8" t="s">
        <v>195</v>
      </c>
      <c r="E16" s="8" t="s">
        <v>196</v>
      </c>
      <c r="F16" s="5" t="s">
        <v>138</v>
      </c>
      <c r="G16" s="34">
        <f>IF(egTextCal(E16)&lt;&gt;0, egTextCal(E16),   )</f>
        <v>5.6400000000000018E-3</v>
      </c>
      <c r="H16" s="27" t="s">
        <v>197</v>
      </c>
      <c r="I16" s="27" t="s">
        <v>198</v>
      </c>
      <c r="J16" s="27" t="s">
        <v>199</v>
      </c>
      <c r="K16" s="5" t="s">
        <v>200</v>
      </c>
      <c r="L16" s="56">
        <v>1</v>
      </c>
      <c r="M16" s="34">
        <f>IF(egTextCal(L16)&lt;&gt;0, egTextCal(L16),   )</f>
        <v>1</v>
      </c>
      <c r="N16" s="34">
        <f t="shared" si="0"/>
        <v>5.6400000000000018E-3</v>
      </c>
    </row>
    <row r="17" spans="1:14" ht="16" customHeight="1">
      <c r="A17" s="31" t="s">
        <v>136</v>
      </c>
      <c r="B17" s="31" t="s">
        <v>201</v>
      </c>
      <c r="D17" s="8" t="s">
        <v>202</v>
      </c>
      <c r="E17" s="8" t="s">
        <v>203</v>
      </c>
      <c r="F17" s="5" t="s">
        <v>138</v>
      </c>
      <c r="G17" s="34">
        <f>IF(egTextCal(E17)&lt;&gt;0, egTextCal(E17),   )</f>
        <v>9.6</v>
      </c>
      <c r="H17" s="27" t="s">
        <v>204</v>
      </c>
      <c r="I17" s="27" t="s">
        <v>205</v>
      </c>
      <c r="J17" s="27" t="s">
        <v>206</v>
      </c>
      <c r="K17" s="5" t="s">
        <v>207</v>
      </c>
      <c r="L17" s="56">
        <v>1</v>
      </c>
      <c r="M17" s="34">
        <f>IF(egTextCal(L17)&lt;&gt;0, egTextCal(L17),   )</f>
        <v>1</v>
      </c>
      <c r="N17" s="34">
        <f t="shared" si="0"/>
        <v>9.6</v>
      </c>
    </row>
    <row r="18" spans="1:14" ht="16" customHeight="1">
      <c r="A18" s="31" t="s">
        <v>136</v>
      </c>
      <c r="B18" s="31" t="s">
        <v>208</v>
      </c>
      <c r="D18" s="8" t="s">
        <v>209</v>
      </c>
      <c r="E18" s="8" t="s">
        <v>203</v>
      </c>
      <c r="F18" s="5" t="s">
        <v>138</v>
      </c>
      <c r="G18" s="34">
        <f>IF(egTextCal(E18)&lt;&gt;0, egTextCal(E18),   )</f>
        <v>9.6</v>
      </c>
      <c r="H18" s="27" t="s">
        <v>210</v>
      </c>
      <c r="I18" s="27" t="s">
        <v>209</v>
      </c>
      <c r="J18" s="27" t="s">
        <v>211</v>
      </c>
      <c r="K18" s="5" t="s">
        <v>212</v>
      </c>
      <c r="L18" s="56">
        <v>1</v>
      </c>
      <c r="M18" s="34">
        <f>IF(egTextCal(L18)&lt;&gt;0, egTextCal(L18),   )</f>
        <v>1</v>
      </c>
      <c r="N18" s="34">
        <f t="shared" si="0"/>
        <v>9.6</v>
      </c>
    </row>
    <row r="19" spans="1:14" ht="16" customHeight="1">
      <c r="A19" s="31" t="s">
        <v>136</v>
      </c>
      <c r="B19" s="31" t="s">
        <v>213</v>
      </c>
      <c r="D19" s="8" t="s">
        <v>214</v>
      </c>
      <c r="E19" s="8" t="s">
        <v>190</v>
      </c>
      <c r="F19" s="5" t="s">
        <v>138</v>
      </c>
      <c r="G19" s="34">
        <f>IF(egTextCal(E19)&lt;&gt;0, egTextCal(E19),   )</f>
        <v>2.4000000000000004</v>
      </c>
      <c r="H19" s="27" t="s">
        <v>215</v>
      </c>
      <c r="I19" s="27" t="s">
        <v>214</v>
      </c>
      <c r="J19" s="27" t="s">
        <v>216</v>
      </c>
      <c r="K19" s="5" t="s">
        <v>217</v>
      </c>
      <c r="L19" s="56">
        <v>1</v>
      </c>
      <c r="M19" s="34">
        <f>IF(egTextCal(L19)&lt;&gt;0, egTextCal(L19),   )</f>
        <v>1</v>
      </c>
      <c r="N19" s="34">
        <f t="shared" si="0"/>
        <v>2.4000000000000004</v>
      </c>
    </row>
    <row r="20" spans="1:14" ht="16" customHeight="1">
      <c r="A20" s="31" t="s">
        <v>136</v>
      </c>
      <c r="D20" s="8"/>
      <c r="E20" s="8"/>
      <c r="F20" s="5" t="s">
        <v>138</v>
      </c>
      <c r="G20" s="34"/>
      <c r="H20" s="27"/>
      <c r="I20" s="27"/>
      <c r="J20" s="27"/>
      <c r="K20" s="5"/>
      <c r="L20" s="56"/>
      <c r="M20" s="34"/>
      <c r="N20" s="34"/>
    </row>
    <row r="21" spans="1:14" ht="16" customHeight="1">
      <c r="A21" s="31" t="s">
        <v>136</v>
      </c>
      <c r="D21" s="8"/>
      <c r="E21" s="8"/>
      <c r="F21" s="5" t="s">
        <v>138</v>
      </c>
      <c r="G21" s="34"/>
      <c r="H21" s="27"/>
      <c r="I21" s="27"/>
      <c r="J21" s="27"/>
      <c r="K21" s="5"/>
      <c r="L21" s="56"/>
      <c r="M21" s="34"/>
      <c r="N21" s="34"/>
    </row>
    <row r="22" spans="1:14" ht="16" customHeight="1">
      <c r="A22" s="31" t="s">
        <v>136</v>
      </c>
      <c r="D22" s="8"/>
      <c r="E22" s="8"/>
      <c r="F22" s="5" t="s">
        <v>138</v>
      </c>
      <c r="G22" s="34"/>
      <c r="H22" s="27"/>
      <c r="I22" s="27"/>
      <c r="J22" s="27"/>
      <c r="K22" s="5"/>
      <c r="L22" s="56"/>
      <c r="M22" s="34"/>
      <c r="N22" s="34"/>
    </row>
    <row r="23" spans="1:14" ht="16" customHeight="1">
      <c r="A23" s="31" t="s">
        <v>136</v>
      </c>
      <c r="D23" s="8"/>
      <c r="E23" s="8"/>
      <c r="F23" s="5"/>
      <c r="G23" s="34"/>
      <c r="H23" s="27"/>
      <c r="I23" s="27"/>
      <c r="J23" s="27"/>
      <c r="K23" s="5"/>
      <c r="L23" s="56"/>
      <c r="M23" s="34"/>
      <c r="N23" s="34"/>
    </row>
    <row r="24" spans="1:14" ht="16" customHeight="1">
      <c r="A24" s="31" t="s">
        <v>136</v>
      </c>
      <c r="D24" s="8"/>
      <c r="E24" s="8"/>
      <c r="F24" s="5"/>
      <c r="G24" s="34"/>
      <c r="H24" s="27"/>
      <c r="I24" s="27"/>
      <c r="J24" s="27"/>
      <c r="K24" s="5"/>
      <c r="L24" s="56"/>
      <c r="M24" s="34"/>
      <c r="N24" s="34"/>
    </row>
    <row r="25" spans="1:14" ht="16" customHeight="1">
      <c r="A25" s="31" t="s">
        <v>136</v>
      </c>
      <c r="D25" s="8"/>
      <c r="E25" s="8"/>
      <c r="F25" s="5"/>
      <c r="G25" s="34"/>
      <c r="H25" s="27"/>
      <c r="I25" s="27"/>
      <c r="J25" s="27"/>
      <c r="K25" s="5"/>
      <c r="L25" s="56"/>
      <c r="M25" s="34"/>
      <c r="N25" s="34"/>
    </row>
    <row r="26" spans="1:14" ht="16" customHeight="1">
      <c r="A26" s="31" t="s">
        <v>136</v>
      </c>
      <c r="D26" s="8"/>
      <c r="E26" s="8"/>
      <c r="F26" s="5"/>
      <c r="G26" s="34"/>
      <c r="H26" s="27"/>
      <c r="I26" s="27"/>
      <c r="J26" s="27"/>
      <c r="K26" s="5"/>
      <c r="L26" s="56"/>
      <c r="M26" s="34"/>
      <c r="N26" s="34"/>
    </row>
    <row r="27" spans="1:14" ht="16" customHeight="1">
      <c r="A27" s="31" t="s">
        <v>136</v>
      </c>
      <c r="D27" s="8"/>
      <c r="E27" s="8"/>
      <c r="F27" s="5"/>
      <c r="G27" s="34"/>
      <c r="H27" s="27"/>
      <c r="I27" s="27"/>
      <c r="J27" s="27"/>
      <c r="K27" s="5"/>
      <c r="L27" s="56"/>
      <c r="M27" s="34"/>
      <c r="N27" s="34"/>
    </row>
    <row r="28" spans="1:14" ht="16" customHeight="1">
      <c r="A28" s="31" t="s">
        <v>136</v>
      </c>
      <c r="D28" s="8"/>
      <c r="E28" s="8"/>
      <c r="F28" s="5"/>
      <c r="G28" s="34"/>
      <c r="H28" s="27"/>
      <c r="I28" s="27"/>
      <c r="J28" s="27"/>
      <c r="K28" s="5"/>
      <c r="L28" s="56"/>
      <c r="M28" s="34"/>
      <c r="N28" s="34"/>
    </row>
    <row r="29" spans="1:14" ht="16" customHeight="1">
      <c r="A29" s="31" t="s">
        <v>136</v>
      </c>
      <c r="D29" s="8"/>
      <c r="E29" s="8"/>
      <c r="F29" s="5"/>
      <c r="G29" s="34"/>
      <c r="H29" s="27"/>
      <c r="I29" s="27"/>
      <c r="J29" s="27"/>
      <c r="K29" s="5"/>
      <c r="L29" s="56"/>
      <c r="M29" s="34"/>
      <c r="N29" s="34"/>
    </row>
    <row r="30" spans="1:14" ht="16" customHeight="1">
      <c r="A30" s="31" t="s">
        <v>136</v>
      </c>
      <c r="D30" s="8"/>
      <c r="E30" s="8"/>
      <c r="F30" s="5"/>
      <c r="G30" s="34"/>
      <c r="H30" s="27"/>
      <c r="I30" s="27"/>
      <c r="J30" s="27"/>
      <c r="K30" s="5"/>
      <c r="L30" s="56"/>
      <c r="M30" s="34"/>
      <c r="N30" s="34"/>
    </row>
    <row r="31" spans="1:14" ht="16" customHeight="1">
      <c r="A31" s="31" t="s">
        <v>136</v>
      </c>
      <c r="D31" s="8"/>
      <c r="E31" s="8"/>
      <c r="F31" s="5"/>
      <c r="G31" s="34"/>
      <c r="H31" s="27"/>
      <c r="I31" s="27"/>
      <c r="J31" s="27"/>
      <c r="K31" s="5"/>
      <c r="L31" s="56"/>
      <c r="M31" s="34"/>
      <c r="N31" s="34"/>
    </row>
    <row r="32" spans="1:14" ht="16" customHeight="1">
      <c r="A32" s="31" t="s">
        <v>136</v>
      </c>
      <c r="D32" s="8"/>
      <c r="E32" s="8"/>
      <c r="F32" s="5"/>
      <c r="G32" s="34"/>
      <c r="H32" s="27"/>
      <c r="I32" s="27"/>
      <c r="J32" s="27"/>
      <c r="K32" s="5"/>
      <c r="L32" s="56"/>
      <c r="M32" s="34"/>
      <c r="N32" s="34"/>
    </row>
    <row r="33" spans="1:14" ht="16" customHeight="1">
      <c r="A33" s="31" t="s">
        <v>136</v>
      </c>
      <c r="D33" s="8"/>
      <c r="E33" s="8"/>
      <c r="F33" s="5"/>
      <c r="G33" s="34"/>
      <c r="H33" s="27"/>
      <c r="I33" s="27"/>
      <c r="J33" s="27"/>
      <c r="K33" s="5"/>
      <c r="L33" s="56"/>
      <c r="M33" s="34"/>
      <c r="N33" s="34"/>
    </row>
    <row r="34" spans="1:14" ht="16" customHeight="1">
      <c r="A34" s="31" t="s">
        <v>136</v>
      </c>
      <c r="D34" s="8"/>
      <c r="E34" s="8"/>
      <c r="F34" s="5"/>
      <c r="G34" s="34"/>
      <c r="H34" s="27"/>
      <c r="I34" s="27"/>
      <c r="J34" s="27"/>
      <c r="K34" s="5"/>
      <c r="L34" s="56"/>
      <c r="M34" s="34"/>
      <c r="N34" s="34"/>
    </row>
    <row r="35" spans="1:14" ht="16" customHeight="1">
      <c r="A35" s="31" t="s">
        <v>136</v>
      </c>
      <c r="D35" s="8"/>
      <c r="E35" s="8"/>
      <c r="F35" s="5"/>
      <c r="G35" s="34"/>
      <c r="H35" s="27"/>
      <c r="I35" s="27"/>
      <c r="J35" s="27"/>
      <c r="K35" s="5"/>
      <c r="L35" s="56"/>
      <c r="M35" s="34"/>
      <c r="N35" s="34"/>
    </row>
    <row r="36" spans="1:14" ht="16" customHeight="1">
      <c r="A36" s="31" t="s">
        <v>136</v>
      </c>
      <c r="D36" s="8"/>
      <c r="E36" s="8"/>
      <c r="F36" s="5"/>
      <c r="G36" s="34"/>
      <c r="H36" s="27"/>
      <c r="I36" s="27"/>
      <c r="J36" s="27"/>
      <c r="K36" s="5"/>
      <c r="L36" s="56"/>
      <c r="M36" s="34"/>
      <c r="N36" s="34"/>
    </row>
    <row r="37" spans="1:14" ht="16" customHeight="1">
      <c r="A37" s="31" t="s">
        <v>136</v>
      </c>
      <c r="D37" s="8"/>
      <c r="E37" s="8"/>
      <c r="F37" s="5"/>
      <c r="G37" s="34"/>
      <c r="H37" s="27"/>
      <c r="I37" s="27"/>
      <c r="J37" s="27"/>
      <c r="K37" s="5"/>
      <c r="L37" s="56"/>
      <c r="M37" s="34"/>
      <c r="N37" s="34"/>
    </row>
    <row r="38" spans="1:14" ht="16" customHeight="1">
      <c r="A38" s="31" t="s">
        <v>136</v>
      </c>
      <c r="D38" s="8"/>
      <c r="E38" s="8"/>
      <c r="F38" s="5"/>
      <c r="G38" s="34"/>
      <c r="H38" s="27"/>
      <c r="I38" s="27"/>
      <c r="J38" s="27"/>
      <c r="K38" s="5"/>
      <c r="L38" s="56"/>
      <c r="M38" s="34"/>
      <c r="N38" s="34"/>
    </row>
    <row r="39" spans="1:14" ht="16" customHeight="1">
      <c r="A39" s="31" t="s">
        <v>136</v>
      </c>
      <c r="D39" s="8"/>
      <c r="E39" s="8"/>
      <c r="F39" s="5"/>
      <c r="G39" s="34"/>
      <c r="H39" s="27"/>
      <c r="I39" s="27"/>
      <c r="J39" s="27"/>
      <c r="K39" s="5"/>
      <c r="L39" s="56"/>
      <c r="M39" s="34"/>
      <c r="N39" s="34"/>
    </row>
    <row r="40" spans="1:14" ht="16" customHeight="1">
      <c r="A40" s="31" t="s">
        <v>136</v>
      </c>
      <c r="D40" s="8"/>
      <c r="E40" s="8"/>
      <c r="F40" s="5"/>
      <c r="G40" s="34"/>
      <c r="H40" s="27"/>
      <c r="I40" s="27"/>
      <c r="J40" s="27"/>
      <c r="K40" s="5"/>
      <c r="L40" s="56"/>
      <c r="M40" s="34"/>
      <c r="N40" s="34"/>
    </row>
    <row r="41" spans="1:14" ht="16" customHeight="1">
      <c r="A41" s="31" t="s">
        <v>136</v>
      </c>
      <c r="D41" s="8"/>
      <c r="E41" s="8"/>
      <c r="F41" s="5"/>
      <c r="G41" s="34"/>
      <c r="H41" s="27"/>
      <c r="I41" s="27"/>
      <c r="J41" s="27"/>
      <c r="K41" s="5"/>
      <c r="L41" s="56"/>
      <c r="M41" s="34"/>
      <c r="N41" s="34"/>
    </row>
    <row r="42" spans="1:14" ht="16" customHeight="1">
      <c r="A42" s="31" t="s">
        <v>136</v>
      </c>
      <c r="D42" s="8"/>
      <c r="E42" s="8"/>
      <c r="F42" s="5"/>
      <c r="G42" s="34"/>
      <c r="H42" s="27"/>
      <c r="I42" s="27"/>
      <c r="J42" s="27"/>
      <c r="K42" s="5"/>
      <c r="L42" s="56"/>
      <c r="M42" s="34"/>
      <c r="N42" s="34"/>
    </row>
    <row r="43" spans="1:14" ht="16" customHeight="1">
      <c r="A43" s="31" t="s">
        <v>136</v>
      </c>
      <c r="D43" s="8"/>
      <c r="E43" s="8"/>
      <c r="F43" s="5"/>
      <c r="G43" s="34"/>
      <c r="H43" s="27"/>
      <c r="I43" s="27"/>
      <c r="J43" s="27"/>
      <c r="K43" s="5"/>
      <c r="L43" s="56"/>
      <c r="M43" s="34"/>
      <c r="N43" s="34"/>
    </row>
    <row r="44" spans="1:14" ht="16" customHeight="1">
      <c r="A44" s="31" t="s">
        <v>136</v>
      </c>
      <c r="D44" s="97"/>
      <c r="E44" s="97"/>
      <c r="F44" s="17"/>
      <c r="G44" s="102"/>
      <c r="H44" s="54"/>
      <c r="I44" s="54"/>
      <c r="J44" s="54"/>
      <c r="K44" s="17"/>
      <c r="L44" s="53"/>
      <c r="M44" s="102"/>
      <c r="N44" s="102"/>
    </row>
    <row r="45" spans="1:14" ht="16" customHeight="1">
      <c r="A45" s="31" t="s">
        <v>136</v>
      </c>
      <c r="D45" s="8"/>
      <c r="E45" s="8"/>
      <c r="F45" s="5"/>
      <c r="G45" s="34"/>
      <c r="H45" s="27"/>
      <c r="I45" s="27"/>
      <c r="J45" s="27"/>
      <c r="K45" s="5"/>
      <c r="L45" s="56"/>
      <c r="M45" s="34"/>
      <c r="N45" s="34"/>
    </row>
    <row r="46" spans="1:14" ht="16" customHeight="1">
      <c r="B46" s="31" t="s">
        <v>133</v>
      </c>
      <c r="C46" s="31" t="s">
        <v>134</v>
      </c>
      <c r="D46" s="466" t="s">
        <v>218</v>
      </c>
      <c r="E46" s="284"/>
      <c r="F46" s="284"/>
      <c r="G46" s="284"/>
      <c r="H46" s="284"/>
      <c r="I46" s="284"/>
      <c r="J46" s="284"/>
      <c r="K46" s="284"/>
      <c r="L46" s="284"/>
      <c r="M46" s="284"/>
      <c r="N46" s="467"/>
    </row>
    <row r="47" spans="1:14" ht="16" customHeight="1">
      <c r="A47" s="31" t="s">
        <v>219</v>
      </c>
      <c r="D47" s="8" t="s">
        <v>220</v>
      </c>
      <c r="E47" s="8"/>
      <c r="F47" s="5" t="s">
        <v>138</v>
      </c>
      <c r="G47" s="34"/>
      <c r="H47" s="27"/>
      <c r="I47" s="27"/>
      <c r="J47" s="27"/>
      <c r="K47" s="5"/>
      <c r="L47" s="56"/>
      <c r="M47" s="34"/>
      <c r="N47" s="34"/>
    </row>
    <row r="48" spans="1:14" ht="16" customHeight="1">
      <c r="A48" s="31" t="s">
        <v>219</v>
      </c>
      <c r="B48" s="31" t="s">
        <v>221</v>
      </c>
      <c r="D48" s="8" t="s">
        <v>222</v>
      </c>
      <c r="E48" s="8" t="s">
        <v>141</v>
      </c>
      <c r="F48" s="5" t="s">
        <v>134</v>
      </c>
      <c r="G48" s="34">
        <f>IF(egTextCal(E48)&lt;&gt;0, egTextCal(E48),   )</f>
        <v>10</v>
      </c>
      <c r="H48" s="27" t="s">
        <v>223</v>
      </c>
      <c r="I48" s="27" t="s">
        <v>224</v>
      </c>
      <c r="J48" s="27" t="s">
        <v>225</v>
      </c>
      <c r="K48" s="5" t="s">
        <v>145</v>
      </c>
      <c r="L48" s="56">
        <v>1</v>
      </c>
      <c r="M48" s="34">
        <f>IF(egTextCal(L48)&lt;&gt;0, egTextCal(L48),   )</f>
        <v>1</v>
      </c>
      <c r="N48" s="34">
        <f>SUM(G48:G49)*M48</f>
        <v>10</v>
      </c>
    </row>
    <row r="49" spans="1:14" ht="16" customHeight="1">
      <c r="A49" s="31" t="s">
        <v>219</v>
      </c>
      <c r="B49" s="31" t="s">
        <v>226</v>
      </c>
      <c r="D49" s="8"/>
      <c r="E49" s="8"/>
      <c r="F49" s="5" t="s">
        <v>147</v>
      </c>
      <c r="G49" s="34"/>
      <c r="H49" s="27" t="s">
        <v>227</v>
      </c>
      <c r="I49" s="27" t="s">
        <v>149</v>
      </c>
      <c r="J49" s="27" t="s">
        <v>228</v>
      </c>
      <c r="K49" s="5" t="s">
        <v>145</v>
      </c>
      <c r="L49" s="56">
        <v>1</v>
      </c>
      <c r="M49" s="34">
        <f>IF(egTextCal(L49)&lt;&gt;0, egTextCal(L49),   )</f>
        <v>1</v>
      </c>
      <c r="N49" s="34">
        <f>SUM(G48:G49)*M49</f>
        <v>10</v>
      </c>
    </row>
    <row r="50" spans="1:14" ht="16" customHeight="1">
      <c r="A50" s="31" t="s">
        <v>219</v>
      </c>
      <c r="B50" s="31" t="s">
        <v>221</v>
      </c>
      <c r="D50" s="8" t="s">
        <v>229</v>
      </c>
      <c r="E50" s="8" t="s">
        <v>230</v>
      </c>
      <c r="F50" s="5" t="s">
        <v>138</v>
      </c>
      <c r="G50" s="34">
        <f>IF(egTextCal(E50)&lt;&gt;0, egTextCal(E50),   )</f>
        <v>3</v>
      </c>
      <c r="H50" s="27" t="s">
        <v>223</v>
      </c>
      <c r="I50" s="27" t="s">
        <v>224</v>
      </c>
      <c r="J50" s="27" t="s">
        <v>225</v>
      </c>
      <c r="K50" s="5" t="s">
        <v>145</v>
      </c>
      <c r="L50" s="56">
        <v>1</v>
      </c>
      <c r="M50" s="34">
        <f>IF(egTextCal(L50)&lt;&gt;0, egTextCal(L50),   )</f>
        <v>1</v>
      </c>
      <c r="N50" s="34">
        <f>SUM(G50:G50)*M50</f>
        <v>3</v>
      </c>
    </row>
    <row r="51" spans="1:14" ht="16" customHeight="1">
      <c r="A51" s="31" t="s">
        <v>219</v>
      </c>
      <c r="B51" s="31" t="s">
        <v>231</v>
      </c>
      <c r="D51" s="8" t="s">
        <v>232</v>
      </c>
      <c r="E51" s="8" t="s">
        <v>233</v>
      </c>
      <c r="F51" s="5" t="s">
        <v>138</v>
      </c>
      <c r="G51" s="34">
        <f>IF(egTextCal(E51)&lt;&gt;0, egTextCal(E51),   )</f>
        <v>2</v>
      </c>
      <c r="H51" s="27" t="s">
        <v>234</v>
      </c>
      <c r="I51" s="27" t="s">
        <v>180</v>
      </c>
      <c r="J51" s="27" t="s">
        <v>235</v>
      </c>
      <c r="K51" s="5" t="s">
        <v>175</v>
      </c>
      <c r="L51" s="56">
        <v>1</v>
      </c>
      <c r="M51" s="34">
        <f>IF(egTextCal(L51)&lt;&gt;0, egTextCal(L51),   )</f>
        <v>1</v>
      </c>
      <c r="N51" s="34">
        <f>SUM(G51:G51)*M51</f>
        <v>2</v>
      </c>
    </row>
    <row r="52" spans="1:14" ht="16" customHeight="1">
      <c r="A52" s="31" t="s">
        <v>219</v>
      </c>
      <c r="B52" s="31" t="s">
        <v>236</v>
      </c>
      <c r="D52" s="8" t="s">
        <v>237</v>
      </c>
      <c r="E52" s="8" t="s">
        <v>230</v>
      </c>
      <c r="F52" s="5" t="s">
        <v>138</v>
      </c>
      <c r="G52" s="34">
        <f>IF(egTextCal(E52)&lt;&gt;0, egTextCal(E52),   )</f>
        <v>3</v>
      </c>
      <c r="H52" s="27" t="s">
        <v>238</v>
      </c>
      <c r="I52" s="27" t="s">
        <v>239</v>
      </c>
      <c r="J52" s="27" t="s">
        <v>240</v>
      </c>
      <c r="K52" s="5" t="s">
        <v>241</v>
      </c>
      <c r="L52" s="56">
        <v>1</v>
      </c>
      <c r="M52" s="34">
        <f>IF(egTextCal(L52)&lt;&gt;0, egTextCal(L52),   )</f>
        <v>1</v>
      </c>
      <c r="N52" s="34">
        <f>SUM(G52:G52)*M52</f>
        <v>3</v>
      </c>
    </row>
    <row r="53" spans="1:14" ht="16" customHeight="1">
      <c r="A53" s="31" t="s">
        <v>219</v>
      </c>
      <c r="D53" s="8"/>
      <c r="E53" s="8"/>
      <c r="F53" s="5" t="s">
        <v>138</v>
      </c>
      <c r="G53" s="34"/>
      <c r="H53" s="27"/>
      <c r="I53" s="27"/>
      <c r="J53" s="27"/>
      <c r="K53" s="5"/>
      <c r="L53" s="56"/>
      <c r="M53" s="34"/>
      <c r="N53" s="34"/>
    </row>
    <row r="54" spans="1:14" ht="16" customHeight="1">
      <c r="A54" s="31" t="s">
        <v>219</v>
      </c>
      <c r="D54" s="8"/>
      <c r="E54" s="8"/>
      <c r="F54" s="5" t="s">
        <v>138</v>
      </c>
      <c r="G54" s="34"/>
      <c r="H54" s="27"/>
      <c r="I54" s="27"/>
      <c r="J54" s="27"/>
      <c r="K54" s="5"/>
      <c r="L54" s="56"/>
      <c r="M54" s="34"/>
      <c r="N54" s="34"/>
    </row>
    <row r="55" spans="1:14" ht="16" customHeight="1">
      <c r="A55" s="31" t="s">
        <v>219</v>
      </c>
      <c r="D55" s="8"/>
      <c r="E55" s="8"/>
      <c r="F55" s="5"/>
      <c r="G55" s="34"/>
      <c r="H55" s="27"/>
      <c r="I55" s="27"/>
      <c r="J55" s="27"/>
      <c r="K55" s="5"/>
      <c r="L55" s="56"/>
      <c r="M55" s="34"/>
      <c r="N55" s="34"/>
    </row>
    <row r="56" spans="1:14" ht="16" customHeight="1">
      <c r="A56" s="31" t="s">
        <v>219</v>
      </c>
      <c r="D56" s="8"/>
      <c r="E56" s="8"/>
      <c r="F56" s="5"/>
      <c r="G56" s="34"/>
      <c r="H56" s="27"/>
      <c r="I56" s="27"/>
      <c r="J56" s="27"/>
      <c r="K56" s="5"/>
      <c r="L56" s="56"/>
      <c r="M56" s="34"/>
      <c r="N56" s="34"/>
    </row>
    <row r="57" spans="1:14" ht="16" customHeight="1">
      <c r="A57" s="31" t="s">
        <v>219</v>
      </c>
      <c r="D57" s="8"/>
      <c r="E57" s="8"/>
      <c r="F57" s="5"/>
      <c r="G57" s="34"/>
      <c r="H57" s="27"/>
      <c r="I57" s="27"/>
      <c r="J57" s="27"/>
      <c r="K57" s="5"/>
      <c r="L57" s="56"/>
      <c r="M57" s="34"/>
      <c r="N57" s="34"/>
    </row>
    <row r="58" spans="1:14" ht="16" customHeight="1">
      <c r="A58" s="31" t="s">
        <v>219</v>
      </c>
      <c r="D58" s="8"/>
      <c r="E58" s="8"/>
      <c r="F58" s="5"/>
      <c r="G58" s="34"/>
      <c r="H58" s="27"/>
      <c r="I58" s="27"/>
      <c r="J58" s="27"/>
      <c r="K58" s="5"/>
      <c r="L58" s="56"/>
      <c r="M58" s="34"/>
      <c r="N58" s="34"/>
    </row>
    <row r="59" spans="1:14" ht="16" customHeight="1">
      <c r="A59" s="31" t="s">
        <v>219</v>
      </c>
      <c r="D59" s="8"/>
      <c r="E59" s="8"/>
      <c r="F59" s="5"/>
      <c r="G59" s="34"/>
      <c r="H59" s="27"/>
      <c r="I59" s="27"/>
      <c r="J59" s="27"/>
      <c r="K59" s="5"/>
      <c r="L59" s="56"/>
      <c r="M59" s="34"/>
      <c r="N59" s="34"/>
    </row>
    <row r="60" spans="1:14" ht="16" customHeight="1">
      <c r="A60" s="31" t="s">
        <v>219</v>
      </c>
      <c r="D60" s="8"/>
      <c r="E60" s="8"/>
      <c r="F60" s="5"/>
      <c r="G60" s="34"/>
      <c r="H60" s="27"/>
      <c r="I60" s="27"/>
      <c r="J60" s="27"/>
      <c r="K60" s="5"/>
      <c r="L60" s="56"/>
      <c r="M60" s="34"/>
      <c r="N60" s="34"/>
    </row>
    <row r="61" spans="1:14" ht="16" customHeight="1">
      <c r="A61" s="31" t="s">
        <v>219</v>
      </c>
      <c r="D61" s="8"/>
      <c r="E61" s="8"/>
      <c r="F61" s="5"/>
      <c r="G61" s="34"/>
      <c r="H61" s="27"/>
      <c r="I61" s="27"/>
      <c r="J61" s="27"/>
      <c r="K61" s="5"/>
      <c r="L61" s="56"/>
      <c r="M61" s="34"/>
      <c r="N61" s="34"/>
    </row>
    <row r="62" spans="1:14" ht="16" customHeight="1">
      <c r="A62" s="31" t="s">
        <v>219</v>
      </c>
      <c r="D62" s="8"/>
      <c r="E62" s="8"/>
      <c r="F62" s="5"/>
      <c r="G62" s="34"/>
      <c r="H62" s="27"/>
      <c r="I62" s="27"/>
      <c r="J62" s="27"/>
      <c r="K62" s="5"/>
      <c r="L62" s="56"/>
      <c r="M62" s="34"/>
      <c r="N62" s="34"/>
    </row>
    <row r="63" spans="1:14" ht="16" customHeight="1">
      <c r="A63" s="31" t="s">
        <v>219</v>
      </c>
      <c r="D63" s="8"/>
      <c r="E63" s="8"/>
      <c r="F63" s="5"/>
      <c r="G63" s="34"/>
      <c r="H63" s="27"/>
      <c r="I63" s="27"/>
      <c r="J63" s="27"/>
      <c r="K63" s="5"/>
      <c r="L63" s="56"/>
      <c r="M63" s="34"/>
      <c r="N63" s="34"/>
    </row>
    <row r="64" spans="1:14" ht="16" customHeight="1">
      <c r="A64" s="31" t="s">
        <v>219</v>
      </c>
      <c r="D64" s="8"/>
      <c r="E64" s="8"/>
      <c r="F64" s="5"/>
      <c r="G64" s="34"/>
      <c r="H64" s="27"/>
      <c r="I64" s="27"/>
      <c r="J64" s="27"/>
      <c r="K64" s="5"/>
      <c r="L64" s="56"/>
      <c r="M64" s="34"/>
      <c r="N64" s="34"/>
    </row>
    <row r="65" spans="1:14" ht="16" customHeight="1">
      <c r="A65" s="31" t="s">
        <v>219</v>
      </c>
      <c r="D65" s="8"/>
      <c r="E65" s="8"/>
      <c r="F65" s="5"/>
      <c r="G65" s="34"/>
      <c r="H65" s="27"/>
      <c r="I65" s="27"/>
      <c r="J65" s="27"/>
      <c r="K65" s="5"/>
      <c r="L65" s="56"/>
      <c r="M65" s="34"/>
      <c r="N65" s="34"/>
    </row>
    <row r="66" spans="1:14" ht="16" customHeight="1">
      <c r="A66" s="31" t="s">
        <v>219</v>
      </c>
      <c r="D66" s="8"/>
      <c r="E66" s="8"/>
      <c r="F66" s="5"/>
      <c r="G66" s="34"/>
      <c r="H66" s="27"/>
      <c r="I66" s="27"/>
      <c r="J66" s="27"/>
      <c r="K66" s="5"/>
      <c r="L66" s="56"/>
      <c r="M66" s="34"/>
      <c r="N66" s="34"/>
    </row>
    <row r="67" spans="1:14" ht="16" customHeight="1">
      <c r="A67" s="31" t="s">
        <v>219</v>
      </c>
      <c r="D67" s="8"/>
      <c r="E67" s="8"/>
      <c r="F67" s="5"/>
      <c r="G67" s="34"/>
      <c r="H67" s="27"/>
      <c r="I67" s="27"/>
      <c r="J67" s="27"/>
      <c r="K67" s="5"/>
      <c r="L67" s="56"/>
      <c r="M67" s="34"/>
      <c r="N67" s="34"/>
    </row>
    <row r="68" spans="1:14" ht="16" customHeight="1">
      <c r="A68" s="31" t="s">
        <v>219</v>
      </c>
      <c r="D68" s="8"/>
      <c r="E68" s="8"/>
      <c r="F68" s="5"/>
      <c r="G68" s="34"/>
      <c r="H68" s="27"/>
      <c r="I68" s="27"/>
      <c r="J68" s="27"/>
      <c r="K68" s="5"/>
      <c r="L68" s="56"/>
      <c r="M68" s="34"/>
      <c r="N68" s="34"/>
    </row>
    <row r="69" spans="1:14" ht="16" customHeight="1">
      <c r="A69" s="31" t="s">
        <v>219</v>
      </c>
      <c r="D69" s="8"/>
      <c r="E69" s="8"/>
      <c r="F69" s="5"/>
      <c r="G69" s="34"/>
      <c r="H69" s="27"/>
      <c r="I69" s="27"/>
      <c r="J69" s="27"/>
      <c r="K69" s="5"/>
      <c r="L69" s="56"/>
      <c r="M69" s="34"/>
      <c r="N69" s="34"/>
    </row>
    <row r="70" spans="1:14" ht="16" customHeight="1">
      <c r="A70" s="31" t="s">
        <v>219</v>
      </c>
      <c r="D70" s="8"/>
      <c r="E70" s="8"/>
      <c r="F70" s="5"/>
      <c r="G70" s="34"/>
      <c r="H70" s="27"/>
      <c r="I70" s="27"/>
      <c r="J70" s="27"/>
      <c r="K70" s="5"/>
      <c r="L70" s="56"/>
      <c r="M70" s="34"/>
      <c r="N70" s="34"/>
    </row>
    <row r="71" spans="1:14" ht="16" customHeight="1">
      <c r="A71" s="31" t="s">
        <v>219</v>
      </c>
      <c r="D71" s="8"/>
      <c r="E71" s="8"/>
      <c r="F71" s="5"/>
      <c r="G71" s="34"/>
      <c r="H71" s="27"/>
      <c r="I71" s="27"/>
      <c r="J71" s="27"/>
      <c r="K71" s="5"/>
      <c r="L71" s="56"/>
      <c r="M71" s="34"/>
      <c r="N71" s="34"/>
    </row>
    <row r="72" spans="1:14" ht="16" customHeight="1">
      <c r="A72" s="31" t="s">
        <v>219</v>
      </c>
      <c r="D72" s="8"/>
      <c r="E72" s="8"/>
      <c r="F72" s="5"/>
      <c r="G72" s="34"/>
      <c r="H72" s="27"/>
      <c r="I72" s="27"/>
      <c r="J72" s="27"/>
      <c r="K72" s="5"/>
      <c r="L72" s="56"/>
      <c r="M72" s="34"/>
      <c r="N72" s="34"/>
    </row>
    <row r="73" spans="1:14" ht="16" customHeight="1">
      <c r="A73" s="31" t="s">
        <v>219</v>
      </c>
      <c r="D73" s="8"/>
      <c r="E73" s="8"/>
      <c r="F73" s="5"/>
      <c r="G73" s="34"/>
      <c r="H73" s="27"/>
      <c r="I73" s="27"/>
      <c r="J73" s="27"/>
      <c r="K73" s="5"/>
      <c r="L73" s="56"/>
      <c r="M73" s="34"/>
      <c r="N73" s="34"/>
    </row>
    <row r="74" spans="1:14" ht="16" customHeight="1">
      <c r="A74" s="31" t="s">
        <v>219</v>
      </c>
      <c r="D74" s="8"/>
      <c r="E74" s="8"/>
      <c r="F74" s="5"/>
      <c r="G74" s="34"/>
      <c r="H74" s="27"/>
      <c r="I74" s="27"/>
      <c r="J74" s="27"/>
      <c r="K74" s="5"/>
      <c r="L74" s="56"/>
      <c r="M74" s="34"/>
      <c r="N74" s="34"/>
    </row>
    <row r="75" spans="1:14" ht="16" customHeight="1">
      <c r="A75" s="31" t="s">
        <v>219</v>
      </c>
      <c r="D75" s="8"/>
      <c r="E75" s="8"/>
      <c r="F75" s="5"/>
      <c r="G75" s="34"/>
      <c r="H75" s="27"/>
      <c r="I75" s="27"/>
      <c r="J75" s="27"/>
      <c r="K75" s="5"/>
      <c r="L75" s="56"/>
      <c r="M75" s="34"/>
      <c r="N75" s="34"/>
    </row>
    <row r="76" spans="1:14" ht="16" customHeight="1">
      <c r="A76" s="31" t="s">
        <v>219</v>
      </c>
      <c r="D76" s="8"/>
      <c r="E76" s="8"/>
      <c r="F76" s="5"/>
      <c r="G76" s="34"/>
      <c r="H76" s="27"/>
      <c r="I76" s="27"/>
      <c r="J76" s="27"/>
      <c r="K76" s="5"/>
      <c r="L76" s="56"/>
      <c r="M76" s="34"/>
      <c r="N76" s="34"/>
    </row>
    <row r="77" spans="1:14" ht="16" customHeight="1">
      <c r="A77" s="31" t="s">
        <v>219</v>
      </c>
      <c r="D77" s="8"/>
      <c r="E77" s="8"/>
      <c r="F77" s="5"/>
      <c r="G77" s="34"/>
      <c r="H77" s="27"/>
      <c r="I77" s="27"/>
      <c r="J77" s="27"/>
      <c r="K77" s="5"/>
      <c r="L77" s="56"/>
      <c r="M77" s="34"/>
      <c r="N77" s="34"/>
    </row>
    <row r="78" spans="1:14" ht="16" customHeight="1">
      <c r="A78" s="31" t="s">
        <v>219</v>
      </c>
      <c r="D78" s="8"/>
      <c r="E78" s="8"/>
      <c r="F78" s="5"/>
      <c r="G78" s="34"/>
      <c r="H78" s="27"/>
      <c r="I78" s="27"/>
      <c r="J78" s="27"/>
      <c r="K78" s="5"/>
      <c r="L78" s="56"/>
      <c r="M78" s="34"/>
      <c r="N78" s="34"/>
    </row>
    <row r="79" spans="1:14" ht="16" customHeight="1">
      <c r="A79" s="31" t="s">
        <v>219</v>
      </c>
      <c r="D79" s="8"/>
      <c r="E79" s="8"/>
      <c r="F79" s="5"/>
      <c r="G79" s="34"/>
      <c r="H79" s="27"/>
      <c r="I79" s="27"/>
      <c r="J79" s="27"/>
      <c r="K79" s="5"/>
      <c r="L79" s="56"/>
      <c r="M79" s="34"/>
      <c r="N79" s="34"/>
    </row>
    <row r="80" spans="1:14" ht="16" customHeight="1">
      <c r="A80" s="31" t="s">
        <v>219</v>
      </c>
      <c r="D80" s="8"/>
      <c r="E80" s="8"/>
      <c r="F80" s="5"/>
      <c r="G80" s="34"/>
      <c r="H80" s="27"/>
      <c r="I80" s="27"/>
      <c r="J80" s="27"/>
      <c r="K80" s="5"/>
      <c r="L80" s="56"/>
      <c r="M80" s="34"/>
      <c r="N80" s="34"/>
    </row>
    <row r="81" spans="1:14" ht="16" customHeight="1">
      <c r="A81" s="31" t="s">
        <v>219</v>
      </c>
      <c r="D81" s="8"/>
      <c r="E81" s="8"/>
      <c r="F81" s="5"/>
      <c r="G81" s="34"/>
      <c r="H81" s="27"/>
      <c r="I81" s="27"/>
      <c r="J81" s="27"/>
      <c r="K81" s="5"/>
      <c r="L81" s="56"/>
      <c r="M81" s="34"/>
      <c r="N81" s="34"/>
    </row>
    <row r="82" spans="1:14" ht="16" customHeight="1">
      <c r="A82" s="31" t="s">
        <v>219</v>
      </c>
      <c r="D82" s="8"/>
      <c r="E82" s="8"/>
      <c r="F82" s="5"/>
      <c r="G82" s="34"/>
      <c r="H82" s="27"/>
      <c r="I82" s="27"/>
      <c r="J82" s="27"/>
      <c r="K82" s="5"/>
      <c r="L82" s="56"/>
      <c r="M82" s="34"/>
      <c r="N82" s="34"/>
    </row>
    <row r="83" spans="1:14" ht="16" customHeight="1">
      <c r="A83" s="31" t="s">
        <v>219</v>
      </c>
      <c r="D83" s="8"/>
      <c r="E83" s="8"/>
      <c r="F83" s="5"/>
      <c r="G83" s="34"/>
      <c r="H83" s="27"/>
      <c r="I83" s="27"/>
      <c r="J83" s="27"/>
      <c r="K83" s="5"/>
      <c r="L83" s="56"/>
      <c r="M83" s="34"/>
      <c r="N83" s="34"/>
    </row>
    <row r="84" spans="1:14" ht="16" customHeight="1">
      <c r="A84" s="31" t="s">
        <v>219</v>
      </c>
      <c r="D84" s="8"/>
      <c r="E84" s="8"/>
      <c r="F84" s="5"/>
      <c r="G84" s="34"/>
      <c r="H84" s="27"/>
      <c r="I84" s="27"/>
      <c r="J84" s="27"/>
      <c r="K84" s="5"/>
      <c r="L84" s="56"/>
      <c r="M84" s="34"/>
      <c r="N84" s="34"/>
    </row>
    <row r="85" spans="1:14" ht="16" customHeight="1">
      <c r="A85" s="31" t="s">
        <v>219</v>
      </c>
      <c r="D85" s="8"/>
      <c r="E85" s="8"/>
      <c r="F85" s="5"/>
      <c r="G85" s="34"/>
      <c r="H85" s="27"/>
      <c r="I85" s="27"/>
      <c r="J85" s="27"/>
      <c r="K85" s="5"/>
      <c r="L85" s="56"/>
      <c r="M85" s="34"/>
      <c r="N85" s="34"/>
    </row>
    <row r="86" spans="1:14" ht="16" customHeight="1">
      <c r="A86" s="31" t="s">
        <v>219</v>
      </c>
      <c r="D86" s="97"/>
      <c r="E86" s="97"/>
      <c r="F86" s="17"/>
      <c r="G86" s="102"/>
      <c r="H86" s="54"/>
      <c r="I86" s="54"/>
      <c r="J86" s="54"/>
      <c r="K86" s="17"/>
      <c r="L86" s="53"/>
      <c r="M86" s="102"/>
      <c r="N86" s="102"/>
    </row>
    <row r="87" spans="1:14" ht="16" customHeight="1">
      <c r="A87" s="31" t="s">
        <v>219</v>
      </c>
      <c r="D87" s="8"/>
      <c r="E87" s="8"/>
      <c r="F87" s="5"/>
      <c r="G87" s="34"/>
      <c r="H87" s="27"/>
      <c r="I87" s="27"/>
      <c r="J87" s="27"/>
      <c r="K87" s="5"/>
      <c r="L87" s="56"/>
      <c r="M87" s="34"/>
      <c r="N87" s="34"/>
    </row>
    <row r="88" spans="1:14" ht="16" customHeight="1">
      <c r="B88" s="31" t="s">
        <v>133</v>
      </c>
      <c r="C88" s="31" t="s">
        <v>134</v>
      </c>
      <c r="D88" s="466" t="s">
        <v>242</v>
      </c>
      <c r="E88" s="284"/>
      <c r="F88" s="284"/>
      <c r="G88" s="284"/>
      <c r="H88" s="284"/>
      <c r="I88" s="284"/>
      <c r="J88" s="284"/>
      <c r="K88" s="284"/>
      <c r="L88" s="284"/>
      <c r="M88" s="284"/>
      <c r="N88" s="467"/>
    </row>
    <row r="89" spans="1:14" ht="16" customHeight="1">
      <c r="A89" s="31" t="s">
        <v>243</v>
      </c>
      <c r="D89" s="8" t="s">
        <v>244</v>
      </c>
      <c r="E89" s="8"/>
      <c r="F89" s="5" t="s">
        <v>138</v>
      </c>
      <c r="G89" s="34"/>
      <c r="H89" s="27"/>
      <c r="I89" s="27"/>
      <c r="J89" s="27"/>
      <c r="K89" s="5"/>
      <c r="L89" s="56"/>
      <c r="M89" s="34"/>
      <c r="N89" s="34"/>
    </row>
    <row r="90" spans="1:14" ht="16" customHeight="1">
      <c r="A90" s="31" t="s">
        <v>243</v>
      </c>
      <c r="B90" s="31" t="s">
        <v>139</v>
      </c>
      <c r="D90" s="8" t="s">
        <v>245</v>
      </c>
      <c r="E90" s="8" t="s">
        <v>246</v>
      </c>
      <c r="F90" s="5" t="s">
        <v>134</v>
      </c>
      <c r="G90" s="34">
        <f>IF(egTextCal(E90)&lt;&gt;0, egTextCal(E90),   )</f>
        <v>6</v>
      </c>
      <c r="H90" s="27" t="s">
        <v>142</v>
      </c>
      <c r="I90" s="27" t="s">
        <v>143</v>
      </c>
      <c r="J90" s="27" t="s">
        <v>144</v>
      </c>
      <c r="K90" s="5" t="s">
        <v>145</v>
      </c>
      <c r="L90" s="56">
        <v>4</v>
      </c>
      <c r="M90" s="34">
        <f>IF(egTextCal(L90)&lt;&gt;0, egTextCal(L90),   )</f>
        <v>4</v>
      </c>
      <c r="N90" s="34">
        <f>SUM(G90:G91)*M90</f>
        <v>24</v>
      </c>
    </row>
    <row r="91" spans="1:14" ht="16" customHeight="1">
      <c r="A91" s="31" t="s">
        <v>243</v>
      </c>
      <c r="B91" s="31" t="s">
        <v>221</v>
      </c>
      <c r="D91" s="8"/>
      <c r="E91" s="8"/>
      <c r="F91" s="5" t="s">
        <v>147</v>
      </c>
      <c r="G91" s="34"/>
      <c r="H91" s="27" t="s">
        <v>223</v>
      </c>
      <c r="I91" s="27" t="s">
        <v>224</v>
      </c>
      <c r="J91" s="27" t="s">
        <v>225</v>
      </c>
      <c r="K91" s="5" t="s">
        <v>145</v>
      </c>
      <c r="L91" s="56">
        <v>1</v>
      </c>
      <c r="M91" s="34">
        <f>IF(egTextCal(L91)&lt;&gt;0, egTextCal(L91),   )</f>
        <v>1</v>
      </c>
      <c r="N91" s="34">
        <f>SUM(G90:G91)*M91</f>
        <v>6</v>
      </c>
    </row>
    <row r="92" spans="1:14" ht="16" customHeight="1">
      <c r="A92" s="31" t="s">
        <v>243</v>
      </c>
      <c r="B92" s="31" t="s">
        <v>139</v>
      </c>
      <c r="D92" s="8" t="s">
        <v>247</v>
      </c>
      <c r="E92" s="8" t="s">
        <v>248</v>
      </c>
      <c r="F92" s="5" t="s">
        <v>134</v>
      </c>
      <c r="G92" s="34">
        <f>IF(egTextCal(E92)&lt;&gt;0, egTextCal(E92),   )</f>
        <v>5</v>
      </c>
      <c r="H92" s="27" t="s">
        <v>142</v>
      </c>
      <c r="I92" s="27" t="s">
        <v>143</v>
      </c>
      <c r="J92" s="27" t="s">
        <v>144</v>
      </c>
      <c r="K92" s="5" t="s">
        <v>145</v>
      </c>
      <c r="L92" s="56">
        <v>4</v>
      </c>
      <c r="M92" s="34">
        <f>IF(egTextCal(L92)&lt;&gt;0, egTextCal(L92),   )</f>
        <v>4</v>
      </c>
      <c r="N92" s="34">
        <f>SUM(G92:G94)*M92</f>
        <v>20</v>
      </c>
    </row>
    <row r="93" spans="1:14" ht="16" customHeight="1">
      <c r="A93" s="31" t="s">
        <v>243</v>
      </c>
      <c r="B93" s="31" t="s">
        <v>146</v>
      </c>
      <c r="D93" s="8"/>
      <c r="E93" s="8"/>
      <c r="F93" s="5" t="s">
        <v>147</v>
      </c>
      <c r="G93" s="34"/>
      <c r="H93" s="27" t="s">
        <v>148</v>
      </c>
      <c r="I93" s="27" t="s">
        <v>149</v>
      </c>
      <c r="J93" s="27" t="s">
        <v>150</v>
      </c>
      <c r="K93" s="5" t="s">
        <v>145</v>
      </c>
      <c r="L93" s="56">
        <v>1</v>
      </c>
      <c r="M93" s="34">
        <f>IF(egTextCal(L93)&lt;&gt;0, egTextCal(L93),   )</f>
        <v>1</v>
      </c>
      <c r="N93" s="34">
        <f>SUM(G92:G94)*M93</f>
        <v>5</v>
      </c>
    </row>
    <row r="94" spans="1:14" ht="16" customHeight="1">
      <c r="A94" s="31" t="s">
        <v>243</v>
      </c>
      <c r="B94" s="31" t="s">
        <v>221</v>
      </c>
      <c r="D94" s="8"/>
      <c r="E94" s="8"/>
      <c r="F94" s="5" t="s">
        <v>230</v>
      </c>
      <c r="G94" s="34"/>
      <c r="H94" s="27" t="s">
        <v>223</v>
      </c>
      <c r="I94" s="27" t="s">
        <v>224</v>
      </c>
      <c r="J94" s="27" t="s">
        <v>225</v>
      </c>
      <c r="K94" s="5" t="s">
        <v>145</v>
      </c>
      <c r="L94" s="56">
        <v>1</v>
      </c>
      <c r="M94" s="34">
        <f>IF(egTextCal(L94)&lt;&gt;0, egTextCal(L94),   )</f>
        <v>1</v>
      </c>
      <c r="N94" s="34">
        <f>SUM(G92:G94)*M94</f>
        <v>5</v>
      </c>
    </row>
    <row r="95" spans="1:14" ht="16" customHeight="1">
      <c r="A95" s="31" t="s">
        <v>243</v>
      </c>
      <c r="B95" s="31" t="s">
        <v>249</v>
      </c>
      <c r="D95" s="8" t="s">
        <v>250</v>
      </c>
      <c r="E95" s="8" t="s">
        <v>246</v>
      </c>
      <c r="F95" s="5" t="s">
        <v>138</v>
      </c>
      <c r="G95" s="34">
        <f>IF(egTextCal(E95)&lt;&gt;0, egTextCal(E95),   )</f>
        <v>6</v>
      </c>
      <c r="H95" s="27" t="s">
        <v>251</v>
      </c>
      <c r="I95" s="27" t="s">
        <v>143</v>
      </c>
      <c r="J95" s="27" t="s">
        <v>252</v>
      </c>
      <c r="K95" s="5" t="s">
        <v>145</v>
      </c>
      <c r="L95" s="56">
        <v>1</v>
      </c>
      <c r="M95" s="34">
        <f>IF(egTextCal(L95)&lt;&gt;0, egTextCal(L95),   )</f>
        <v>1</v>
      </c>
      <c r="N95" s="34">
        <f>SUM(G95:G95)*M95</f>
        <v>6</v>
      </c>
    </row>
    <row r="96" spans="1:14" ht="16" customHeight="1">
      <c r="A96" s="31" t="s">
        <v>243</v>
      </c>
      <c r="B96" s="31" t="s">
        <v>249</v>
      </c>
      <c r="D96" s="8" t="s">
        <v>253</v>
      </c>
      <c r="E96" s="8" t="s">
        <v>248</v>
      </c>
      <c r="F96" s="5" t="s">
        <v>134</v>
      </c>
      <c r="G96" s="34">
        <f>IF(egTextCal(E96)&lt;&gt;0, egTextCal(E96),   )</f>
        <v>5</v>
      </c>
      <c r="H96" s="27" t="s">
        <v>251</v>
      </c>
      <c r="I96" s="27" t="s">
        <v>143</v>
      </c>
      <c r="J96" s="27" t="s">
        <v>252</v>
      </c>
      <c r="K96" s="5" t="s">
        <v>145</v>
      </c>
      <c r="L96" s="56">
        <v>1</v>
      </c>
      <c r="M96" s="34">
        <f>IF(egTextCal(L96)&lt;&gt;0, egTextCal(L96),   )</f>
        <v>1</v>
      </c>
      <c r="N96" s="34">
        <f>SUM(G96:G97)*M96</f>
        <v>5</v>
      </c>
    </row>
    <row r="97" spans="1:14" ht="16" customHeight="1">
      <c r="A97" s="31" t="s">
        <v>243</v>
      </c>
      <c r="B97" s="31" t="s">
        <v>254</v>
      </c>
      <c r="D97" s="8"/>
      <c r="E97" s="8"/>
      <c r="F97" s="5" t="s">
        <v>147</v>
      </c>
      <c r="G97" s="34"/>
      <c r="H97" s="27" t="s">
        <v>255</v>
      </c>
      <c r="I97" s="27" t="s">
        <v>149</v>
      </c>
      <c r="J97" s="27" t="s">
        <v>256</v>
      </c>
      <c r="K97" s="5" t="s">
        <v>145</v>
      </c>
      <c r="L97" s="56">
        <v>1</v>
      </c>
      <c r="M97" s="34">
        <f>IF(egTextCal(L97)&lt;&gt;0, egTextCal(L97),   )</f>
        <v>1</v>
      </c>
      <c r="N97" s="34">
        <f>SUM(G96:G97)*M97</f>
        <v>5</v>
      </c>
    </row>
    <row r="98" spans="1:14" ht="16" customHeight="1">
      <c r="A98" s="31" t="s">
        <v>243</v>
      </c>
      <c r="B98" s="31" t="s">
        <v>257</v>
      </c>
      <c r="D98" s="8" t="s">
        <v>258</v>
      </c>
      <c r="E98" s="8" t="s">
        <v>178</v>
      </c>
      <c r="F98" s="5" t="s">
        <v>138</v>
      </c>
      <c r="G98" s="34">
        <f>IF(egTextCal(E98)&lt;&gt;0, egTextCal(E98),   )</f>
        <v>8</v>
      </c>
      <c r="H98" s="27" t="s">
        <v>259</v>
      </c>
      <c r="I98" s="27" t="s">
        <v>260</v>
      </c>
      <c r="J98" s="27" t="s">
        <v>261</v>
      </c>
      <c r="K98" s="5" t="s">
        <v>175</v>
      </c>
      <c r="L98" s="56">
        <v>1</v>
      </c>
      <c r="M98" s="34">
        <f>IF(egTextCal(L98)&lt;&gt;0, egTextCal(L98),   )</f>
        <v>1</v>
      </c>
      <c r="N98" s="34">
        <f>SUM(G98:G98)*M98</f>
        <v>8</v>
      </c>
    </row>
    <row r="99" spans="1:14" ht="16" customHeight="1">
      <c r="A99" s="31" t="s">
        <v>243</v>
      </c>
      <c r="B99" s="31" t="s">
        <v>262</v>
      </c>
      <c r="D99" s="8" t="s">
        <v>263</v>
      </c>
      <c r="E99" s="8" t="s">
        <v>233</v>
      </c>
      <c r="F99" s="5" t="s">
        <v>138</v>
      </c>
      <c r="G99" s="34">
        <f>IF(egTextCal(E99)&lt;&gt;0, egTextCal(E99),   )</f>
        <v>2</v>
      </c>
      <c r="H99" s="27" t="s">
        <v>264</v>
      </c>
      <c r="I99" s="27" t="s">
        <v>260</v>
      </c>
      <c r="J99" s="27" t="s">
        <v>265</v>
      </c>
      <c r="K99" s="5" t="s">
        <v>175</v>
      </c>
      <c r="L99" s="56">
        <v>1</v>
      </c>
      <c r="M99" s="34">
        <f>IF(egTextCal(L99)&lt;&gt;0, egTextCal(L99),   )</f>
        <v>1</v>
      </c>
      <c r="N99" s="34">
        <f>SUM(G99:G99)*M99</f>
        <v>2</v>
      </c>
    </row>
    <row r="100" spans="1:14" ht="16" customHeight="1">
      <c r="A100" s="31" t="s">
        <v>243</v>
      </c>
      <c r="B100" s="31" t="s">
        <v>266</v>
      </c>
      <c r="D100" s="8" t="s">
        <v>267</v>
      </c>
      <c r="E100" s="8" t="s">
        <v>246</v>
      </c>
      <c r="F100" s="5" t="s">
        <v>138</v>
      </c>
      <c r="G100" s="34">
        <f>IF(egTextCal(E100)&lt;&gt;0, egTextCal(E100),   )</f>
        <v>6</v>
      </c>
      <c r="H100" s="27" t="s">
        <v>268</v>
      </c>
      <c r="I100" s="27" t="s">
        <v>260</v>
      </c>
      <c r="J100" s="27" t="s">
        <v>269</v>
      </c>
      <c r="K100" s="5" t="s">
        <v>175</v>
      </c>
      <c r="L100" s="56">
        <v>1</v>
      </c>
      <c r="M100" s="34">
        <f>IF(egTextCal(L100)&lt;&gt;0, egTextCal(L100),   )</f>
        <v>1</v>
      </c>
      <c r="N100" s="34">
        <f>SUM(G100:G100)*M100</f>
        <v>6</v>
      </c>
    </row>
    <row r="101" spans="1:14" ht="16" customHeight="1">
      <c r="A101" s="31" t="s">
        <v>243</v>
      </c>
      <c r="D101" s="8" t="s">
        <v>270</v>
      </c>
      <c r="E101" s="8"/>
      <c r="F101" s="5" t="s">
        <v>138</v>
      </c>
      <c r="G101" s="34"/>
      <c r="H101" s="27"/>
      <c r="I101" s="27"/>
      <c r="J101" s="27"/>
      <c r="K101" s="5"/>
      <c r="L101" s="56"/>
      <c r="M101" s="34"/>
      <c r="N101" s="34"/>
    </row>
    <row r="102" spans="1:14" ht="16" customHeight="1">
      <c r="A102" s="31" t="s">
        <v>243</v>
      </c>
      <c r="B102" s="31" t="s">
        <v>271</v>
      </c>
      <c r="D102" s="8" t="s">
        <v>272</v>
      </c>
      <c r="E102" s="8" t="s">
        <v>134</v>
      </c>
      <c r="F102" s="5" t="s">
        <v>138</v>
      </c>
      <c r="G102" s="34">
        <f>IF(egTextCal(E102)&lt;&gt;0, egTextCal(E102),   )</f>
        <v>1</v>
      </c>
      <c r="H102" s="27" t="s">
        <v>273</v>
      </c>
      <c r="I102" s="27" t="s">
        <v>274</v>
      </c>
      <c r="J102" s="27" t="s">
        <v>275</v>
      </c>
      <c r="K102" s="5" t="s">
        <v>276</v>
      </c>
      <c r="L102" s="56">
        <v>1</v>
      </c>
      <c r="M102" s="34">
        <f>IF(egTextCal(L102)&lt;&gt;0, egTextCal(L102),   )</f>
        <v>1</v>
      </c>
      <c r="N102" s="34">
        <f>SUM(G102:G102)*M102</f>
        <v>1</v>
      </c>
    </row>
    <row r="103" spans="1:14" ht="16" customHeight="1">
      <c r="A103" s="31" t="s">
        <v>243</v>
      </c>
      <c r="D103" s="8" t="s">
        <v>277</v>
      </c>
      <c r="E103" s="8"/>
      <c r="F103" s="5" t="s">
        <v>138</v>
      </c>
      <c r="G103" s="34"/>
      <c r="H103" s="27"/>
      <c r="I103" s="27"/>
      <c r="J103" s="27"/>
      <c r="K103" s="5"/>
      <c r="L103" s="56"/>
      <c r="M103" s="34"/>
      <c r="N103" s="34"/>
    </row>
    <row r="104" spans="1:14" ht="16" customHeight="1">
      <c r="A104" s="31" t="s">
        <v>243</v>
      </c>
      <c r="B104" s="31" t="s">
        <v>278</v>
      </c>
      <c r="D104" s="8" t="s">
        <v>279</v>
      </c>
      <c r="E104" s="8" t="s">
        <v>280</v>
      </c>
      <c r="F104" s="5" t="s">
        <v>138</v>
      </c>
      <c r="G104" s="34">
        <f>IF(egTextCal(E104)&lt;&gt;0, egTextCal(E104),   )</f>
        <v>0.28799999999999998</v>
      </c>
      <c r="H104" s="27" t="s">
        <v>281</v>
      </c>
      <c r="I104" s="27" t="s">
        <v>282</v>
      </c>
      <c r="J104" s="27" t="s">
        <v>283</v>
      </c>
      <c r="K104" s="5" t="s">
        <v>207</v>
      </c>
      <c r="L104" s="56">
        <v>1</v>
      </c>
      <c r="M104" s="34">
        <f>IF(egTextCal(L104)&lt;&gt;0, egTextCal(L104),   )</f>
        <v>1</v>
      </c>
      <c r="N104" s="34">
        <f>SUM(G104:G104)*M104</f>
        <v>0.28799999999999998</v>
      </c>
    </row>
    <row r="105" spans="1:14" ht="16" customHeight="1">
      <c r="A105" s="31" t="s">
        <v>243</v>
      </c>
      <c r="B105" s="31" t="s">
        <v>284</v>
      </c>
      <c r="D105" s="8" t="s">
        <v>285</v>
      </c>
      <c r="E105" s="8" t="s">
        <v>286</v>
      </c>
      <c r="F105" s="5" t="s">
        <v>138</v>
      </c>
      <c r="G105" s="34">
        <f>IF(egTextCal(E105)&lt;&gt;0, egTextCal(E105),   )</f>
        <v>2.16</v>
      </c>
      <c r="H105" s="27" t="s">
        <v>287</v>
      </c>
      <c r="I105" s="27" t="s">
        <v>285</v>
      </c>
      <c r="J105" s="27"/>
      <c r="K105" s="5" t="s">
        <v>193</v>
      </c>
      <c r="L105" s="56">
        <v>1</v>
      </c>
      <c r="M105" s="34">
        <f>IF(egTextCal(L105)&lt;&gt;0, egTextCal(L105),   )</f>
        <v>1</v>
      </c>
      <c r="N105" s="34">
        <f>SUM(G105:G105)*M105</f>
        <v>2.16</v>
      </c>
    </row>
    <row r="106" spans="1:14" ht="16" customHeight="1">
      <c r="A106" s="31" t="s">
        <v>243</v>
      </c>
      <c r="D106" s="8" t="s">
        <v>288</v>
      </c>
      <c r="E106" s="8"/>
      <c r="F106" s="5" t="s">
        <v>138</v>
      </c>
      <c r="G106" s="34"/>
      <c r="H106" s="27"/>
      <c r="I106" s="27"/>
      <c r="J106" s="27"/>
      <c r="K106" s="5"/>
      <c r="L106" s="56"/>
      <c r="M106" s="34"/>
      <c r="N106" s="34"/>
    </row>
    <row r="107" spans="1:14" ht="16" customHeight="1">
      <c r="A107" s="31" t="s">
        <v>243</v>
      </c>
      <c r="B107" s="31" t="s">
        <v>278</v>
      </c>
      <c r="D107" s="8" t="s">
        <v>279</v>
      </c>
      <c r="E107" s="8" t="s">
        <v>289</v>
      </c>
      <c r="F107" s="5" t="s">
        <v>138</v>
      </c>
      <c r="G107" s="34">
        <f>IF(egTextCal(E107)&lt;&gt;0, egTextCal(E107),   )</f>
        <v>1.08</v>
      </c>
      <c r="H107" s="27" t="s">
        <v>281</v>
      </c>
      <c r="I107" s="27" t="s">
        <v>282</v>
      </c>
      <c r="J107" s="27" t="s">
        <v>283</v>
      </c>
      <c r="K107" s="5" t="s">
        <v>207</v>
      </c>
      <c r="L107" s="56">
        <v>1</v>
      </c>
      <c r="M107" s="34">
        <f>IF(egTextCal(L107)&lt;&gt;0, egTextCal(L107),   )</f>
        <v>1</v>
      </c>
      <c r="N107" s="34">
        <f>SUM(G107:G107)*M107</f>
        <v>1.08</v>
      </c>
    </row>
    <row r="108" spans="1:14" ht="16" customHeight="1">
      <c r="A108" s="31" t="s">
        <v>243</v>
      </c>
      <c r="B108" s="31" t="s">
        <v>284</v>
      </c>
      <c r="D108" s="8" t="s">
        <v>285</v>
      </c>
      <c r="E108" s="8" t="s">
        <v>290</v>
      </c>
      <c r="F108" s="5" t="s">
        <v>138</v>
      </c>
      <c r="G108" s="34">
        <f>IF(egTextCal(E108)&lt;&gt;0, egTextCal(E108),   )</f>
        <v>3.96</v>
      </c>
      <c r="H108" s="27" t="s">
        <v>287</v>
      </c>
      <c r="I108" s="27" t="s">
        <v>285</v>
      </c>
      <c r="J108" s="27"/>
      <c r="K108" s="5" t="s">
        <v>193</v>
      </c>
      <c r="L108" s="56">
        <v>1</v>
      </c>
      <c r="M108" s="34">
        <f>IF(egTextCal(L108)&lt;&gt;0, egTextCal(L108),   )</f>
        <v>1</v>
      </c>
      <c r="N108" s="34">
        <f>SUM(G108:G108)*M108</f>
        <v>3.96</v>
      </c>
    </row>
    <row r="109" spans="1:14" ht="16" customHeight="1">
      <c r="A109" s="31" t="s">
        <v>243</v>
      </c>
      <c r="B109" s="31" t="s">
        <v>291</v>
      </c>
      <c r="D109" s="8" t="s">
        <v>292</v>
      </c>
      <c r="E109" s="8" t="s">
        <v>293</v>
      </c>
      <c r="F109" s="5" t="s">
        <v>138</v>
      </c>
      <c r="G109" s="34">
        <f>IF(egTextCal(E109)&lt;&gt;0, egTextCal(E109),   )</f>
        <v>4.0200000000000005</v>
      </c>
      <c r="H109" s="27" t="s">
        <v>294</v>
      </c>
      <c r="I109" s="27" t="s">
        <v>295</v>
      </c>
      <c r="J109" s="27" t="s">
        <v>296</v>
      </c>
      <c r="K109" s="5" t="s">
        <v>193</v>
      </c>
      <c r="L109" s="56">
        <v>1</v>
      </c>
      <c r="M109" s="34">
        <f>IF(egTextCal(L109)&lt;&gt;0, egTextCal(L109),   )</f>
        <v>1</v>
      </c>
      <c r="N109" s="34">
        <f>SUM(G109:G109)*M109</f>
        <v>4.0200000000000005</v>
      </c>
    </row>
    <row r="110" spans="1:14" ht="16" customHeight="1">
      <c r="A110" s="31" t="s">
        <v>243</v>
      </c>
      <c r="D110" s="8" t="s">
        <v>297</v>
      </c>
      <c r="E110" s="8"/>
      <c r="F110" s="5" t="s">
        <v>138</v>
      </c>
      <c r="G110" s="34"/>
      <c r="H110" s="27"/>
      <c r="I110" s="27"/>
      <c r="J110" s="27"/>
      <c r="K110" s="5"/>
      <c r="L110" s="56"/>
      <c r="M110" s="34"/>
      <c r="N110" s="34"/>
    </row>
    <row r="111" spans="1:14" ht="16" customHeight="1">
      <c r="A111" s="31" t="s">
        <v>243</v>
      </c>
      <c r="B111" s="31" t="s">
        <v>298</v>
      </c>
      <c r="D111" s="8" t="s">
        <v>299</v>
      </c>
      <c r="E111" s="8" t="s">
        <v>147</v>
      </c>
      <c r="F111" s="5" t="s">
        <v>138</v>
      </c>
      <c r="G111" s="34">
        <f>IF(egTextCal(E111)&lt;&gt;0, egTextCal(E111),   )</f>
        <v>2</v>
      </c>
      <c r="H111" s="27" t="s">
        <v>300</v>
      </c>
      <c r="I111" s="27" t="s">
        <v>301</v>
      </c>
      <c r="J111" s="27" t="s">
        <v>302</v>
      </c>
      <c r="K111" s="5" t="s">
        <v>164</v>
      </c>
      <c r="L111" s="56">
        <v>1</v>
      </c>
      <c r="M111" s="34">
        <f>IF(egTextCal(L111)&lt;&gt;0, egTextCal(L111),   )</f>
        <v>1</v>
      </c>
      <c r="N111" s="34">
        <f t="shared" ref="N111:N116" si="1">SUM(G111:G111)*M111</f>
        <v>2</v>
      </c>
    </row>
    <row r="112" spans="1:14" ht="16" customHeight="1">
      <c r="A112" s="31" t="s">
        <v>243</v>
      </c>
      <c r="B112" s="31" t="s">
        <v>303</v>
      </c>
      <c r="D112" s="8" t="s">
        <v>304</v>
      </c>
      <c r="E112" s="8" t="s">
        <v>147</v>
      </c>
      <c r="F112" s="5" t="s">
        <v>138</v>
      </c>
      <c r="G112" s="34">
        <f>IF(egTextCal(E112)&lt;&gt;0, egTextCal(E112),   )</f>
        <v>2</v>
      </c>
      <c r="H112" s="27" t="s">
        <v>305</v>
      </c>
      <c r="I112" s="27" t="s">
        <v>306</v>
      </c>
      <c r="J112" s="27" t="s">
        <v>307</v>
      </c>
      <c r="K112" s="5" t="s">
        <v>164</v>
      </c>
      <c r="L112" s="56">
        <v>1</v>
      </c>
      <c r="M112" s="34">
        <f>IF(egTextCal(L112)&lt;&gt;0, egTextCal(L112),   )</f>
        <v>1</v>
      </c>
      <c r="N112" s="34">
        <f t="shared" si="1"/>
        <v>2</v>
      </c>
    </row>
    <row r="113" spans="1:14" ht="16" customHeight="1">
      <c r="A113" s="31" t="s">
        <v>243</v>
      </c>
      <c r="B113" s="31" t="s">
        <v>308</v>
      </c>
      <c r="D113" s="8" t="s">
        <v>309</v>
      </c>
      <c r="E113" s="8" t="s">
        <v>134</v>
      </c>
      <c r="F113" s="5" t="s">
        <v>138</v>
      </c>
      <c r="G113" s="34">
        <f>IF(egTextCal(E113)&lt;&gt;0, egTextCal(E113),   )</f>
        <v>1</v>
      </c>
      <c r="H113" s="27" t="s">
        <v>310</v>
      </c>
      <c r="I113" s="27" t="s">
        <v>311</v>
      </c>
      <c r="J113" s="27" t="s">
        <v>312</v>
      </c>
      <c r="K113" s="5" t="s">
        <v>313</v>
      </c>
      <c r="L113" s="56">
        <v>1</v>
      </c>
      <c r="M113" s="34">
        <f>IF(egTextCal(L113)&lt;&gt;0, egTextCal(L113),   )</f>
        <v>1</v>
      </c>
      <c r="N113" s="34">
        <f t="shared" si="1"/>
        <v>1</v>
      </c>
    </row>
    <row r="114" spans="1:14" ht="16" customHeight="1">
      <c r="A114" s="31" t="s">
        <v>243</v>
      </c>
      <c r="B114" s="31" t="s">
        <v>314</v>
      </c>
      <c r="D114" s="8" t="s">
        <v>315</v>
      </c>
      <c r="E114" s="8" t="s">
        <v>316</v>
      </c>
      <c r="F114" s="5" t="s">
        <v>138</v>
      </c>
      <c r="G114" s="34">
        <f>IF(egTextCal(E114)&lt;&gt;0, egTextCal(E114),   )</f>
        <v>42</v>
      </c>
      <c r="H114" s="27" t="s">
        <v>317</v>
      </c>
      <c r="I114" s="27" t="s">
        <v>318</v>
      </c>
      <c r="J114" s="27" t="s">
        <v>319</v>
      </c>
      <c r="K114" s="5" t="s">
        <v>193</v>
      </c>
      <c r="L114" s="56">
        <v>1</v>
      </c>
      <c r="M114" s="34">
        <f>IF(egTextCal(L114)&lt;&gt;0, egTextCal(L114),   )</f>
        <v>1</v>
      </c>
      <c r="N114" s="34">
        <f t="shared" si="1"/>
        <v>42</v>
      </c>
    </row>
    <row r="115" spans="1:14" ht="16" customHeight="1">
      <c r="A115" s="31" t="s">
        <v>243</v>
      </c>
      <c r="B115" s="31" t="s">
        <v>320</v>
      </c>
      <c r="D115" s="8" t="s">
        <v>321</v>
      </c>
      <c r="E115" s="8" t="s">
        <v>134</v>
      </c>
      <c r="F115" s="5" t="s">
        <v>138</v>
      </c>
      <c r="G115" s="34">
        <f>IF(egTextCal(E115)&lt;&gt;0, egTextCal(E115),   )</f>
        <v>1</v>
      </c>
      <c r="H115" s="27" t="s">
        <v>322</v>
      </c>
      <c r="I115" s="27" t="s">
        <v>323</v>
      </c>
      <c r="J115" s="27" t="s">
        <v>324</v>
      </c>
      <c r="K115" s="5" t="s">
        <v>313</v>
      </c>
      <c r="L115" s="56">
        <v>1</v>
      </c>
      <c r="M115" s="34">
        <f>IF(egTextCal(L115)&lt;&gt;0, egTextCal(L115),   )</f>
        <v>1</v>
      </c>
      <c r="N115" s="34">
        <f t="shared" si="1"/>
        <v>1</v>
      </c>
    </row>
    <row r="116" spans="1:14" ht="16" customHeight="1">
      <c r="A116" s="31" t="s">
        <v>243</v>
      </c>
      <c r="B116" s="31" t="s">
        <v>325</v>
      </c>
      <c r="D116" s="8" t="s">
        <v>326</v>
      </c>
      <c r="E116" s="8" t="s">
        <v>134</v>
      </c>
      <c r="F116" s="5" t="s">
        <v>138</v>
      </c>
      <c r="G116" s="34">
        <f>IF(egTextCal(E116)&lt;&gt;0, egTextCal(E116),   )</f>
        <v>1</v>
      </c>
      <c r="H116" s="27" t="s">
        <v>327</v>
      </c>
      <c r="I116" s="27" t="s">
        <v>328</v>
      </c>
      <c r="J116" s="27" t="s">
        <v>329</v>
      </c>
      <c r="K116" s="5" t="s">
        <v>124</v>
      </c>
      <c r="L116" s="56">
        <v>1</v>
      </c>
      <c r="M116" s="34">
        <f>IF(egTextCal(L116)&lt;&gt;0, egTextCal(L116),   )</f>
        <v>1</v>
      </c>
      <c r="N116" s="34">
        <f t="shared" si="1"/>
        <v>1</v>
      </c>
    </row>
    <row r="117" spans="1:14" ht="16" customHeight="1">
      <c r="A117" s="31" t="s">
        <v>243</v>
      </c>
      <c r="D117" s="8"/>
      <c r="E117" s="8"/>
      <c r="F117" s="5" t="s">
        <v>138</v>
      </c>
      <c r="G117" s="34"/>
      <c r="H117" s="27"/>
      <c r="I117" s="27"/>
      <c r="J117" s="27"/>
      <c r="K117" s="5"/>
      <c r="L117" s="56"/>
      <c r="M117" s="34"/>
      <c r="N117" s="34"/>
    </row>
    <row r="118" spans="1:14" ht="16" customHeight="1">
      <c r="A118" s="31" t="s">
        <v>243</v>
      </c>
      <c r="D118" s="8"/>
      <c r="E118" s="8"/>
      <c r="F118" s="5" t="s">
        <v>138</v>
      </c>
      <c r="G118" s="34"/>
      <c r="H118" s="27"/>
      <c r="I118" s="27"/>
      <c r="J118" s="27"/>
      <c r="K118" s="5"/>
      <c r="L118" s="56"/>
      <c r="M118" s="34"/>
      <c r="N118" s="34"/>
    </row>
    <row r="119" spans="1:14" ht="16" customHeight="1">
      <c r="A119" s="31" t="s">
        <v>243</v>
      </c>
      <c r="D119" s="8"/>
      <c r="E119" s="8"/>
      <c r="F119" s="5"/>
      <c r="G119" s="34"/>
      <c r="H119" s="27"/>
      <c r="I119" s="27"/>
      <c r="J119" s="27"/>
      <c r="K119" s="5"/>
      <c r="L119" s="56"/>
      <c r="M119" s="34"/>
      <c r="N119" s="34"/>
    </row>
    <row r="120" spans="1:14" ht="16" customHeight="1">
      <c r="A120" s="31" t="s">
        <v>243</v>
      </c>
      <c r="D120" s="8"/>
      <c r="E120" s="8"/>
      <c r="F120" s="5"/>
      <c r="G120" s="34"/>
      <c r="H120" s="27"/>
      <c r="I120" s="27"/>
      <c r="J120" s="27"/>
      <c r="K120" s="5"/>
      <c r="L120" s="56"/>
      <c r="M120" s="34"/>
      <c r="N120" s="34"/>
    </row>
    <row r="121" spans="1:14" ht="16" customHeight="1">
      <c r="A121" s="31" t="s">
        <v>243</v>
      </c>
      <c r="D121" s="8"/>
      <c r="E121" s="8"/>
      <c r="F121" s="5"/>
      <c r="G121" s="34"/>
      <c r="H121" s="27"/>
      <c r="I121" s="27"/>
      <c r="J121" s="27"/>
      <c r="K121" s="5"/>
      <c r="L121" s="56"/>
      <c r="M121" s="34"/>
      <c r="N121" s="34"/>
    </row>
    <row r="122" spans="1:14" ht="16" customHeight="1">
      <c r="A122" s="31" t="s">
        <v>243</v>
      </c>
      <c r="D122" s="8"/>
      <c r="E122" s="8"/>
      <c r="F122" s="5"/>
      <c r="G122" s="34"/>
      <c r="H122" s="27"/>
      <c r="I122" s="27"/>
      <c r="J122" s="27"/>
      <c r="K122" s="5"/>
      <c r="L122" s="56"/>
      <c r="M122" s="34"/>
      <c r="N122" s="34"/>
    </row>
    <row r="123" spans="1:14" ht="16" customHeight="1">
      <c r="A123" s="31" t="s">
        <v>243</v>
      </c>
      <c r="D123" s="8"/>
      <c r="E123" s="8"/>
      <c r="F123" s="5"/>
      <c r="G123" s="34"/>
      <c r="H123" s="27"/>
      <c r="I123" s="27"/>
      <c r="J123" s="27"/>
      <c r="K123" s="5"/>
      <c r="L123" s="56"/>
      <c r="M123" s="34"/>
      <c r="N123" s="34"/>
    </row>
    <row r="124" spans="1:14" ht="16" customHeight="1">
      <c r="A124" s="31" t="s">
        <v>243</v>
      </c>
      <c r="D124" s="8"/>
      <c r="E124" s="8"/>
      <c r="F124" s="5"/>
      <c r="G124" s="34"/>
      <c r="H124" s="27"/>
      <c r="I124" s="27"/>
      <c r="J124" s="27"/>
      <c r="K124" s="5"/>
      <c r="L124" s="56"/>
      <c r="M124" s="34"/>
      <c r="N124" s="34"/>
    </row>
    <row r="125" spans="1:14" ht="16" customHeight="1">
      <c r="A125" s="31" t="s">
        <v>243</v>
      </c>
      <c r="D125" s="8"/>
      <c r="E125" s="8"/>
      <c r="F125" s="5"/>
      <c r="G125" s="34"/>
      <c r="H125" s="27"/>
      <c r="I125" s="27"/>
      <c r="J125" s="27"/>
      <c r="K125" s="5"/>
      <c r="L125" s="56"/>
      <c r="M125" s="34"/>
      <c r="N125" s="34"/>
    </row>
    <row r="126" spans="1:14" ht="16" customHeight="1">
      <c r="A126" s="31" t="s">
        <v>243</v>
      </c>
      <c r="D126" s="8"/>
      <c r="E126" s="8"/>
      <c r="F126" s="5"/>
      <c r="G126" s="34"/>
      <c r="H126" s="27"/>
      <c r="I126" s="27"/>
      <c r="J126" s="27"/>
      <c r="K126" s="5"/>
      <c r="L126" s="56"/>
      <c r="M126" s="34"/>
      <c r="N126" s="34"/>
    </row>
    <row r="127" spans="1:14" ht="16" customHeight="1">
      <c r="A127" s="31" t="s">
        <v>243</v>
      </c>
      <c r="D127" s="8"/>
      <c r="E127" s="8"/>
      <c r="F127" s="5"/>
      <c r="G127" s="34"/>
      <c r="H127" s="27"/>
      <c r="I127" s="27"/>
      <c r="J127" s="27"/>
      <c r="K127" s="5"/>
      <c r="L127" s="56"/>
      <c r="M127" s="34"/>
      <c r="N127" s="34"/>
    </row>
    <row r="128" spans="1:14" ht="16" customHeight="1">
      <c r="A128" s="31" t="s">
        <v>243</v>
      </c>
      <c r="D128" s="8"/>
      <c r="E128" s="8"/>
      <c r="F128" s="5"/>
      <c r="G128" s="34"/>
      <c r="H128" s="27"/>
      <c r="I128" s="27"/>
      <c r="J128" s="27"/>
      <c r="K128" s="5"/>
      <c r="L128" s="56"/>
      <c r="M128" s="34"/>
      <c r="N128" s="34"/>
    </row>
    <row r="129" spans="1:14" ht="16" customHeight="1">
      <c r="A129" s="31" t="s">
        <v>243</v>
      </c>
      <c r="D129" s="8"/>
      <c r="E129" s="8"/>
      <c r="F129" s="5"/>
      <c r="G129" s="34"/>
      <c r="H129" s="27"/>
      <c r="I129" s="27"/>
      <c r="J129" s="27"/>
      <c r="K129" s="5"/>
      <c r="L129" s="56"/>
      <c r="M129" s="34"/>
      <c r="N129" s="34"/>
    </row>
  </sheetData>
  <mergeCells count="14">
    <mergeCell ref="D4:N4"/>
    <mergeCell ref="D46:N46"/>
    <mergeCell ref="D88:N88"/>
    <mergeCell ref="D1:N1"/>
    <mergeCell ref="N2:N3"/>
    <mergeCell ref="J2:J3"/>
    <mergeCell ref="K2:K3"/>
    <mergeCell ref="L2:L3"/>
    <mergeCell ref="M2:M3"/>
    <mergeCell ref="I2:I3"/>
    <mergeCell ref="D2:D3"/>
    <mergeCell ref="E2:E3"/>
    <mergeCell ref="G2:G3"/>
    <mergeCell ref="H2:H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0741B-4854-4E68-90DC-3CBAFD774E77}">
  <sheetPr>
    <tabColor rgb="FFFF0000"/>
  </sheetPr>
  <dimension ref="A1"/>
  <sheetViews>
    <sheetView view="pageBreakPreview" zoomScale="145" zoomScaleNormal="100" zoomScaleSheetLayoutView="145" workbookViewId="0">
      <selection activeCell="J16" sqref="J16:L16"/>
    </sheetView>
  </sheetViews>
  <sheetFormatPr defaultRowHeight="14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CF0FC-879A-4DDB-A09F-E6F5894ABD0A}">
  <sheetPr>
    <tabColor rgb="FFFF0000"/>
  </sheetPr>
  <dimension ref="A1"/>
  <sheetViews>
    <sheetView view="pageBreakPreview" topLeftCell="A3" zoomScale="130" zoomScaleNormal="100" zoomScaleSheetLayoutView="130" workbookViewId="0">
      <selection activeCell="J16" sqref="J16:L16"/>
    </sheetView>
  </sheetViews>
  <sheetFormatPr defaultRowHeight="14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7"/>
  <dimension ref="A1:B27"/>
  <sheetViews>
    <sheetView workbookViewId="0"/>
  </sheetViews>
  <sheetFormatPr defaultRowHeight="18.75" customHeight="1"/>
  <cols>
    <col min="1" max="1" width="4.6640625" style="10" customWidth="1"/>
    <col min="2" max="2" width="73" customWidth="1"/>
  </cols>
  <sheetData>
    <row r="1" spans="1:2" ht="21">
      <c r="B1" s="11" t="s">
        <v>21</v>
      </c>
    </row>
    <row r="2" spans="1:2" ht="19" customHeight="1">
      <c r="A2" s="10" t="s">
        <v>22</v>
      </c>
      <c r="B2" t="s">
        <v>24</v>
      </c>
    </row>
    <row r="3" spans="1:2" ht="19" customHeight="1">
      <c r="B3" t="s">
        <v>23</v>
      </c>
    </row>
    <row r="4" spans="1:2" ht="19" customHeight="1">
      <c r="A4" s="10" t="s">
        <v>28</v>
      </c>
      <c r="B4" t="s">
        <v>26</v>
      </c>
    </row>
    <row r="5" spans="1:2" ht="19" customHeight="1">
      <c r="A5" s="10" t="s">
        <v>29</v>
      </c>
      <c r="B5" t="s">
        <v>27</v>
      </c>
    </row>
    <row r="6" spans="1:2" ht="19" customHeight="1"/>
    <row r="7" spans="1:2" ht="19" customHeight="1"/>
    <row r="8" spans="1:2" ht="19" customHeight="1"/>
    <row r="9" spans="1:2" ht="19" customHeight="1"/>
    <row r="10" spans="1:2" ht="19" customHeight="1"/>
    <row r="11" spans="1:2" ht="19" customHeight="1"/>
    <row r="12" spans="1:2" ht="19" customHeight="1"/>
    <row r="13" spans="1:2" ht="19" customHeight="1"/>
    <row r="14" spans="1:2" ht="19" customHeight="1"/>
    <row r="15" spans="1:2" ht="19" customHeight="1"/>
    <row r="16" spans="1:2" ht="19" customHeight="1"/>
    <row r="17" spans="2:2" ht="19" customHeight="1">
      <c r="B17" t="s">
        <v>30</v>
      </c>
    </row>
    <row r="18" spans="2:2" ht="19" customHeight="1">
      <c r="B18" t="s">
        <v>31</v>
      </c>
    </row>
    <row r="19" spans="2:2" ht="19" customHeight="1"/>
    <row r="20" spans="2:2" ht="19" customHeight="1"/>
    <row r="21" spans="2:2" ht="19" customHeight="1"/>
    <row r="22" spans="2:2" ht="19" customHeight="1"/>
    <row r="23" spans="2:2" ht="19" customHeight="1"/>
    <row r="24" spans="2:2" ht="19" customHeight="1"/>
    <row r="25" spans="2:2" ht="19" customHeight="1"/>
    <row r="26" spans="2:2" ht="19" customHeight="1"/>
    <row r="27" spans="2:2" ht="19" customHeight="1"/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 지정된 범위</vt:lpstr>
      </vt:variant>
      <vt:variant>
        <vt:i4>26</vt:i4>
      </vt:variant>
    </vt:vector>
  </HeadingPairs>
  <TitlesOfParts>
    <vt:vector size="48" baseType="lpstr">
      <vt:lpstr>설계서</vt:lpstr>
      <vt:lpstr>원가</vt:lpstr>
      <vt:lpstr>총괄표</vt:lpstr>
      <vt:lpstr>총괄표2</vt:lpstr>
      <vt:lpstr>내역서</vt:lpstr>
      <vt:lpstr>노임근거</vt:lpstr>
      <vt:lpstr>일대목차</vt:lpstr>
      <vt:lpstr>일위대가</vt:lpstr>
      <vt:lpstr>일위노임</vt:lpstr>
      <vt:lpstr>합산자재</vt:lpstr>
      <vt:lpstr>단가조사</vt:lpstr>
      <vt:lpstr>옵션</vt:lpstr>
      <vt:lpstr>목차</vt:lpstr>
      <vt:lpstr>관급자재</vt:lpstr>
      <vt:lpstr>관급단가(급속충전기)</vt:lpstr>
      <vt:lpstr>별도공사비</vt:lpstr>
      <vt:lpstr>산출집계</vt:lpstr>
      <vt:lpstr>기본산출서</vt:lpstr>
      <vt:lpstr>목록별산출서</vt:lpstr>
      <vt:lpstr>폐기물처리비</vt:lpstr>
      <vt:lpstr>비교젼적서</vt:lpstr>
      <vt:lpstr>사용설명</vt:lpstr>
      <vt:lpstr>관급자재!Print_Area</vt:lpstr>
      <vt:lpstr>기본산출서!Print_Area</vt:lpstr>
      <vt:lpstr>내역서!Print_Area</vt:lpstr>
      <vt:lpstr>노임근거!Print_Area</vt:lpstr>
      <vt:lpstr>별도공사비!Print_Area</vt:lpstr>
      <vt:lpstr>비교젼적서!Print_Area</vt:lpstr>
      <vt:lpstr>산출집계!Print_Area</vt:lpstr>
      <vt:lpstr>원가!Print_Area</vt:lpstr>
      <vt:lpstr>일위노임!Print_Area</vt:lpstr>
      <vt:lpstr>일위대가!Print_Area</vt:lpstr>
      <vt:lpstr>총괄표!Print_Area</vt:lpstr>
      <vt:lpstr>총괄표2!Print_Area</vt:lpstr>
      <vt:lpstr>폐기물처리비!Print_Area</vt:lpstr>
      <vt:lpstr>'관급단가(급속충전기)'!Print_Titles</vt:lpstr>
      <vt:lpstr>관급자재!Print_Titles</vt:lpstr>
      <vt:lpstr>내역서!Print_Titles</vt:lpstr>
      <vt:lpstr>노임근거!Print_Titles</vt:lpstr>
      <vt:lpstr>단가조사!Print_Titles</vt:lpstr>
      <vt:lpstr>목록별산출서!Print_Titles</vt:lpstr>
      <vt:lpstr>목차!Print_Titles</vt:lpstr>
      <vt:lpstr>일대목차!Print_Titles</vt:lpstr>
      <vt:lpstr>일위노임!Print_Titles</vt:lpstr>
      <vt:lpstr>일위대가!Print_Titles</vt:lpstr>
      <vt:lpstr>총괄표!Print_Titles</vt:lpstr>
      <vt:lpstr>총괄표2!Print_Titles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hoban1</cp:lastModifiedBy>
  <cp:lastPrinted>2026-06-05T00:56:33Z</cp:lastPrinted>
  <dcterms:created xsi:type="dcterms:W3CDTF">2002-10-13T12:37:12Z</dcterms:created>
  <dcterms:modified xsi:type="dcterms:W3CDTF">2026-07-12T23:52:57Z</dcterms:modified>
</cp:coreProperties>
</file>