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국립새만금수목원 조성사업 기계공사 제6차 관급자재 중수처리시설(공법기자재  범용기자재) 구매요청(보완)\"/>
    </mc:Choice>
  </mc:AlternateContent>
  <xr:revisionPtr revIDLastSave="0" documentId="13_ncr:1_{4ADB2B59-ACE7-4CD5-AEE9-9A24932BB79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발주조서" sheetId="1" r:id="rId1"/>
    <sheet name="내역서" sheetId="16" r:id="rId2"/>
    <sheet name="내역서(물품별)" sheetId="17" r:id="rId3"/>
    <sheet name="전역변수" sheetId="12" state="hidden" r:id="rId4"/>
    <sheet name="중기전역변수" sheetId="13" state="hidden" r:id="rId5"/>
  </sheets>
  <definedNames>
    <definedName name="_xlnm._FilterDatabase" localSheetId="2" hidden="1">'내역서(물품별)'!$A$7:$S$16</definedName>
    <definedName name="_xlnm.Print_Area" localSheetId="0">발주조서!$A$1:$O$15</definedName>
    <definedName name="_xlnm.Print_Titles" localSheetId="1">내역서!$3:$4</definedName>
    <definedName name="_xlnm.Print_Titles" localSheetId="2">'내역서(물품별)'!$3:$4</definedName>
    <definedName name="_xlnm.Print_Titles" localSheetId="0">발주조서!$1:$4</definedName>
  </definedNames>
  <calcPr calcId="191029" iterateDelta="0"/>
</workbook>
</file>

<file path=xl/calcChain.xml><?xml version="1.0" encoding="utf-8"?>
<calcChain xmlns="http://schemas.openxmlformats.org/spreadsheetml/2006/main">
  <c r="L17" i="16" l="1"/>
  <c r="K17" i="16"/>
  <c r="H17" i="16"/>
  <c r="I17" i="16"/>
  <c r="L19" i="17" l="1"/>
  <c r="I19" i="17"/>
  <c r="H19" i="17"/>
  <c r="K12" i="17"/>
  <c r="K11" i="17"/>
  <c r="K10" i="17"/>
  <c r="K9" i="17"/>
  <c r="K15" i="17"/>
  <c r="K14" i="17"/>
  <c r="K8" i="17"/>
  <c r="K9" i="16"/>
  <c r="K10" i="16"/>
  <c r="K11" i="16"/>
  <c r="K12" i="16"/>
  <c r="I5" i="1" s="1"/>
  <c r="K13" i="16"/>
  <c r="K14" i="16"/>
  <c r="K8" i="16"/>
  <c r="F5" i="1"/>
  <c r="K19" i="17"/>
</calcChain>
</file>

<file path=xl/sharedStrings.xml><?xml version="1.0" encoding="utf-8"?>
<sst xmlns="http://schemas.openxmlformats.org/spreadsheetml/2006/main" count="316" uniqueCount="155">
  <si>
    <t>QEQTY2</t>
  </si>
  <si>
    <t>(SANG + JUNG + KWAN)*10^-4</t>
  </si>
  <si>
    <t>적용단위</t>
  </si>
  <si>
    <t>노임계금액소숫점</t>
  </si>
  <si>
    <t>QEINC2</t>
  </si>
  <si>
    <t>시간당노임산출계수(해상장비:버켓준설선)</t>
  </si>
  <si>
    <t>노임금액소숫점</t>
  </si>
  <si>
    <t>노임단가소숫점</t>
  </si>
  <si>
    <t>QLINCZ</t>
  </si>
  <si>
    <t>QH21</t>
  </si>
  <si>
    <t>변 수 명</t>
  </si>
  <si>
    <t>QDECLA</t>
  </si>
  <si>
    <t>QYEN2WON</t>
  </si>
  <si>
    <t>QECU2WON</t>
  </si>
  <si>
    <t>노임할증계수(터널구간:야간)</t>
  </si>
  <si>
    <t>노임할증계수(장대터널:주야간)</t>
  </si>
  <si>
    <t xml:space="preserve">   값   </t>
  </si>
  <si>
    <t>경비계금액소숫점</t>
  </si>
  <si>
    <t>QDECEQ</t>
  </si>
  <si>
    <t>QUS2WON1</t>
  </si>
  <si>
    <t>중기야간경비산출계수</t>
  </si>
  <si>
    <t>QLINCX</t>
  </si>
  <si>
    <t>비    고</t>
  </si>
  <si>
    <t>노임할증계수(해상장비:주간)</t>
  </si>
  <si>
    <t>QLINCB</t>
  </si>
  <si>
    <t>비 고</t>
  </si>
  <si>
    <t>QDM2WON</t>
  </si>
  <si>
    <t>노임할증계수(터널구간:주간)</t>
  </si>
  <si>
    <t>QDATE</t>
  </si>
  <si>
    <t>시간당노임산출계수(터널구간)</t>
  </si>
  <si>
    <t>재료비할증계수(주야간)</t>
  </si>
  <si>
    <t>문자</t>
  </si>
  <si>
    <t>QH31</t>
  </si>
  <si>
    <t>노임할증계수(해상장비:야간)</t>
  </si>
  <si>
    <t>QLINCF</t>
  </si>
  <si>
    <t>중기주야간할증계수</t>
  </si>
  <si>
    <t>QMINC3</t>
  </si>
  <si>
    <t>QH1</t>
  </si>
  <si>
    <t>단위</t>
  </si>
  <si>
    <t>QDECMA</t>
  </si>
  <si>
    <t>QSABUN</t>
  </si>
  <si>
    <t>환율(장비가격10만불이하)</t>
  </si>
  <si>
    <t>시간당노임산출계수(해상장비:펌프준설선)</t>
  </si>
  <si>
    <t>환율(유로화)</t>
  </si>
  <si>
    <t>규 격</t>
  </si>
  <si>
    <t>QLINCD</t>
  </si>
  <si>
    <t>QSDR2WON</t>
  </si>
  <si>
    <t>QH33</t>
  </si>
  <si>
    <t>QLINC2</t>
  </si>
  <si>
    <t>재료비계금액소숫점</t>
  </si>
  <si>
    <t>QDECPEQ</t>
  </si>
  <si>
    <t>QDECCLA</t>
  </si>
  <si>
    <t>노임할증계수(일반구간:주간)</t>
  </si>
  <si>
    <t>(SANG + JUNG + int(KWAN/3))*10^-4</t>
  </si>
  <si>
    <t>25/20 * 16/12 * 1/8</t>
  </si>
  <si>
    <t>노임할증계수(해상장비:주야간)</t>
  </si>
  <si>
    <t>수량</t>
  </si>
  <si>
    <t>QEQTY3</t>
  </si>
  <si>
    <t>환율(마르크화)</t>
  </si>
  <si>
    <t>QEINC3</t>
  </si>
  <si>
    <t>QUS2WON</t>
  </si>
  <si>
    <t>경비단가소숫점</t>
  </si>
  <si>
    <t>노임할증계수(터널구간:주야간)</t>
  </si>
  <si>
    <t>QDECCEQ</t>
  </si>
  <si>
    <t>노임할증계수(장대터널:주간)</t>
  </si>
  <si>
    <t>QCODE</t>
  </si>
  <si>
    <t>QLINCY</t>
  </si>
  <si>
    <t>QDECPLA</t>
  </si>
  <si>
    <t>경비금액소숫점</t>
  </si>
  <si>
    <t>시간당노임산출계수(장대터널)</t>
  </si>
  <si>
    <t>중기주야간경비산출계수</t>
  </si>
  <si>
    <t>QEQTY1</t>
  </si>
  <si>
    <t>QVER</t>
  </si>
  <si>
    <t>전역변수</t>
  </si>
  <si>
    <t>중기주간경비산출계수</t>
  </si>
  <si>
    <t>노임할증계수(장대터널:야간)</t>
  </si>
  <si>
    <t>시간당노임산출계수(해상장비:GRAB준설선)</t>
  </si>
  <si>
    <t>형    식</t>
  </si>
  <si>
    <t>QDECCMA</t>
  </si>
  <si>
    <t>QLINC1</t>
  </si>
  <si>
    <t>QMINC2</t>
  </si>
  <si>
    <t>중기야간할증계수</t>
  </si>
  <si>
    <t>환율(엔화)</t>
  </si>
  <si>
    <t>QLINCC</t>
  </si>
  <si>
    <t>재료비단가소숫점</t>
  </si>
  <si>
    <t>환율(장비가격10만불이상)</t>
  </si>
  <si>
    <t>0</t>
  </si>
  <si>
    <t>재료비금액소숫점</t>
  </si>
  <si>
    <t>재료비할증계수(야간)</t>
  </si>
  <si>
    <t>QLINCE</t>
  </si>
  <si>
    <t>환율(IMF특별인출권)</t>
  </si>
  <si>
    <t>중기전역변수</t>
  </si>
  <si>
    <t>QH2</t>
  </si>
  <si>
    <t>QLINC3</t>
  </si>
  <si>
    <t>QH32</t>
  </si>
  <si>
    <t>노임할증계수(일반구간:야간)</t>
  </si>
  <si>
    <t>QDECPMA</t>
  </si>
  <si>
    <t>시간당노임산출계수(일반구간)</t>
  </si>
  <si>
    <t>100000000001</t>
  </si>
  <si>
    <t>노임할증계수(일반구간:주야간)</t>
  </si>
  <si>
    <t>QLINCA</t>
  </si>
  <si>
    <t>숫자</t>
  </si>
  <si>
    <t/>
  </si>
  <si>
    <t>단가</t>
    <phoneticPr fontId="2" type="noConversion"/>
  </si>
  <si>
    <t>품 명</t>
    <phoneticPr fontId="2" type="noConversion"/>
  </si>
  <si>
    <t>물품식별번호</t>
    <phoneticPr fontId="2" type="noConversion"/>
  </si>
  <si>
    <t>소요일정</t>
    <phoneticPr fontId="2" type="noConversion"/>
  </si>
  <si>
    <t>물품분류번호</t>
    <phoneticPr fontId="2" type="noConversion"/>
  </si>
  <si>
    <t>세부품명번호</t>
    <phoneticPr fontId="2" type="noConversion"/>
  </si>
  <si>
    <t>조달가</t>
    <phoneticPr fontId="2" type="noConversion"/>
  </si>
  <si>
    <t>조달수수료</t>
    <phoneticPr fontId="2" type="noConversion"/>
  </si>
  <si>
    <t>금 액</t>
    <phoneticPr fontId="2" type="noConversion"/>
  </si>
  <si>
    <t>현장명 : 국립새만금수목원 조성사업 현장</t>
    <phoneticPr fontId="2" type="noConversion"/>
  </si>
  <si>
    <t>0305</t>
  </si>
  <si>
    <t>SM202302132</t>
  </si>
  <si>
    <t>대</t>
  </si>
  <si>
    <t>SM202302133</t>
  </si>
  <si>
    <t>공종</t>
  </si>
  <si>
    <t>코드</t>
  </si>
  <si>
    <t>품          명</t>
  </si>
  <si>
    <t>규       격</t>
  </si>
  <si>
    <t>비고</t>
  </si>
  <si>
    <t>단가</t>
  </si>
  <si>
    <t>금액</t>
  </si>
  <si>
    <t>물품분류번호</t>
  </si>
  <si>
    <t>세부품명번호</t>
  </si>
  <si>
    <t>소요일정</t>
  </si>
  <si>
    <t>내역서 참조</t>
    <phoneticPr fontId="2" type="noConversion"/>
  </si>
  <si>
    <t>식</t>
    <phoneticPr fontId="2" type="noConversion"/>
  </si>
  <si>
    <t>설계가</t>
    <phoneticPr fontId="2" type="noConversion"/>
  </si>
  <si>
    <t>중수처리시설 관급공사</t>
    <phoneticPr fontId="2" type="noConversion"/>
  </si>
  <si>
    <t>080101 수중펌프 및 교반기</t>
    <phoneticPr fontId="2" type="noConversion"/>
  </si>
  <si>
    <t>M-103 A~D 유량조 펌프</t>
  </si>
  <si>
    <t>수중 모타 펌프(자동탈착형), 100A × 0.94㎥/min × 8.0mH, 3.75kw</t>
  </si>
  <si>
    <t>M-104 유량조교반기</t>
  </si>
  <si>
    <t>수중 횡형 교반기(인양장치포함),8.3mW × 6.2mL × 4.6mH(3.5mHe)</t>
  </si>
  <si>
    <t>M-202 A/B 반응조교반기</t>
  </si>
  <si>
    <t>수중 횡형 교반기(인양장치포함), 6.8mW × 6.1mL × 4.6mH(3.7mHe)</t>
  </si>
  <si>
    <t>M-203 A~D 잉여슬러지펌프</t>
  </si>
  <si>
    <t>수중 볼텍스 펌프(자동탈착형), 50A × 0.2㎥/min × 9.0mH, 1.5kw</t>
  </si>
  <si>
    <t>M-210 A/B 처리수 이송펌프</t>
  </si>
  <si>
    <t>수중 모타 펌프(자동탈착형), 50A×0.21㎥/min×9.0mH, 1.5kw</t>
  </si>
  <si>
    <t>M-504 바닥배수 펌프</t>
  </si>
  <si>
    <t>수중 모타 펌프, 50A×0.15㎥/min×10mH, 0.75kw</t>
  </si>
  <si>
    <t>MP-101 A/B 맨홀 펌프</t>
  </si>
  <si>
    <t>수중 스프르트 펌프(자동탈착형), 80A × 0.27㎥/min × 7.0mH, 1.5kw</t>
  </si>
  <si>
    <t>[ 합계]</t>
    <phoneticPr fontId="2" type="noConversion"/>
  </si>
  <si>
    <t>수중펌프 및 교반기</t>
    <phoneticPr fontId="2" type="noConversion"/>
  </si>
  <si>
    <t xml:space="preserve">1. 관급자재(기계- 10 차) 내역서 </t>
    <phoneticPr fontId="2" type="noConversion"/>
  </si>
  <si>
    <t xml:space="preserve">1. 관급자재(기계- 10차) 발주 조서 </t>
    <phoneticPr fontId="2" type="noConversion"/>
  </si>
  <si>
    <t>계약일~'26.10</t>
    <phoneticPr fontId="2" type="noConversion"/>
  </si>
  <si>
    <t xml:space="preserve">* 특기사항 
 - 도면 및 각 시방서에 명기된 규격으로 납품
 - 교반기는 현장실측 후 제작 및 납품
 - 교반기는 인양장치 / 모니터링유니트 센서장착, 예비품(메카씰) 포함
 - 수중펌프는 탈착장치 및 인양구까지의 GUIDE PIPE 및 인양체인 포함
 - 필요부속품 및 예비품 포함               </t>
    <phoneticPr fontId="2" type="noConversion"/>
  </si>
  <si>
    <t>부가가치세</t>
    <phoneticPr fontId="2" type="noConversion"/>
  </si>
  <si>
    <t>조달수수료</t>
    <phoneticPr fontId="2" type="noConversion"/>
  </si>
  <si>
    <t>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</si>
</sst>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.00_);_(* \(#,##0.00\);_(* &quot;-&quot;??_);_(@_)"/>
    <numFmt numFmtId="177" formatCode="General;\-General\,&quot;&quot;;@"/>
    <numFmt numFmtId="178" formatCode="#,###;\-#,###;&quot;&quot;;@"/>
    <numFmt numFmtId="179" formatCode="_(* #,##0_);_(* \(#,##0\);_(* &quot;-&quot;??_);_(@_)"/>
    <numFmt numFmtId="180" formatCode="#,##0_ "/>
    <numFmt numFmtId="181" formatCode="0.000%"/>
  </numFmts>
  <fonts count="12" x14ac:knownFonts="1"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u/>
      <sz val="16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9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76" fontId="1" fillId="0" borderId="0"/>
  </cellStyleXfs>
  <cellXfs count="77">
    <xf numFmtId="0" fontId="0" fillId="0" borderId="0" xfId="0"/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/>
    <xf numFmtId="0" fontId="3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1" xfId="0" applyNumberFormat="1" applyFont="1" applyBorder="1" applyAlignment="1">
      <alignment horizontal="center" vertical="center" wrapText="1"/>
    </xf>
    <xf numFmtId="177" fontId="4" fillId="3" borderId="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/>
    <xf numFmtId="176" fontId="5" fillId="0" borderId="0" xfId="1" applyFont="1"/>
    <xf numFmtId="178" fontId="5" fillId="0" borderId="0" xfId="0" applyNumberFormat="1" applyFont="1"/>
    <xf numFmtId="177" fontId="4" fillId="0" borderId="3" xfId="0" applyNumberFormat="1" applyFont="1" applyBorder="1" applyAlignment="1">
      <alignment vertical="center"/>
    </xf>
    <xf numFmtId="177" fontId="4" fillId="0" borderId="4" xfId="0" applyNumberFormat="1" applyFont="1" applyBorder="1" applyAlignment="1">
      <alignment horizontal="left" vertical="center" wrapText="1"/>
    </xf>
    <xf numFmtId="177" fontId="4" fillId="0" borderId="4" xfId="0" applyNumberFormat="1" applyFont="1" applyBorder="1" applyAlignment="1">
      <alignment horizontal="center" vertical="center" wrapText="1"/>
    </xf>
    <xf numFmtId="179" fontId="4" fillId="0" borderId="4" xfId="1" applyNumberFormat="1" applyFont="1" applyBorder="1" applyAlignment="1">
      <alignment horizontal="right" vertical="center" wrapText="1"/>
    </xf>
    <xf numFmtId="178" fontId="7" fillId="0" borderId="4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 wrapText="1"/>
    </xf>
    <xf numFmtId="177" fontId="4" fillId="0" borderId="5" xfId="0" applyNumberFormat="1" applyFont="1" applyBorder="1" applyAlignment="1">
      <alignment vertical="center" wrapText="1"/>
    </xf>
    <xf numFmtId="177" fontId="4" fillId="0" borderId="6" xfId="0" applyNumberFormat="1" applyFont="1" applyBorder="1" applyAlignment="1">
      <alignment vertical="center"/>
    </xf>
    <xf numFmtId="177" fontId="4" fillId="0" borderId="7" xfId="0" applyNumberFormat="1" applyFont="1" applyBorder="1" applyAlignment="1">
      <alignment horizontal="left" vertical="center" wrapText="1"/>
    </xf>
    <xf numFmtId="177" fontId="4" fillId="0" borderId="7" xfId="0" applyNumberFormat="1" applyFont="1" applyBorder="1" applyAlignment="1">
      <alignment horizontal="center" vertical="center" wrapText="1"/>
    </xf>
    <xf numFmtId="179" fontId="4" fillId="0" borderId="7" xfId="1" applyNumberFormat="1" applyFont="1" applyBorder="1" applyAlignment="1">
      <alignment horizontal="right" vertical="center" wrapText="1"/>
    </xf>
    <xf numFmtId="177" fontId="4" fillId="0" borderId="7" xfId="0" applyNumberFormat="1" applyFont="1" applyBorder="1" applyAlignment="1">
      <alignment vertical="center" wrapText="1"/>
    </xf>
    <xf numFmtId="178" fontId="7" fillId="0" borderId="7" xfId="0" applyNumberFormat="1" applyFont="1" applyBorder="1" applyAlignment="1">
      <alignment vertical="center" wrapText="1"/>
    </xf>
    <xf numFmtId="0" fontId="4" fillId="0" borderId="7" xfId="0" applyNumberFormat="1" applyFont="1" applyBorder="1" applyAlignment="1">
      <alignment horizontal="center" vertical="center" wrapText="1"/>
    </xf>
    <xf numFmtId="177" fontId="4" fillId="0" borderId="8" xfId="0" applyNumberFormat="1" applyFont="1" applyBorder="1" applyAlignment="1">
      <alignment vertical="center" wrapText="1"/>
    </xf>
    <xf numFmtId="180" fontId="0" fillId="0" borderId="1" xfId="0" applyNumberFormat="1" applyBorder="1" applyAlignment="1">
      <alignment vertical="center"/>
    </xf>
    <xf numFmtId="180" fontId="10" fillId="2" borderId="1" xfId="0" applyNumberFormat="1" applyFont="1" applyFill="1" applyBorder="1" applyAlignment="1">
      <alignment vertical="center"/>
    </xf>
    <xf numFmtId="0" fontId="10" fillId="2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4" fillId="0" borderId="9" xfId="0" applyNumberFormat="1" applyFont="1" applyBorder="1" applyAlignment="1">
      <alignment horizontal="center" vertical="center" wrapText="1"/>
    </xf>
    <xf numFmtId="179" fontId="8" fillId="0" borderId="4" xfId="1" applyNumberFormat="1" applyFont="1" applyBorder="1" applyAlignment="1">
      <alignment horizontal="center" vertical="center"/>
    </xf>
    <xf numFmtId="181" fontId="7" fillId="0" borderId="7" xfId="0" applyNumberFormat="1" applyFont="1" applyBorder="1" applyAlignment="1">
      <alignment vertical="center" wrapText="1"/>
    </xf>
    <xf numFmtId="179" fontId="8" fillId="0" borderId="7" xfId="1" applyNumberFormat="1" applyFont="1" applyBorder="1" applyAlignment="1">
      <alignment vertical="center"/>
    </xf>
    <xf numFmtId="177" fontId="4" fillId="3" borderId="2" xfId="0" applyNumberFormat="1" applyFont="1" applyFill="1" applyBorder="1" applyAlignment="1">
      <alignment horizontal="center" vertical="center"/>
    </xf>
    <xf numFmtId="180" fontId="11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180" fontId="9" fillId="0" borderId="1" xfId="0" quotePrefix="1" applyNumberFormat="1" applyFont="1" applyBorder="1" applyAlignment="1">
      <alignment vertical="center"/>
    </xf>
    <xf numFmtId="0" fontId="9" fillId="0" borderId="1" xfId="0" applyNumberFormat="1" applyFont="1" applyBorder="1" applyAlignment="1">
      <alignment vertical="center"/>
    </xf>
    <xf numFmtId="180" fontId="9" fillId="0" borderId="1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180" fontId="9" fillId="0" borderId="1" xfId="0" applyNumberFormat="1" applyFont="1" applyFill="1" applyBorder="1" applyAlignment="1">
      <alignment vertical="center"/>
    </xf>
    <xf numFmtId="180" fontId="10" fillId="0" borderId="1" xfId="0" applyNumberFormat="1" applyFont="1" applyFill="1" applyBorder="1" applyAlignment="1">
      <alignment vertical="center"/>
    </xf>
    <xf numFmtId="180" fontId="10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vertical="center"/>
    </xf>
    <xf numFmtId="180" fontId="10" fillId="2" borderId="1" xfId="0" applyNumberFormat="1" applyFont="1" applyFill="1" applyBorder="1" applyAlignment="1">
      <alignment horizontal="center" vertical="center"/>
    </xf>
    <xf numFmtId="180" fontId="9" fillId="0" borderId="1" xfId="0" quotePrefix="1" applyNumberFormat="1" applyFont="1" applyBorder="1" applyAlignment="1">
      <alignment horizontal="center" vertical="center"/>
    </xf>
    <xf numFmtId="180" fontId="10" fillId="0" borderId="7" xfId="0" applyNumberFormat="1" applyFont="1" applyFill="1" applyBorder="1" applyAlignment="1">
      <alignment vertical="center"/>
    </xf>
    <xf numFmtId="180" fontId="11" fillId="0" borderId="1" xfId="0" applyNumberFormat="1" applyFont="1" applyBorder="1" applyAlignment="1">
      <alignment horizontal="center" vertical="center"/>
    </xf>
    <xf numFmtId="180" fontId="0" fillId="0" borderId="1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180" fontId="9" fillId="0" borderId="1" xfId="0" quotePrefix="1" applyNumberFormat="1" applyFont="1" applyFill="1" applyBorder="1" applyAlignment="1">
      <alignment vertical="center"/>
    </xf>
    <xf numFmtId="180" fontId="9" fillId="0" borderId="1" xfId="0" quotePrefix="1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4" fillId="3" borderId="10" xfId="0" applyNumberFormat="1" applyFont="1" applyFill="1" applyBorder="1" applyAlignment="1">
      <alignment horizontal="center" vertical="center" wrapText="1"/>
    </xf>
    <xf numFmtId="177" fontId="4" fillId="3" borderId="2" xfId="0" applyNumberFormat="1" applyFont="1" applyFill="1" applyBorder="1" applyAlignment="1">
      <alignment horizontal="center" vertical="center" wrapText="1"/>
    </xf>
    <xf numFmtId="177" fontId="4" fillId="3" borderId="1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177" fontId="4" fillId="3" borderId="12" xfId="0" applyNumberFormat="1" applyFont="1" applyFill="1" applyBorder="1" applyAlignment="1">
      <alignment horizontal="center" vertical="center" wrapText="1"/>
    </xf>
    <xf numFmtId="177" fontId="4" fillId="3" borderId="13" xfId="0" applyNumberFormat="1" applyFont="1" applyFill="1" applyBorder="1" applyAlignment="1">
      <alignment horizontal="center" vertical="center" wrapText="1"/>
    </xf>
    <xf numFmtId="177" fontId="4" fillId="3" borderId="14" xfId="0" applyNumberFormat="1" applyFont="1" applyFill="1" applyBorder="1" applyAlignment="1">
      <alignment horizontal="center" vertical="center"/>
    </xf>
    <xf numFmtId="177" fontId="4" fillId="3" borderId="15" xfId="0" applyNumberFormat="1" applyFont="1" applyFill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180" fontId="11" fillId="0" borderId="19" xfId="0" applyNumberFormat="1" applyFont="1" applyBorder="1" applyAlignment="1">
      <alignment horizontal="center" vertical="center"/>
    </xf>
    <xf numFmtId="180" fontId="11" fillId="0" borderId="7" xfId="0" applyNumberFormat="1" applyFont="1" applyBorder="1" applyAlignment="1">
      <alignment horizontal="center" vertical="center"/>
    </xf>
    <xf numFmtId="180" fontId="11" fillId="0" borderId="1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left" vertical="center" wrapText="1"/>
    </xf>
    <xf numFmtId="0" fontId="11" fillId="0" borderId="1" xfId="0" applyNumberFormat="1" applyFont="1" applyBorder="1" applyAlignment="1">
      <alignment horizontal="center" vertical="center"/>
    </xf>
    <xf numFmtId="180" fontId="11" fillId="0" borderId="16" xfId="0" applyNumberFormat="1" applyFont="1" applyBorder="1" applyAlignment="1">
      <alignment horizontal="center" vertical="center"/>
    </xf>
    <xf numFmtId="180" fontId="11" fillId="0" borderId="17" xfId="0" applyNumberFormat="1" applyFont="1" applyBorder="1" applyAlignment="1">
      <alignment horizontal="center" vertical="center"/>
    </xf>
    <xf numFmtId="180" fontId="11" fillId="0" borderId="18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1"/>
  <sheetViews>
    <sheetView tabSelected="1" view="pageBreakPreview" topLeftCell="D1" zoomScaleNormal="115" zoomScaleSheetLayoutView="100" workbookViewId="0">
      <selection activeCell="J8" sqref="J8"/>
    </sheetView>
  </sheetViews>
  <sheetFormatPr defaultColWidth="9.33203125" defaultRowHeight="12.75" customHeight="1" x14ac:dyDescent="0.4"/>
  <cols>
    <col min="1" max="1" width="27.33203125" style="4" customWidth="1"/>
    <col min="2" max="2" width="35.44140625" style="4" customWidth="1"/>
    <col min="3" max="3" width="6.33203125" style="5" bestFit="1" customWidth="1"/>
    <col min="4" max="4" width="10.109375" style="4" bestFit="1" customWidth="1"/>
    <col min="5" max="5" width="18.109375" style="4" bestFit="1" customWidth="1"/>
    <col min="6" max="7" width="18.77734375" style="4" customWidth="1"/>
    <col min="8" max="8" width="18.109375" style="4" bestFit="1" customWidth="1"/>
    <col min="9" max="10" width="18.77734375" style="4" customWidth="1"/>
    <col min="11" max="11" width="15" style="4" customWidth="1"/>
    <col min="12" max="13" width="14.77734375" style="4" customWidth="1"/>
    <col min="14" max="14" width="18.77734375" style="4" customWidth="1"/>
    <col min="15" max="15" width="25.109375" style="4" bestFit="1" customWidth="1"/>
    <col min="16" max="16" width="30.44140625" style="8" bestFit="1" customWidth="1"/>
    <col min="17" max="17" width="20.109375" style="8" bestFit="1" customWidth="1"/>
    <col min="18" max="19" width="9.33203125" style="4"/>
    <col min="20" max="20" width="12.109375" style="4" bestFit="1" customWidth="1"/>
    <col min="21" max="16384" width="9.33203125" style="4"/>
  </cols>
  <sheetData>
    <row r="1" spans="1:17" ht="32.25" customHeight="1" x14ac:dyDescent="0.4">
      <c r="A1" s="63" t="s">
        <v>149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</row>
    <row r="2" spans="1:17" ht="27.75" customHeight="1" thickBot="1" x14ac:dyDescent="0.5">
      <c r="A2" s="3" t="s">
        <v>112</v>
      </c>
    </row>
    <row r="3" spans="1:17" ht="25.5" customHeight="1" x14ac:dyDescent="0.4">
      <c r="A3" s="66" t="s">
        <v>104</v>
      </c>
      <c r="B3" s="62" t="s">
        <v>44</v>
      </c>
      <c r="C3" s="62" t="s">
        <v>38</v>
      </c>
      <c r="D3" s="62" t="s">
        <v>56</v>
      </c>
      <c r="E3" s="62" t="s">
        <v>129</v>
      </c>
      <c r="F3" s="62"/>
      <c r="G3" s="62"/>
      <c r="H3" s="62" t="s">
        <v>109</v>
      </c>
      <c r="I3" s="62"/>
      <c r="J3" s="62"/>
      <c r="K3" s="60" t="s">
        <v>107</v>
      </c>
      <c r="L3" s="60" t="s">
        <v>108</v>
      </c>
      <c r="M3" s="60" t="s">
        <v>105</v>
      </c>
      <c r="N3" s="60" t="s">
        <v>106</v>
      </c>
      <c r="O3" s="64" t="s">
        <v>25</v>
      </c>
      <c r="P3" s="58"/>
      <c r="Q3" s="59"/>
    </row>
    <row r="4" spans="1:17" ht="25.5" customHeight="1" thickBot="1" x14ac:dyDescent="0.45">
      <c r="A4" s="67" t="s">
        <v>102</v>
      </c>
      <c r="B4" s="68" t="s">
        <v>102</v>
      </c>
      <c r="C4" s="68" t="s">
        <v>102</v>
      </c>
      <c r="D4" s="68" t="s">
        <v>102</v>
      </c>
      <c r="E4" s="36" t="s">
        <v>103</v>
      </c>
      <c r="F4" s="36" t="s">
        <v>111</v>
      </c>
      <c r="G4" s="36" t="s">
        <v>110</v>
      </c>
      <c r="H4" s="7" t="s">
        <v>103</v>
      </c>
      <c r="I4" s="7" t="s">
        <v>111</v>
      </c>
      <c r="J4" s="7" t="s">
        <v>110</v>
      </c>
      <c r="K4" s="61"/>
      <c r="L4" s="61"/>
      <c r="M4" s="61"/>
      <c r="N4" s="61"/>
      <c r="O4" s="65" t="s">
        <v>102</v>
      </c>
      <c r="P4" s="58"/>
      <c r="Q4" s="59"/>
    </row>
    <row r="5" spans="1:17" s="10" customFormat="1" ht="32.25" customHeight="1" thickTop="1" x14ac:dyDescent="0.45">
      <c r="A5" s="13" t="s">
        <v>147</v>
      </c>
      <c r="B5" s="14" t="s">
        <v>127</v>
      </c>
      <c r="C5" s="15" t="s">
        <v>128</v>
      </c>
      <c r="D5" s="16">
        <v>1</v>
      </c>
      <c r="E5" s="33">
        <v>97350000</v>
      </c>
      <c r="F5" s="17">
        <f>E5*D5</f>
        <v>97350000</v>
      </c>
      <c r="G5" s="17">
        <v>1041645</v>
      </c>
      <c r="H5" s="33">
        <v>48906000</v>
      </c>
      <c r="I5" s="17">
        <f>H5*D5</f>
        <v>48906000</v>
      </c>
      <c r="J5" s="17">
        <v>530000</v>
      </c>
      <c r="K5" s="18"/>
      <c r="L5" s="32"/>
      <c r="M5" s="18"/>
      <c r="N5" s="18" t="s">
        <v>150</v>
      </c>
      <c r="O5" s="19" t="s">
        <v>102</v>
      </c>
      <c r="P5" s="9"/>
      <c r="Q5" s="9"/>
    </row>
    <row r="6" spans="1:17" s="10" customFormat="1" ht="32.25" customHeight="1" x14ac:dyDescent="0.45">
      <c r="A6" s="20"/>
      <c r="B6" s="21"/>
      <c r="C6" s="22"/>
      <c r="D6" s="23"/>
      <c r="E6" s="35"/>
      <c r="F6" s="25"/>
      <c r="G6" s="34"/>
      <c r="H6" s="35"/>
      <c r="I6" s="25"/>
      <c r="J6" s="34"/>
      <c r="K6" s="26"/>
      <c r="L6" s="6"/>
      <c r="M6" s="26"/>
      <c r="N6" s="26"/>
      <c r="O6" s="27"/>
      <c r="P6" s="9"/>
      <c r="Q6" s="9"/>
    </row>
    <row r="7" spans="1:17" s="10" customFormat="1" ht="32.25" customHeight="1" x14ac:dyDescent="0.45">
      <c r="A7" s="20"/>
      <c r="B7" s="21"/>
      <c r="C7" s="22"/>
      <c r="D7" s="23"/>
      <c r="E7" s="24"/>
      <c r="F7" s="25"/>
      <c r="G7" s="25"/>
      <c r="H7" s="24"/>
      <c r="I7" s="25"/>
      <c r="J7" s="25"/>
      <c r="K7" s="26"/>
      <c r="L7" s="26"/>
      <c r="M7" s="26"/>
      <c r="N7" s="26"/>
      <c r="O7" s="27"/>
      <c r="P7" s="9"/>
      <c r="Q7" s="9"/>
    </row>
    <row r="8" spans="1:17" s="10" customFormat="1" ht="32.25" customHeight="1" x14ac:dyDescent="0.45">
      <c r="A8" s="20"/>
      <c r="B8" s="21"/>
      <c r="C8" s="22"/>
      <c r="D8" s="23"/>
      <c r="E8" s="24"/>
      <c r="F8" s="25"/>
      <c r="G8" s="25"/>
      <c r="H8" s="24"/>
      <c r="I8" s="25"/>
      <c r="J8" s="25"/>
      <c r="K8" s="26"/>
      <c r="L8" s="26"/>
      <c r="M8" s="26"/>
      <c r="N8" s="26"/>
      <c r="O8" s="27"/>
      <c r="P8" s="9"/>
      <c r="Q8" s="9"/>
    </row>
    <row r="9" spans="1:17" s="10" customFormat="1" ht="32.25" customHeight="1" x14ac:dyDescent="0.45">
      <c r="A9" s="20"/>
      <c r="B9" s="21"/>
      <c r="C9" s="22"/>
      <c r="D9" s="23"/>
      <c r="E9" s="24"/>
      <c r="F9" s="25"/>
      <c r="G9" s="25"/>
      <c r="H9" s="24"/>
      <c r="I9" s="25"/>
      <c r="J9" s="25"/>
      <c r="K9" s="26"/>
      <c r="L9" s="26"/>
      <c r="M9" s="26"/>
      <c r="N9" s="26"/>
      <c r="O9" s="27"/>
      <c r="P9" s="9"/>
      <c r="Q9" s="9"/>
    </row>
    <row r="10" spans="1:17" s="10" customFormat="1" ht="32.25" customHeight="1" x14ac:dyDescent="0.45">
      <c r="A10" s="20"/>
      <c r="B10" s="21"/>
      <c r="C10" s="22"/>
      <c r="D10" s="23"/>
      <c r="E10" s="24"/>
      <c r="F10" s="25"/>
      <c r="G10" s="25"/>
      <c r="H10" s="24"/>
      <c r="I10" s="25"/>
      <c r="J10" s="25"/>
      <c r="K10" s="26"/>
      <c r="L10" s="26"/>
      <c r="M10" s="26"/>
      <c r="N10" s="26"/>
      <c r="O10" s="27"/>
      <c r="P10" s="9"/>
      <c r="Q10" s="9"/>
    </row>
    <row r="11" spans="1:17" s="10" customFormat="1" ht="32.25" customHeight="1" x14ac:dyDescent="0.45">
      <c r="A11" s="20"/>
      <c r="B11" s="21"/>
      <c r="C11" s="22"/>
      <c r="D11" s="23"/>
      <c r="E11" s="24"/>
      <c r="F11" s="25"/>
      <c r="G11" s="25"/>
      <c r="H11" s="24"/>
      <c r="I11" s="25"/>
      <c r="J11" s="25"/>
      <c r="K11" s="26"/>
      <c r="L11" s="26"/>
      <c r="M11" s="26"/>
      <c r="N11" s="26"/>
      <c r="O11" s="27"/>
      <c r="P11" s="9"/>
      <c r="Q11" s="9"/>
    </row>
    <row r="12" spans="1:17" s="10" customFormat="1" ht="32.25" customHeight="1" x14ac:dyDescent="0.45">
      <c r="A12" s="20"/>
      <c r="B12" s="21"/>
      <c r="C12" s="22"/>
      <c r="D12" s="23"/>
      <c r="E12" s="24"/>
      <c r="F12" s="25"/>
      <c r="G12" s="25"/>
      <c r="H12" s="24"/>
      <c r="I12" s="25"/>
      <c r="J12" s="25"/>
      <c r="K12" s="26"/>
      <c r="L12" s="26"/>
      <c r="M12" s="26"/>
      <c r="N12" s="26"/>
      <c r="O12" s="27"/>
      <c r="P12" s="9"/>
      <c r="Q12" s="9"/>
    </row>
    <row r="13" spans="1:17" s="10" customFormat="1" ht="32.25" customHeight="1" x14ac:dyDescent="0.45">
      <c r="A13" s="20"/>
      <c r="B13" s="21"/>
      <c r="C13" s="22"/>
      <c r="D13" s="23"/>
      <c r="E13" s="24"/>
      <c r="F13" s="25"/>
      <c r="G13" s="25"/>
      <c r="H13" s="24"/>
      <c r="I13" s="25"/>
      <c r="J13" s="25"/>
      <c r="K13" s="26"/>
      <c r="L13" s="26"/>
      <c r="M13" s="26"/>
      <c r="N13" s="26"/>
      <c r="O13" s="27"/>
      <c r="P13" s="9"/>
      <c r="Q13" s="9"/>
    </row>
    <row r="14" spans="1:17" s="10" customFormat="1" ht="32.25" customHeight="1" x14ac:dyDescent="0.45">
      <c r="A14" s="20"/>
      <c r="B14" s="21"/>
      <c r="C14" s="22"/>
      <c r="D14" s="23"/>
      <c r="E14" s="24"/>
      <c r="F14" s="25"/>
      <c r="G14" s="25"/>
      <c r="H14" s="24"/>
      <c r="I14" s="25"/>
      <c r="J14" s="25"/>
      <c r="K14" s="26"/>
      <c r="L14" s="26"/>
      <c r="M14" s="26"/>
      <c r="N14" s="26"/>
      <c r="O14" s="27"/>
      <c r="P14" s="9"/>
      <c r="Q14" s="9"/>
    </row>
    <row r="15" spans="1:17" s="10" customFormat="1" ht="32.25" customHeight="1" x14ac:dyDescent="0.45">
      <c r="A15" s="20"/>
      <c r="B15" s="21"/>
      <c r="C15" s="22"/>
      <c r="D15" s="23"/>
      <c r="E15" s="24"/>
      <c r="F15" s="25"/>
      <c r="G15" s="25"/>
      <c r="H15" s="24"/>
      <c r="I15" s="25"/>
      <c r="J15" s="25"/>
      <c r="K15" s="26"/>
      <c r="L15" s="26"/>
      <c r="M15" s="26"/>
      <c r="N15" s="26"/>
      <c r="O15" s="27"/>
      <c r="P15" s="9"/>
      <c r="Q15" s="9"/>
    </row>
    <row r="18" spans="5:11" ht="12.75" customHeight="1" x14ac:dyDescent="0.4">
      <c r="E18" s="11"/>
      <c r="H18" s="11"/>
      <c r="K18" s="12"/>
    </row>
    <row r="21" spans="5:11" ht="12.75" customHeight="1" x14ac:dyDescent="0.4">
      <c r="E21" s="12"/>
      <c r="H21" s="12"/>
      <c r="K21" s="12"/>
    </row>
  </sheetData>
  <mergeCells count="14">
    <mergeCell ref="A1:O1"/>
    <mergeCell ref="O3:O4"/>
    <mergeCell ref="A3:A4"/>
    <mergeCell ref="B3:B4"/>
    <mergeCell ref="D3:D4"/>
    <mergeCell ref="C3:C4"/>
    <mergeCell ref="N3:N4"/>
    <mergeCell ref="M3:M4"/>
    <mergeCell ref="H3:J3"/>
    <mergeCell ref="P3:P4"/>
    <mergeCell ref="Q3:Q4"/>
    <mergeCell ref="K3:K4"/>
    <mergeCell ref="L3:L4"/>
    <mergeCell ref="E3:G3"/>
  </mergeCells>
  <phoneticPr fontId="2" type="noConversion"/>
  <pageMargins left="0.39370078740157483" right="0.39370078740157483" top="0.78740157480314965" bottom="0.39370078740157483" header="0" footer="0"/>
  <pageSetup paperSize="9" scale="61" fitToHeight="0" orientation="landscape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18"/>
  <sheetViews>
    <sheetView topLeftCell="C1" zoomScale="85" zoomScaleNormal="85" workbookViewId="0">
      <pane xSplit="4" ySplit="5" topLeftCell="G6" activePane="bottomRight" state="frozen"/>
      <selection activeCell="C1" sqref="C1"/>
      <selection pane="topRight" activeCell="G1" sqref="G1"/>
      <selection pane="bottomLeft" activeCell="C6" sqref="C6"/>
      <selection pane="bottomRight" activeCell="C15" sqref="A15:XFD16"/>
    </sheetView>
  </sheetViews>
  <sheetFormatPr defaultColWidth="9.33203125" defaultRowHeight="12.75" customHeight="1" x14ac:dyDescent="0.4"/>
  <cols>
    <col min="1" max="1" width="25.77734375" style="4" hidden="1" customWidth="1"/>
    <col min="2" max="2" width="40.77734375" style="4" hidden="1" customWidth="1"/>
    <col min="3" max="3" width="35.109375" style="5" bestFit="1" customWidth="1"/>
    <col min="4" max="4" width="75.109375" style="4" bestFit="1" customWidth="1"/>
    <col min="5" max="5" width="25.77734375" style="5" customWidth="1"/>
    <col min="6" max="6" width="7.77734375" style="8" bestFit="1" customWidth="1"/>
    <col min="7" max="7" width="17.44140625" style="4" customWidth="1"/>
    <col min="8" max="8" width="17.109375" style="4" customWidth="1"/>
    <col min="9" max="9" width="16.77734375" style="4" bestFit="1" customWidth="1"/>
    <col min="10" max="10" width="17.44140625" style="4" customWidth="1"/>
    <col min="11" max="11" width="17.109375" style="4" customWidth="1"/>
    <col min="12" max="12" width="16.33203125" style="4" bestFit="1" customWidth="1"/>
    <col min="13" max="15" width="19.6640625" style="4" bestFit="1" customWidth="1"/>
    <col min="16" max="16" width="15.6640625" style="4" bestFit="1" customWidth="1"/>
    <col min="17" max="17" width="9.33203125" style="4"/>
    <col min="18" max="18" width="3.77734375" style="4" customWidth="1"/>
    <col min="19" max="19" width="31.109375" style="4" customWidth="1"/>
    <col min="20" max="16384" width="9.33203125" style="4"/>
  </cols>
  <sheetData>
    <row r="1" spans="1:17" ht="32.25" customHeight="1" x14ac:dyDescent="0.4">
      <c r="A1" s="63" t="s">
        <v>148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8"/>
      <c r="Q1" s="8"/>
    </row>
    <row r="2" spans="1:17" ht="20.149999999999999" customHeight="1" x14ac:dyDescent="0.45">
      <c r="A2" s="3" t="s">
        <v>112</v>
      </c>
      <c r="C2" s="3" t="s">
        <v>112</v>
      </c>
      <c r="F2" s="4"/>
      <c r="P2" s="8"/>
      <c r="Q2" s="8"/>
    </row>
    <row r="3" spans="1:17" s="31" customFormat="1" ht="30" customHeight="1" x14ac:dyDescent="0.25">
      <c r="A3" s="71" t="s">
        <v>117</v>
      </c>
      <c r="B3" s="71" t="s">
        <v>118</v>
      </c>
      <c r="C3" s="71" t="s">
        <v>119</v>
      </c>
      <c r="D3" s="71" t="s">
        <v>120</v>
      </c>
      <c r="E3" s="71" t="s">
        <v>38</v>
      </c>
      <c r="F3" s="73" t="s">
        <v>56</v>
      </c>
      <c r="G3" s="74" t="s">
        <v>129</v>
      </c>
      <c r="H3" s="75"/>
      <c r="I3" s="76"/>
      <c r="J3" s="74" t="s">
        <v>109</v>
      </c>
      <c r="K3" s="75"/>
      <c r="L3" s="76"/>
      <c r="M3" s="69" t="s">
        <v>124</v>
      </c>
      <c r="N3" s="69" t="s">
        <v>125</v>
      </c>
      <c r="O3" s="69" t="s">
        <v>105</v>
      </c>
      <c r="P3" s="69" t="s">
        <v>126</v>
      </c>
      <c r="Q3" s="71" t="s">
        <v>121</v>
      </c>
    </row>
    <row r="4" spans="1:17" s="31" customFormat="1" ht="30" customHeight="1" x14ac:dyDescent="0.25">
      <c r="A4" s="71"/>
      <c r="B4" s="71"/>
      <c r="C4" s="71"/>
      <c r="D4" s="71"/>
      <c r="E4" s="71"/>
      <c r="F4" s="73"/>
      <c r="G4" s="37" t="s">
        <v>122</v>
      </c>
      <c r="H4" s="37" t="s">
        <v>123</v>
      </c>
      <c r="I4" s="37" t="s">
        <v>110</v>
      </c>
      <c r="J4" s="37" t="s">
        <v>122</v>
      </c>
      <c r="K4" s="37" t="s">
        <v>123</v>
      </c>
      <c r="L4" s="37" t="s">
        <v>110</v>
      </c>
      <c r="M4" s="70"/>
      <c r="N4" s="70"/>
      <c r="O4" s="70"/>
      <c r="P4" s="70"/>
      <c r="Q4" s="71"/>
    </row>
    <row r="5" spans="1:17" s="31" customFormat="1" ht="30" customHeight="1" x14ac:dyDescent="0.25">
      <c r="A5" s="28"/>
      <c r="B5" s="28"/>
      <c r="C5" s="29" t="s">
        <v>130</v>
      </c>
      <c r="D5" s="29"/>
      <c r="E5" s="47"/>
      <c r="F5" s="30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</row>
    <row r="6" spans="1:17" s="52" customFormat="1" ht="30" customHeight="1" x14ac:dyDescent="0.25">
      <c r="A6" s="51"/>
      <c r="B6" s="51"/>
      <c r="C6" s="44"/>
      <c r="D6" s="44"/>
      <c r="E6" s="45"/>
      <c r="F6" s="46"/>
      <c r="G6" s="44"/>
      <c r="H6" s="44"/>
      <c r="I6" s="44"/>
      <c r="J6" s="44"/>
      <c r="K6" s="44"/>
      <c r="L6" s="44"/>
      <c r="M6" s="44"/>
      <c r="N6" s="44"/>
      <c r="O6" s="44"/>
      <c r="P6" s="49"/>
      <c r="Q6" s="44"/>
    </row>
    <row r="7" spans="1:17" s="57" customFormat="1" ht="30" customHeight="1" x14ac:dyDescent="0.25">
      <c r="A7" s="53" t="s">
        <v>113</v>
      </c>
      <c r="B7" s="53" t="s">
        <v>114</v>
      </c>
      <c r="C7" s="53" t="s">
        <v>131</v>
      </c>
      <c r="D7" s="53"/>
      <c r="E7" s="54"/>
      <c r="F7" s="55"/>
      <c r="G7" s="43"/>
      <c r="H7" s="43"/>
      <c r="I7" s="43"/>
      <c r="J7" s="43"/>
      <c r="K7" s="43"/>
      <c r="L7" s="43"/>
      <c r="M7" s="38"/>
      <c r="N7" s="38"/>
      <c r="O7" s="38"/>
      <c r="P7" s="56"/>
      <c r="Q7" s="53"/>
    </row>
    <row r="8" spans="1:17" s="57" customFormat="1" ht="30" customHeight="1" x14ac:dyDescent="0.25">
      <c r="A8" s="53"/>
      <c r="B8" s="53"/>
      <c r="C8" s="53" t="s">
        <v>132</v>
      </c>
      <c r="D8" s="53" t="s">
        <v>133</v>
      </c>
      <c r="E8" s="54" t="s">
        <v>115</v>
      </c>
      <c r="F8" s="55">
        <v>4</v>
      </c>
      <c r="G8" s="43">
        <v>4500000</v>
      </c>
      <c r="H8" s="43">
        <v>18000000</v>
      </c>
      <c r="I8" s="43">
        <v>0</v>
      </c>
      <c r="J8" s="43">
        <v>2000000</v>
      </c>
      <c r="K8" s="43">
        <f>TRUNC(F8*J8)</f>
        <v>8000000</v>
      </c>
      <c r="L8" s="43"/>
      <c r="M8" s="38">
        <v>40151513</v>
      </c>
      <c r="N8" s="38">
        <v>4015151301</v>
      </c>
      <c r="O8" s="38"/>
      <c r="P8" s="56" t="s">
        <v>150</v>
      </c>
      <c r="Q8" s="53"/>
    </row>
    <row r="9" spans="1:17" s="57" customFormat="1" ht="30" customHeight="1" x14ac:dyDescent="0.25">
      <c r="A9" s="53"/>
      <c r="B9" s="53"/>
      <c r="C9" s="53" t="s">
        <v>134</v>
      </c>
      <c r="D9" s="53" t="s">
        <v>135</v>
      </c>
      <c r="E9" s="54" t="s">
        <v>115</v>
      </c>
      <c r="F9" s="55">
        <v>1</v>
      </c>
      <c r="G9" s="43">
        <v>16900000</v>
      </c>
      <c r="H9" s="43">
        <v>16900000</v>
      </c>
      <c r="I9" s="43">
        <v>0</v>
      </c>
      <c r="J9" s="43">
        <v>9580000</v>
      </c>
      <c r="K9" s="43">
        <f t="shared" ref="K9:K14" si="0">TRUNC(F9*J9)</f>
        <v>9580000</v>
      </c>
      <c r="L9" s="43"/>
      <c r="M9" s="38">
        <v>47101512</v>
      </c>
      <c r="N9" s="38">
        <v>4710151201</v>
      </c>
      <c r="O9" s="38"/>
      <c r="P9" s="56" t="s">
        <v>150</v>
      </c>
      <c r="Q9" s="53"/>
    </row>
    <row r="10" spans="1:17" s="57" customFormat="1" ht="30" customHeight="1" x14ac:dyDescent="0.25">
      <c r="A10" s="53"/>
      <c r="B10" s="53"/>
      <c r="C10" s="53" t="s">
        <v>136</v>
      </c>
      <c r="D10" s="53" t="s">
        <v>137</v>
      </c>
      <c r="E10" s="54" t="s">
        <v>115</v>
      </c>
      <c r="F10" s="55">
        <v>2</v>
      </c>
      <c r="G10" s="43">
        <v>15900000</v>
      </c>
      <c r="H10" s="43">
        <v>31800000</v>
      </c>
      <c r="I10" s="43">
        <v>0</v>
      </c>
      <c r="J10" s="43">
        <v>8260000</v>
      </c>
      <c r="K10" s="43">
        <f t="shared" si="0"/>
        <v>16520000</v>
      </c>
      <c r="L10" s="43"/>
      <c r="M10" s="38">
        <v>47101512</v>
      </c>
      <c r="N10" s="38">
        <v>4710151201</v>
      </c>
      <c r="O10" s="38"/>
      <c r="P10" s="56" t="s">
        <v>150</v>
      </c>
      <c r="Q10" s="53"/>
    </row>
    <row r="11" spans="1:17" s="57" customFormat="1" ht="30" customHeight="1" x14ac:dyDescent="0.25">
      <c r="A11" s="53"/>
      <c r="B11" s="53"/>
      <c r="C11" s="53" t="s">
        <v>138</v>
      </c>
      <c r="D11" s="53" t="s">
        <v>139</v>
      </c>
      <c r="E11" s="54" t="s">
        <v>115</v>
      </c>
      <c r="F11" s="55">
        <v>4</v>
      </c>
      <c r="G11" s="43">
        <v>1900000</v>
      </c>
      <c r="H11" s="43">
        <v>7600000</v>
      </c>
      <c r="I11" s="43">
        <v>0</v>
      </c>
      <c r="J11" s="43">
        <v>960000</v>
      </c>
      <c r="K11" s="43">
        <f t="shared" si="0"/>
        <v>3840000</v>
      </c>
      <c r="L11" s="43"/>
      <c r="M11" s="38">
        <v>40151513</v>
      </c>
      <c r="N11" s="38">
        <v>4015151301</v>
      </c>
      <c r="O11" s="38"/>
      <c r="P11" s="56" t="s">
        <v>150</v>
      </c>
      <c r="Q11" s="53"/>
    </row>
    <row r="12" spans="1:17" s="57" customFormat="1" ht="30" customHeight="1" x14ac:dyDescent="0.25">
      <c r="A12" s="53"/>
      <c r="B12" s="53"/>
      <c r="C12" s="53" t="s">
        <v>140</v>
      </c>
      <c r="D12" s="53" t="s">
        <v>141</v>
      </c>
      <c r="E12" s="54" t="s">
        <v>115</v>
      </c>
      <c r="F12" s="55">
        <v>2</v>
      </c>
      <c r="G12" s="43">
        <v>1900000</v>
      </c>
      <c r="H12" s="43">
        <v>3800000</v>
      </c>
      <c r="I12" s="43">
        <v>0</v>
      </c>
      <c r="J12" s="43">
        <v>960000</v>
      </c>
      <c r="K12" s="43">
        <f t="shared" si="0"/>
        <v>1920000</v>
      </c>
      <c r="L12" s="43"/>
      <c r="M12" s="38">
        <v>40151513</v>
      </c>
      <c r="N12" s="38">
        <v>4015151301</v>
      </c>
      <c r="O12" s="38"/>
      <c r="P12" s="56" t="s">
        <v>150</v>
      </c>
      <c r="Q12" s="53"/>
    </row>
    <row r="13" spans="1:17" s="57" customFormat="1" ht="30" customHeight="1" x14ac:dyDescent="0.25">
      <c r="A13" s="53"/>
      <c r="B13" s="53"/>
      <c r="C13" s="53" t="s">
        <v>142</v>
      </c>
      <c r="D13" s="53" t="s">
        <v>143</v>
      </c>
      <c r="E13" s="54" t="s">
        <v>115</v>
      </c>
      <c r="F13" s="55">
        <v>2</v>
      </c>
      <c r="G13" s="43">
        <v>1100000</v>
      </c>
      <c r="H13" s="43">
        <v>2200000</v>
      </c>
      <c r="I13" s="43">
        <v>0</v>
      </c>
      <c r="J13" s="43">
        <v>550000</v>
      </c>
      <c r="K13" s="43">
        <f t="shared" si="0"/>
        <v>1100000</v>
      </c>
      <c r="L13" s="43"/>
      <c r="M13" s="38">
        <v>40151513</v>
      </c>
      <c r="N13" s="38">
        <v>4015151301</v>
      </c>
      <c r="O13" s="38"/>
      <c r="P13" s="56" t="s">
        <v>150</v>
      </c>
      <c r="Q13" s="53"/>
    </row>
    <row r="14" spans="1:17" s="57" customFormat="1" ht="30" customHeight="1" x14ac:dyDescent="0.25">
      <c r="A14" s="53"/>
      <c r="B14" s="53"/>
      <c r="C14" s="53" t="s">
        <v>144</v>
      </c>
      <c r="D14" s="53" t="s">
        <v>145</v>
      </c>
      <c r="E14" s="54" t="s">
        <v>115</v>
      </c>
      <c r="F14" s="55">
        <v>2</v>
      </c>
      <c r="G14" s="43">
        <v>4100000</v>
      </c>
      <c r="H14" s="43">
        <v>8200000</v>
      </c>
      <c r="I14" s="43">
        <v>0</v>
      </c>
      <c r="J14" s="43">
        <v>1750000</v>
      </c>
      <c r="K14" s="43">
        <f t="shared" si="0"/>
        <v>3500000</v>
      </c>
      <c r="L14" s="43"/>
      <c r="M14" s="38">
        <v>40151513</v>
      </c>
      <c r="N14" s="38">
        <v>4015151301</v>
      </c>
      <c r="O14" s="38"/>
      <c r="P14" s="56" t="s">
        <v>150</v>
      </c>
      <c r="Q14" s="53"/>
    </row>
    <row r="15" spans="1:17" s="57" customFormat="1" ht="30" customHeight="1" x14ac:dyDescent="0.25">
      <c r="A15" s="53"/>
      <c r="B15" s="53"/>
      <c r="C15" s="53" t="s">
        <v>152</v>
      </c>
      <c r="D15" s="53"/>
      <c r="E15" s="54" t="s">
        <v>154</v>
      </c>
      <c r="F15" s="55">
        <v>1</v>
      </c>
      <c r="G15" s="43">
        <v>8850000</v>
      </c>
      <c r="H15" s="43">
        <v>8850000</v>
      </c>
      <c r="I15" s="43"/>
      <c r="J15" s="43">
        <v>4446000</v>
      </c>
      <c r="K15" s="43">
        <v>4446000</v>
      </c>
      <c r="L15" s="43"/>
      <c r="M15" s="38"/>
      <c r="N15" s="38"/>
      <c r="O15" s="38"/>
      <c r="P15" s="56"/>
      <c r="Q15" s="53"/>
    </row>
    <row r="16" spans="1:17" s="57" customFormat="1" ht="30" customHeight="1" x14ac:dyDescent="0.25">
      <c r="A16" s="53"/>
      <c r="B16" s="53"/>
      <c r="C16" s="53" t="s">
        <v>153</v>
      </c>
      <c r="D16" s="53"/>
      <c r="E16" s="54" t="s">
        <v>154</v>
      </c>
      <c r="F16" s="55">
        <v>1</v>
      </c>
      <c r="G16" s="43"/>
      <c r="H16" s="43"/>
      <c r="I16" s="43">
        <v>1041645</v>
      </c>
      <c r="J16" s="43"/>
      <c r="K16" s="43"/>
      <c r="L16" s="43">
        <v>530000</v>
      </c>
      <c r="M16" s="38"/>
      <c r="N16" s="38"/>
      <c r="O16" s="38"/>
      <c r="P16" s="56"/>
      <c r="Q16" s="53"/>
    </row>
    <row r="17" spans="1:17" s="42" customFormat="1" ht="30" customHeight="1" x14ac:dyDescent="0.25">
      <c r="A17" s="39"/>
      <c r="B17" s="39"/>
      <c r="C17" s="39" t="s">
        <v>146</v>
      </c>
      <c r="D17" s="39"/>
      <c r="E17" s="48"/>
      <c r="F17" s="40"/>
      <c r="G17" s="41"/>
      <c r="H17" s="41">
        <f>SUM(H8:H16)</f>
        <v>97350000</v>
      </c>
      <c r="I17" s="41">
        <f>SUM(I8:I16)</f>
        <v>1041645</v>
      </c>
      <c r="J17" s="41"/>
      <c r="K17" s="41">
        <f>SUM(K8:K16)</f>
        <v>48906000</v>
      </c>
      <c r="L17" s="41">
        <f>SUM(L8:L16)</f>
        <v>530000</v>
      </c>
      <c r="M17" s="6"/>
      <c r="N17" s="6"/>
      <c r="O17" s="38"/>
      <c r="P17" s="26"/>
      <c r="Q17" s="39"/>
    </row>
    <row r="18" spans="1:17" ht="120" customHeight="1" x14ac:dyDescent="0.4">
      <c r="C18" s="72" t="s">
        <v>151</v>
      </c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</row>
  </sheetData>
  <mergeCells count="15">
    <mergeCell ref="C18:Q18"/>
    <mergeCell ref="A1:O1"/>
    <mergeCell ref="A3:A4"/>
    <mergeCell ref="B3:B4"/>
    <mergeCell ref="C3:C4"/>
    <mergeCell ref="D3:D4"/>
    <mergeCell ref="E3:E4"/>
    <mergeCell ref="F3:F4"/>
    <mergeCell ref="G3:I3"/>
    <mergeCell ref="J3:L3"/>
    <mergeCell ref="M3:M4"/>
    <mergeCell ref="N3:N4"/>
    <mergeCell ref="O3:O4"/>
    <mergeCell ref="P3:P4"/>
    <mergeCell ref="Q3:Q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5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21"/>
  <sheetViews>
    <sheetView topLeftCell="C1" zoomScale="55" zoomScaleNormal="55" workbookViewId="0">
      <pane xSplit="4" ySplit="5" topLeftCell="G6" activePane="bottomRight" state="frozen"/>
      <selection activeCell="C1" sqref="C1"/>
      <selection pane="topRight" activeCell="G1" sqref="G1"/>
      <selection pane="bottomLeft" activeCell="C6" sqref="C6"/>
      <selection pane="bottomRight" activeCell="J29" sqref="J29"/>
    </sheetView>
  </sheetViews>
  <sheetFormatPr defaultColWidth="9.33203125" defaultRowHeight="12.75" customHeight="1" x14ac:dyDescent="0.4"/>
  <cols>
    <col min="1" max="1" width="25.77734375" style="4" hidden="1" customWidth="1"/>
    <col min="2" max="2" width="40.77734375" style="4" hidden="1" customWidth="1"/>
    <col min="3" max="3" width="35.109375" style="5" bestFit="1" customWidth="1"/>
    <col min="4" max="4" width="75.109375" style="4" bestFit="1" customWidth="1"/>
    <col min="5" max="5" width="25.77734375" style="5" customWidth="1"/>
    <col min="6" max="6" width="7.77734375" style="8" bestFit="1" customWidth="1"/>
    <col min="7" max="7" width="17.44140625" style="4" customWidth="1"/>
    <col min="8" max="8" width="17.109375" style="4" customWidth="1"/>
    <col min="9" max="9" width="16.77734375" style="4" bestFit="1" customWidth="1"/>
    <col min="10" max="10" width="17.44140625" style="4" customWidth="1"/>
    <col min="11" max="11" width="17.109375" style="4" customWidth="1"/>
    <col min="12" max="12" width="16.33203125" style="4" bestFit="1" customWidth="1"/>
    <col min="13" max="15" width="19.6640625" style="4" bestFit="1" customWidth="1"/>
    <col min="16" max="16" width="15.6640625" style="4" bestFit="1" customWidth="1"/>
    <col min="17" max="17" width="9.33203125" style="4"/>
    <col min="18" max="18" width="3.77734375" style="4" customWidth="1"/>
    <col min="19" max="19" width="31.109375" style="4" customWidth="1"/>
    <col min="20" max="16384" width="9.33203125" style="4"/>
  </cols>
  <sheetData>
    <row r="1" spans="1:17" ht="32.25" customHeight="1" x14ac:dyDescent="0.4">
      <c r="A1" s="63" t="s">
        <v>148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8"/>
      <c r="Q1" s="8"/>
    </row>
    <row r="2" spans="1:17" ht="20.149999999999999" customHeight="1" x14ac:dyDescent="0.45">
      <c r="A2" s="3" t="s">
        <v>112</v>
      </c>
      <c r="C2" s="3" t="s">
        <v>112</v>
      </c>
      <c r="F2" s="4"/>
      <c r="P2" s="8"/>
      <c r="Q2" s="8"/>
    </row>
    <row r="3" spans="1:17" s="31" customFormat="1" ht="30" customHeight="1" x14ac:dyDescent="0.25">
      <c r="A3" s="71" t="s">
        <v>117</v>
      </c>
      <c r="B3" s="71" t="s">
        <v>118</v>
      </c>
      <c r="C3" s="71" t="s">
        <v>119</v>
      </c>
      <c r="D3" s="71" t="s">
        <v>120</v>
      </c>
      <c r="E3" s="71" t="s">
        <v>38</v>
      </c>
      <c r="F3" s="73" t="s">
        <v>56</v>
      </c>
      <c r="G3" s="74" t="s">
        <v>129</v>
      </c>
      <c r="H3" s="75"/>
      <c r="I3" s="76"/>
      <c r="J3" s="74" t="s">
        <v>109</v>
      </c>
      <c r="K3" s="75"/>
      <c r="L3" s="76"/>
      <c r="M3" s="69" t="s">
        <v>124</v>
      </c>
      <c r="N3" s="69" t="s">
        <v>125</v>
      </c>
      <c r="O3" s="69" t="s">
        <v>105</v>
      </c>
      <c r="P3" s="69" t="s">
        <v>126</v>
      </c>
      <c r="Q3" s="71" t="s">
        <v>121</v>
      </c>
    </row>
    <row r="4" spans="1:17" s="31" customFormat="1" ht="30" customHeight="1" x14ac:dyDescent="0.25">
      <c r="A4" s="71"/>
      <c r="B4" s="71"/>
      <c r="C4" s="71"/>
      <c r="D4" s="71"/>
      <c r="E4" s="71"/>
      <c r="F4" s="73"/>
      <c r="G4" s="50" t="s">
        <v>122</v>
      </c>
      <c r="H4" s="50" t="s">
        <v>123</v>
      </c>
      <c r="I4" s="50" t="s">
        <v>110</v>
      </c>
      <c r="J4" s="50" t="s">
        <v>122</v>
      </c>
      <c r="K4" s="50" t="s">
        <v>123</v>
      </c>
      <c r="L4" s="50" t="s">
        <v>110</v>
      </c>
      <c r="M4" s="70"/>
      <c r="N4" s="70"/>
      <c r="O4" s="70"/>
      <c r="P4" s="70"/>
      <c r="Q4" s="71"/>
    </row>
    <row r="5" spans="1:17" s="31" customFormat="1" ht="30" customHeight="1" x14ac:dyDescent="0.25">
      <c r="A5" s="28"/>
      <c r="B5" s="28"/>
      <c r="C5" s="29" t="s">
        <v>130</v>
      </c>
      <c r="D5" s="29"/>
      <c r="E5" s="47"/>
      <c r="F5" s="30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</row>
    <row r="6" spans="1:17" s="52" customFormat="1" ht="30" customHeight="1" x14ac:dyDescent="0.25">
      <c r="A6" s="51"/>
      <c r="B6" s="51"/>
      <c r="C6" s="44"/>
      <c r="D6" s="44"/>
      <c r="E6" s="45"/>
      <c r="F6" s="46"/>
      <c r="G6" s="44"/>
      <c r="H6" s="44"/>
      <c r="I6" s="44"/>
      <c r="J6" s="44"/>
      <c r="K6" s="44"/>
      <c r="L6" s="44"/>
      <c r="M6" s="44"/>
      <c r="N6" s="44"/>
      <c r="O6" s="44"/>
      <c r="P6" s="49"/>
      <c r="Q6" s="44"/>
    </row>
    <row r="7" spans="1:17" s="57" customFormat="1" ht="30" customHeight="1" x14ac:dyDescent="0.25">
      <c r="A7" s="53" t="s">
        <v>113</v>
      </c>
      <c r="B7" s="53" t="s">
        <v>114</v>
      </c>
      <c r="C7" s="53" t="s">
        <v>131</v>
      </c>
      <c r="D7" s="53"/>
      <c r="E7" s="54"/>
      <c r="F7" s="55"/>
      <c r="G7" s="43"/>
      <c r="H7" s="43"/>
      <c r="I7" s="43"/>
      <c r="J7" s="43"/>
      <c r="K7" s="43"/>
      <c r="L7" s="43"/>
      <c r="M7" s="38"/>
      <c r="N7" s="38"/>
      <c r="O7" s="38"/>
      <c r="P7" s="56"/>
      <c r="Q7" s="53"/>
    </row>
    <row r="8" spans="1:17" s="57" customFormat="1" ht="30" customHeight="1" x14ac:dyDescent="0.25">
      <c r="A8" s="53"/>
      <c r="B8" s="53"/>
      <c r="C8" s="53" t="s">
        <v>132</v>
      </c>
      <c r="D8" s="53" t="s">
        <v>133</v>
      </c>
      <c r="E8" s="54" t="s">
        <v>115</v>
      </c>
      <c r="F8" s="55">
        <v>4</v>
      </c>
      <c r="G8" s="43">
        <v>4500000</v>
      </c>
      <c r="H8" s="43">
        <v>18000000</v>
      </c>
      <c r="I8" s="43">
        <v>0</v>
      </c>
      <c r="J8" s="43">
        <v>2000000</v>
      </c>
      <c r="K8" s="43">
        <f>TRUNC(F8*J8)</f>
        <v>8000000</v>
      </c>
      <c r="L8" s="43"/>
      <c r="M8" s="38">
        <v>40151513</v>
      </c>
      <c r="N8" s="38">
        <v>4015151301</v>
      </c>
      <c r="O8" s="38"/>
      <c r="P8" s="56" t="s">
        <v>150</v>
      </c>
      <c r="Q8" s="53"/>
    </row>
    <row r="9" spans="1:17" s="57" customFormat="1" ht="30" customHeight="1" x14ac:dyDescent="0.25">
      <c r="A9" s="53"/>
      <c r="B9" s="53"/>
      <c r="C9" s="53" t="s">
        <v>138</v>
      </c>
      <c r="D9" s="53" t="s">
        <v>139</v>
      </c>
      <c r="E9" s="54" t="s">
        <v>115</v>
      </c>
      <c r="F9" s="55">
        <v>4</v>
      </c>
      <c r="G9" s="43">
        <v>1900000</v>
      </c>
      <c r="H9" s="43">
        <v>7600000</v>
      </c>
      <c r="I9" s="43">
        <v>0</v>
      </c>
      <c r="J9" s="43">
        <v>960000</v>
      </c>
      <c r="K9" s="43">
        <f>TRUNC(F9*J9)</f>
        <v>3840000</v>
      </c>
      <c r="L9" s="43"/>
      <c r="M9" s="38">
        <v>40151513</v>
      </c>
      <c r="N9" s="38">
        <v>4015151301</v>
      </c>
      <c r="O9" s="38"/>
      <c r="P9" s="56" t="s">
        <v>150</v>
      </c>
      <c r="Q9" s="53"/>
    </row>
    <row r="10" spans="1:17" s="57" customFormat="1" ht="30" customHeight="1" x14ac:dyDescent="0.25">
      <c r="A10" s="53"/>
      <c r="B10" s="53"/>
      <c r="C10" s="53" t="s">
        <v>140</v>
      </c>
      <c r="D10" s="53" t="s">
        <v>141</v>
      </c>
      <c r="E10" s="54" t="s">
        <v>115</v>
      </c>
      <c r="F10" s="55">
        <v>2</v>
      </c>
      <c r="G10" s="43">
        <v>1900000</v>
      </c>
      <c r="H10" s="43">
        <v>3800000</v>
      </c>
      <c r="I10" s="43">
        <v>0</v>
      </c>
      <c r="J10" s="43">
        <v>960000</v>
      </c>
      <c r="K10" s="43">
        <f>TRUNC(F10*J10)</f>
        <v>1920000</v>
      </c>
      <c r="L10" s="43"/>
      <c r="M10" s="38">
        <v>40151513</v>
      </c>
      <c r="N10" s="38">
        <v>4015151301</v>
      </c>
      <c r="O10" s="38"/>
      <c r="P10" s="56" t="s">
        <v>150</v>
      </c>
      <c r="Q10" s="53"/>
    </row>
    <row r="11" spans="1:17" s="57" customFormat="1" ht="30" customHeight="1" x14ac:dyDescent="0.25">
      <c r="A11" s="53"/>
      <c r="B11" s="53"/>
      <c r="C11" s="53" t="s">
        <v>142</v>
      </c>
      <c r="D11" s="53" t="s">
        <v>143</v>
      </c>
      <c r="E11" s="54" t="s">
        <v>115</v>
      </c>
      <c r="F11" s="55">
        <v>2</v>
      </c>
      <c r="G11" s="43">
        <v>1100000</v>
      </c>
      <c r="H11" s="43">
        <v>2200000</v>
      </c>
      <c r="I11" s="43">
        <v>0</v>
      </c>
      <c r="J11" s="43">
        <v>550000</v>
      </c>
      <c r="K11" s="43">
        <f>TRUNC(F11*J11)</f>
        <v>1100000</v>
      </c>
      <c r="L11" s="43"/>
      <c r="M11" s="38">
        <v>40151513</v>
      </c>
      <c r="N11" s="38">
        <v>4015151301</v>
      </c>
      <c r="O11" s="38"/>
      <c r="P11" s="56" t="s">
        <v>150</v>
      </c>
      <c r="Q11" s="53"/>
    </row>
    <row r="12" spans="1:17" s="57" customFormat="1" ht="30" customHeight="1" x14ac:dyDescent="0.25">
      <c r="A12" s="53"/>
      <c r="B12" s="53"/>
      <c r="C12" s="53" t="s">
        <v>144</v>
      </c>
      <c r="D12" s="53" t="s">
        <v>145</v>
      </c>
      <c r="E12" s="54" t="s">
        <v>115</v>
      </c>
      <c r="F12" s="55">
        <v>2</v>
      </c>
      <c r="G12" s="43">
        <v>4100000</v>
      </c>
      <c r="H12" s="43">
        <v>8200000</v>
      </c>
      <c r="I12" s="43">
        <v>0</v>
      </c>
      <c r="J12" s="43">
        <v>1750000</v>
      </c>
      <c r="K12" s="43">
        <f>TRUNC(F12*J12)</f>
        <v>3500000</v>
      </c>
      <c r="L12" s="43"/>
      <c r="M12" s="38">
        <v>40151513</v>
      </c>
      <c r="N12" s="38">
        <v>4015151301</v>
      </c>
      <c r="O12" s="38"/>
      <c r="P12" s="56" t="s">
        <v>150</v>
      </c>
      <c r="Q12" s="53"/>
    </row>
    <row r="13" spans="1:17" s="57" customFormat="1" ht="30" customHeight="1" x14ac:dyDescent="0.25">
      <c r="A13" s="53"/>
      <c r="B13" s="53"/>
      <c r="C13" s="53"/>
      <c r="D13" s="53"/>
      <c r="E13" s="54"/>
      <c r="F13" s="55"/>
      <c r="G13" s="43"/>
      <c r="H13" s="43"/>
      <c r="I13" s="43"/>
      <c r="J13" s="43"/>
      <c r="K13" s="43"/>
      <c r="L13" s="43"/>
      <c r="M13" s="38"/>
      <c r="N13" s="38"/>
      <c r="O13" s="38"/>
      <c r="P13" s="56"/>
      <c r="Q13" s="53"/>
    </row>
    <row r="14" spans="1:17" s="57" customFormat="1" ht="30" customHeight="1" x14ac:dyDescent="0.25">
      <c r="A14" s="53"/>
      <c r="B14" s="53"/>
      <c r="C14" s="53" t="s">
        <v>134</v>
      </c>
      <c r="D14" s="53" t="s">
        <v>135</v>
      </c>
      <c r="E14" s="54" t="s">
        <v>115</v>
      </c>
      <c r="F14" s="55">
        <v>1</v>
      </c>
      <c r="G14" s="43">
        <v>16900000</v>
      </c>
      <c r="H14" s="43">
        <v>16900000</v>
      </c>
      <c r="I14" s="43">
        <v>0</v>
      </c>
      <c r="J14" s="43">
        <v>9580000</v>
      </c>
      <c r="K14" s="43">
        <f>TRUNC(F14*J14)</f>
        <v>9580000</v>
      </c>
      <c r="L14" s="43"/>
      <c r="M14" s="38">
        <v>47101512</v>
      </c>
      <c r="N14" s="38">
        <v>4710151201</v>
      </c>
      <c r="O14" s="38"/>
      <c r="P14" s="56" t="s">
        <v>150</v>
      </c>
      <c r="Q14" s="53"/>
    </row>
    <row r="15" spans="1:17" s="57" customFormat="1" ht="30" customHeight="1" x14ac:dyDescent="0.25">
      <c r="A15" s="53"/>
      <c r="B15" s="53"/>
      <c r="C15" s="53" t="s">
        <v>136</v>
      </c>
      <c r="D15" s="53" t="s">
        <v>137</v>
      </c>
      <c r="E15" s="54" t="s">
        <v>115</v>
      </c>
      <c r="F15" s="55">
        <v>2</v>
      </c>
      <c r="G15" s="43">
        <v>15900000</v>
      </c>
      <c r="H15" s="43">
        <v>31800000</v>
      </c>
      <c r="I15" s="43">
        <v>0</v>
      </c>
      <c r="J15" s="43">
        <v>8260000</v>
      </c>
      <c r="K15" s="43">
        <f>TRUNC(F15*J15)</f>
        <v>16520000</v>
      </c>
      <c r="L15" s="43"/>
      <c r="M15" s="38">
        <v>47101512</v>
      </c>
      <c r="N15" s="38">
        <v>4710151201</v>
      </c>
      <c r="O15" s="38"/>
      <c r="P15" s="56" t="s">
        <v>150</v>
      </c>
      <c r="Q15" s="53"/>
    </row>
    <row r="16" spans="1:17" s="57" customFormat="1" ht="30" customHeight="1" x14ac:dyDescent="0.25">
      <c r="A16" s="53"/>
      <c r="B16" s="53"/>
      <c r="C16" s="53" t="s">
        <v>152</v>
      </c>
      <c r="D16" s="53"/>
      <c r="E16" s="54" t="s">
        <v>154</v>
      </c>
      <c r="F16" s="55">
        <v>1</v>
      </c>
      <c r="G16" s="43">
        <v>8850000</v>
      </c>
      <c r="H16" s="43">
        <v>8850000</v>
      </c>
      <c r="I16" s="43"/>
      <c r="J16" s="43">
        <v>4446000</v>
      </c>
      <c r="K16" s="43">
        <v>4446000</v>
      </c>
      <c r="L16" s="43"/>
      <c r="M16" s="38"/>
      <c r="N16" s="38"/>
      <c r="O16" s="38"/>
      <c r="P16" s="56"/>
      <c r="Q16" s="53"/>
    </row>
    <row r="17" spans="1:17" s="57" customFormat="1" ht="30" customHeight="1" x14ac:dyDescent="0.25">
      <c r="A17" s="53"/>
      <c r="B17" s="53"/>
      <c r="C17" s="53" t="s">
        <v>153</v>
      </c>
      <c r="D17" s="53"/>
      <c r="E17" s="54" t="s">
        <v>154</v>
      </c>
      <c r="F17" s="55">
        <v>1</v>
      </c>
      <c r="G17" s="43"/>
      <c r="H17" s="43"/>
      <c r="I17" s="43">
        <v>1041645</v>
      </c>
      <c r="J17" s="43"/>
      <c r="K17" s="43"/>
      <c r="L17" s="43">
        <v>530000</v>
      </c>
      <c r="M17" s="38"/>
      <c r="N17" s="38"/>
      <c r="O17" s="38"/>
      <c r="P17" s="56"/>
      <c r="Q17" s="53"/>
    </row>
    <row r="18" spans="1:17" s="42" customFormat="1" ht="30" customHeight="1" x14ac:dyDescent="0.25">
      <c r="A18" s="39"/>
      <c r="B18" s="39"/>
      <c r="C18" s="39"/>
      <c r="D18" s="39"/>
      <c r="E18" s="48"/>
      <c r="F18" s="40"/>
      <c r="G18" s="41"/>
      <c r="H18" s="41"/>
      <c r="I18" s="41"/>
      <c r="J18" s="41"/>
      <c r="K18" s="41"/>
      <c r="L18" s="41"/>
      <c r="M18" s="6"/>
      <c r="N18" s="6"/>
      <c r="O18" s="38"/>
      <c r="P18" s="26"/>
      <c r="Q18" s="39"/>
    </row>
    <row r="19" spans="1:17" s="42" customFormat="1" ht="30" customHeight="1" x14ac:dyDescent="0.25">
      <c r="A19" s="39"/>
      <c r="B19" s="39"/>
      <c r="C19" s="39" t="s">
        <v>146</v>
      </c>
      <c r="D19" s="39"/>
      <c r="E19" s="48"/>
      <c r="F19" s="40"/>
      <c r="G19" s="41"/>
      <c r="H19" s="41">
        <f>SUM(H8:H18)</f>
        <v>97350000</v>
      </c>
      <c r="I19" s="41">
        <f>SUM(I8:I18)</f>
        <v>1041645</v>
      </c>
      <c r="J19" s="41"/>
      <c r="K19" s="41">
        <f>SUM(K8:K18)</f>
        <v>48906000</v>
      </c>
      <c r="L19" s="41">
        <f>SUM(L8:L18)</f>
        <v>530000</v>
      </c>
      <c r="M19" s="6"/>
      <c r="N19" s="6"/>
      <c r="O19" s="38"/>
      <c r="P19" s="26"/>
      <c r="Q19" s="39"/>
    </row>
    <row r="20" spans="1:17" s="42" customFormat="1" ht="30" customHeight="1" x14ac:dyDescent="0.25">
      <c r="A20" s="39"/>
      <c r="B20" s="39"/>
      <c r="C20" s="39"/>
      <c r="D20" s="39"/>
      <c r="E20" s="48"/>
      <c r="F20" s="40"/>
      <c r="G20" s="41"/>
      <c r="H20" s="41"/>
      <c r="I20" s="41"/>
      <c r="J20" s="41"/>
      <c r="K20" s="41"/>
      <c r="L20" s="41"/>
      <c r="M20" s="6"/>
      <c r="N20" s="6"/>
      <c r="O20" s="38"/>
      <c r="P20" s="26"/>
      <c r="Q20" s="39"/>
    </row>
    <row r="21" spans="1:17" s="42" customFormat="1" ht="156.75" customHeight="1" x14ac:dyDescent="0.25">
      <c r="A21" s="39" t="s">
        <v>113</v>
      </c>
      <c r="B21" s="39" t="s">
        <v>116</v>
      </c>
      <c r="C21" s="72" t="s">
        <v>151</v>
      </c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</row>
  </sheetData>
  <autoFilter ref="A7:S16" xr:uid="{00000000-0009-0000-0000-000002000000}"/>
  <mergeCells count="15">
    <mergeCell ref="A1:O1"/>
    <mergeCell ref="A3:A4"/>
    <mergeCell ref="B3:B4"/>
    <mergeCell ref="C3:C4"/>
    <mergeCell ref="D3:D4"/>
    <mergeCell ref="N3:N4"/>
    <mergeCell ref="O3:O4"/>
    <mergeCell ref="P3:P4"/>
    <mergeCell ref="Q3:Q4"/>
    <mergeCell ref="C21:Q21"/>
    <mergeCell ref="E3:E4"/>
    <mergeCell ref="F3:F4"/>
    <mergeCell ref="G3:I3"/>
    <mergeCell ref="J3:L3"/>
    <mergeCell ref="M3:M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5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"/>
  <sheetViews>
    <sheetView workbookViewId="0">
      <selection activeCell="B2" sqref="B2:B3"/>
    </sheetView>
  </sheetViews>
  <sheetFormatPr defaultRowHeight="12.75" customHeight="1" x14ac:dyDescent="0.25"/>
  <cols>
    <col min="1" max="1" width="25" customWidth="1"/>
    <col min="2" max="2" width="10" customWidth="1"/>
    <col min="3" max="3" width="25" customWidth="1"/>
    <col min="4" max="5" width="9" customWidth="1"/>
  </cols>
  <sheetData>
    <row r="1" spans="1:5" ht="12.75" customHeight="1" x14ac:dyDescent="0.25">
      <c r="A1" t="s">
        <v>73</v>
      </c>
    </row>
    <row r="2" spans="1:5" ht="12.75" customHeight="1" x14ac:dyDescent="0.25">
      <c r="A2" s="1" t="s">
        <v>10</v>
      </c>
      <c r="B2" s="1" t="s">
        <v>77</v>
      </c>
      <c r="C2" s="1" t="s">
        <v>16</v>
      </c>
      <c r="D2" s="1" t="s">
        <v>22</v>
      </c>
      <c r="E2" s="1" t="s">
        <v>2</v>
      </c>
    </row>
  </sheetData>
  <phoneticPr fontId="2" type="noConversion"/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6"/>
  <sheetViews>
    <sheetView workbookViewId="0">
      <selection activeCell="B2" sqref="B2:B3"/>
    </sheetView>
  </sheetViews>
  <sheetFormatPr defaultRowHeight="12.75" customHeight="1" x14ac:dyDescent="0.25"/>
  <cols>
    <col min="1" max="1" width="25" customWidth="1"/>
    <col min="2" max="2" width="10" customWidth="1"/>
    <col min="3" max="3" width="25" customWidth="1"/>
    <col min="4" max="4" width="40" customWidth="1"/>
  </cols>
  <sheetData>
    <row r="1" spans="1:4" ht="12.75" customHeight="1" x14ac:dyDescent="0.25">
      <c r="A1" t="s">
        <v>91</v>
      </c>
    </row>
    <row r="2" spans="1:4" ht="12.75" customHeight="1" x14ac:dyDescent="0.25">
      <c r="A2" s="1" t="s">
        <v>10</v>
      </c>
      <c r="B2" s="1" t="s">
        <v>77</v>
      </c>
      <c r="C2" s="1" t="s">
        <v>16</v>
      </c>
      <c r="D2" s="1" t="s">
        <v>22</v>
      </c>
    </row>
    <row r="3" spans="1:4" ht="12.75" customHeight="1" x14ac:dyDescent="0.25">
      <c r="A3" s="2" t="s">
        <v>65</v>
      </c>
      <c r="B3" s="2" t="s">
        <v>31</v>
      </c>
      <c r="C3" s="2" t="s">
        <v>98</v>
      </c>
      <c r="D3" s="2" t="s">
        <v>102</v>
      </c>
    </row>
    <row r="4" spans="1:4" ht="12.75" customHeight="1" x14ac:dyDescent="0.25">
      <c r="A4" s="2" t="s">
        <v>60</v>
      </c>
      <c r="B4" s="2" t="s">
        <v>101</v>
      </c>
      <c r="C4" s="2">
        <v>1233.9000000000001</v>
      </c>
      <c r="D4" s="2" t="s">
        <v>41</v>
      </c>
    </row>
    <row r="5" spans="1:4" ht="12.75" customHeight="1" x14ac:dyDescent="0.25">
      <c r="A5" s="2" t="s">
        <v>19</v>
      </c>
      <c r="B5" s="2" t="s">
        <v>101</v>
      </c>
      <c r="C5" s="2">
        <v>1233.9000000000001</v>
      </c>
      <c r="D5" s="2" t="s">
        <v>85</v>
      </c>
    </row>
    <row r="6" spans="1:4" ht="12.75" customHeight="1" x14ac:dyDescent="0.25">
      <c r="A6" s="2" t="s">
        <v>12</v>
      </c>
      <c r="B6" s="2" t="s">
        <v>101</v>
      </c>
      <c r="C6" s="2">
        <v>13.2</v>
      </c>
      <c r="D6" s="2" t="s">
        <v>82</v>
      </c>
    </row>
    <row r="7" spans="1:4" ht="12.75" customHeight="1" x14ac:dyDescent="0.25">
      <c r="A7" s="2" t="s">
        <v>26</v>
      </c>
      <c r="B7" s="2" t="s">
        <v>101</v>
      </c>
      <c r="C7" s="2">
        <v>724.05</v>
      </c>
      <c r="D7" s="2" t="s">
        <v>58</v>
      </c>
    </row>
    <row r="8" spans="1:4" ht="12.75" customHeight="1" x14ac:dyDescent="0.25">
      <c r="A8" s="2" t="s">
        <v>46</v>
      </c>
      <c r="B8" s="2" t="s">
        <v>101</v>
      </c>
      <c r="C8" s="2">
        <v>1000</v>
      </c>
      <c r="D8" s="2" t="s">
        <v>90</v>
      </c>
    </row>
    <row r="9" spans="1:4" ht="12.75" customHeight="1" x14ac:dyDescent="0.25">
      <c r="A9" s="2" t="s">
        <v>13</v>
      </c>
      <c r="B9" s="2" t="s">
        <v>101</v>
      </c>
      <c r="C9" s="2">
        <v>1580</v>
      </c>
      <c r="D9" s="2" t="s">
        <v>43</v>
      </c>
    </row>
    <row r="10" spans="1:4" ht="12.75" customHeight="1" x14ac:dyDescent="0.25">
      <c r="A10" s="2" t="s">
        <v>71</v>
      </c>
      <c r="B10" s="2" t="s">
        <v>31</v>
      </c>
      <c r="C10" s="2" t="s">
        <v>1</v>
      </c>
      <c r="D10" s="2" t="s">
        <v>74</v>
      </c>
    </row>
    <row r="11" spans="1:4" ht="12.75" customHeight="1" x14ac:dyDescent="0.25">
      <c r="A11" s="2" t="s">
        <v>0</v>
      </c>
      <c r="B11" s="2" t="s">
        <v>31</v>
      </c>
      <c r="C11" s="2" t="s">
        <v>1</v>
      </c>
      <c r="D11" s="2" t="s">
        <v>20</v>
      </c>
    </row>
    <row r="12" spans="1:4" ht="12.75" customHeight="1" x14ac:dyDescent="0.25">
      <c r="A12" s="2" t="s">
        <v>57</v>
      </c>
      <c r="B12" s="2" t="s">
        <v>31</v>
      </c>
      <c r="C12" s="2" t="s">
        <v>53</v>
      </c>
      <c r="D12" s="2" t="s">
        <v>70</v>
      </c>
    </row>
    <row r="13" spans="1:4" ht="12.75" customHeight="1" x14ac:dyDescent="0.25">
      <c r="A13" s="2" t="s">
        <v>4</v>
      </c>
      <c r="B13" s="2" t="s">
        <v>101</v>
      </c>
      <c r="C13" s="2">
        <v>1.25</v>
      </c>
      <c r="D13" s="2" t="s">
        <v>81</v>
      </c>
    </row>
    <row r="14" spans="1:4" ht="12.75" customHeight="1" x14ac:dyDescent="0.25">
      <c r="A14" s="2" t="s">
        <v>59</v>
      </c>
      <c r="B14" s="2" t="s">
        <v>101</v>
      </c>
      <c r="C14" s="2">
        <v>1.071</v>
      </c>
      <c r="D14" s="2" t="s">
        <v>35</v>
      </c>
    </row>
    <row r="15" spans="1:4" ht="12.75" customHeight="1" x14ac:dyDescent="0.25">
      <c r="A15" s="2" t="s">
        <v>50</v>
      </c>
      <c r="B15" s="2" t="s">
        <v>31</v>
      </c>
      <c r="C15" s="2" t="s">
        <v>86</v>
      </c>
      <c r="D15" s="2" t="s">
        <v>61</v>
      </c>
    </row>
    <row r="16" spans="1:4" ht="12.75" customHeight="1" x14ac:dyDescent="0.25">
      <c r="A16" s="2" t="s">
        <v>63</v>
      </c>
      <c r="B16" s="2" t="s">
        <v>31</v>
      </c>
      <c r="C16" s="2" t="s">
        <v>86</v>
      </c>
      <c r="D16" s="2" t="s">
        <v>68</v>
      </c>
    </row>
    <row r="17" spans="1:4" ht="12.75" customHeight="1" x14ac:dyDescent="0.25">
      <c r="A17" s="2" t="s">
        <v>18</v>
      </c>
      <c r="B17" s="2" t="s">
        <v>31</v>
      </c>
      <c r="C17" s="2" t="s">
        <v>86</v>
      </c>
      <c r="D17" s="2" t="s">
        <v>17</v>
      </c>
    </row>
    <row r="18" spans="1:4" ht="12.75" customHeight="1" x14ac:dyDescent="0.25">
      <c r="A18" s="2" t="s">
        <v>37</v>
      </c>
      <c r="B18" s="2" t="s">
        <v>31</v>
      </c>
      <c r="C18" s="2" t="s">
        <v>54</v>
      </c>
      <c r="D18" s="2" t="s">
        <v>97</v>
      </c>
    </row>
    <row r="19" spans="1:4" ht="12.75" customHeight="1" x14ac:dyDescent="0.25">
      <c r="A19" s="2" t="s">
        <v>92</v>
      </c>
      <c r="B19" s="2" t="s">
        <v>31</v>
      </c>
      <c r="C19" s="2" t="s">
        <v>54</v>
      </c>
      <c r="D19" s="2" t="s">
        <v>29</v>
      </c>
    </row>
    <row r="20" spans="1:4" ht="12.75" customHeight="1" x14ac:dyDescent="0.25">
      <c r="A20" s="2" t="s">
        <v>9</v>
      </c>
      <c r="B20" s="2" t="s">
        <v>31</v>
      </c>
      <c r="C20" s="2" t="s">
        <v>54</v>
      </c>
      <c r="D20" s="2" t="s">
        <v>69</v>
      </c>
    </row>
    <row r="21" spans="1:4" ht="12.75" customHeight="1" x14ac:dyDescent="0.25">
      <c r="A21" s="2" t="s">
        <v>32</v>
      </c>
      <c r="B21" s="2" t="s">
        <v>31</v>
      </c>
      <c r="C21" s="2" t="s">
        <v>54</v>
      </c>
      <c r="D21" s="2" t="s">
        <v>42</v>
      </c>
    </row>
    <row r="22" spans="1:4" ht="12.75" customHeight="1" x14ac:dyDescent="0.25">
      <c r="A22" s="2" t="s">
        <v>94</v>
      </c>
      <c r="B22" s="2" t="s">
        <v>31</v>
      </c>
      <c r="C22" s="2" t="s">
        <v>54</v>
      </c>
      <c r="D22" s="2" t="s">
        <v>76</v>
      </c>
    </row>
    <row r="23" spans="1:4" ht="12.75" customHeight="1" x14ac:dyDescent="0.25">
      <c r="A23" s="2" t="s">
        <v>47</v>
      </c>
      <c r="B23" s="2" t="s">
        <v>31</v>
      </c>
      <c r="C23" s="2" t="s">
        <v>54</v>
      </c>
      <c r="D23" s="2" t="s">
        <v>5</v>
      </c>
    </row>
    <row r="24" spans="1:4" ht="12.75" customHeight="1" x14ac:dyDescent="0.25">
      <c r="A24" s="2" t="s">
        <v>79</v>
      </c>
      <c r="B24" s="2" t="s">
        <v>101</v>
      </c>
      <c r="C24" s="2">
        <v>1</v>
      </c>
      <c r="D24" s="2" t="s">
        <v>52</v>
      </c>
    </row>
    <row r="25" spans="1:4" ht="12.75" customHeight="1" x14ac:dyDescent="0.25">
      <c r="A25" s="2" t="s">
        <v>48</v>
      </c>
      <c r="B25" s="2" t="s">
        <v>101</v>
      </c>
      <c r="C25" s="2">
        <v>1.5</v>
      </c>
      <c r="D25" s="2" t="s">
        <v>95</v>
      </c>
    </row>
    <row r="26" spans="1:4" ht="12.75" customHeight="1" x14ac:dyDescent="0.25">
      <c r="A26" s="2" t="s">
        <v>93</v>
      </c>
      <c r="B26" s="2" t="s">
        <v>101</v>
      </c>
      <c r="C26" s="2">
        <v>1.1599999999999999</v>
      </c>
      <c r="D26" s="2" t="s">
        <v>99</v>
      </c>
    </row>
    <row r="27" spans="1:4" ht="12.75" customHeight="1" x14ac:dyDescent="0.25">
      <c r="A27" s="2" t="s">
        <v>100</v>
      </c>
      <c r="B27" s="2" t="s">
        <v>101</v>
      </c>
      <c r="C27" s="2">
        <v>1.6</v>
      </c>
      <c r="D27" s="2" t="s">
        <v>27</v>
      </c>
    </row>
    <row r="28" spans="1:4" ht="12.75" customHeight="1" x14ac:dyDescent="0.25">
      <c r="A28" s="2" t="s">
        <v>24</v>
      </c>
      <c r="B28" s="2" t="s">
        <v>101</v>
      </c>
      <c r="C28" s="2">
        <v>1.6</v>
      </c>
      <c r="D28" s="2" t="s">
        <v>14</v>
      </c>
    </row>
    <row r="29" spans="1:4" ht="12.75" customHeight="1" x14ac:dyDescent="0.25">
      <c r="A29" s="2" t="s">
        <v>83</v>
      </c>
      <c r="B29" s="2" t="s">
        <v>101</v>
      </c>
      <c r="C29" s="2">
        <v>1.6</v>
      </c>
      <c r="D29" s="2" t="s">
        <v>62</v>
      </c>
    </row>
    <row r="30" spans="1:4" ht="12.75" customHeight="1" x14ac:dyDescent="0.25">
      <c r="A30" s="2" t="s">
        <v>45</v>
      </c>
      <c r="B30" s="2" t="s">
        <v>101</v>
      </c>
      <c r="C30" s="2">
        <v>1.94</v>
      </c>
      <c r="D30" s="2" t="s">
        <v>64</v>
      </c>
    </row>
    <row r="31" spans="1:4" ht="12.75" customHeight="1" x14ac:dyDescent="0.25">
      <c r="A31" s="2" t="s">
        <v>89</v>
      </c>
      <c r="B31" s="2" t="s">
        <v>101</v>
      </c>
      <c r="C31" s="2">
        <v>1.94</v>
      </c>
      <c r="D31" s="2" t="s">
        <v>75</v>
      </c>
    </row>
    <row r="32" spans="1:4" ht="12.75" customHeight="1" x14ac:dyDescent="0.25">
      <c r="A32" s="2" t="s">
        <v>34</v>
      </c>
      <c r="B32" s="2" t="s">
        <v>101</v>
      </c>
      <c r="C32" s="2">
        <v>1.94</v>
      </c>
      <c r="D32" s="2" t="s">
        <v>15</v>
      </c>
    </row>
    <row r="33" spans="1:4" ht="12.75" customHeight="1" x14ac:dyDescent="0.25">
      <c r="A33" s="2" t="s">
        <v>21</v>
      </c>
      <c r="B33" s="2" t="s">
        <v>101</v>
      </c>
      <c r="C33" s="2">
        <v>1</v>
      </c>
      <c r="D33" s="2" t="s">
        <v>23</v>
      </c>
    </row>
    <row r="34" spans="1:4" ht="12.75" customHeight="1" x14ac:dyDescent="0.25">
      <c r="A34" s="2" t="s">
        <v>66</v>
      </c>
      <c r="B34" s="2" t="s">
        <v>101</v>
      </c>
      <c r="C34" s="2">
        <v>1</v>
      </c>
      <c r="D34" s="2" t="s">
        <v>33</v>
      </c>
    </row>
    <row r="35" spans="1:4" ht="12.75" customHeight="1" x14ac:dyDescent="0.25">
      <c r="A35" s="2" t="s">
        <v>8</v>
      </c>
      <c r="B35" s="2" t="s">
        <v>101</v>
      </c>
      <c r="C35" s="2">
        <v>1</v>
      </c>
      <c r="D35" s="2" t="s">
        <v>55</v>
      </c>
    </row>
    <row r="36" spans="1:4" ht="12.75" customHeight="1" x14ac:dyDescent="0.25">
      <c r="A36" s="2" t="s">
        <v>67</v>
      </c>
      <c r="B36" s="2" t="s">
        <v>31</v>
      </c>
      <c r="C36" s="2" t="s">
        <v>86</v>
      </c>
      <c r="D36" s="2" t="s">
        <v>7</v>
      </c>
    </row>
    <row r="37" spans="1:4" ht="12.75" customHeight="1" x14ac:dyDescent="0.25">
      <c r="A37" s="2" t="s">
        <v>51</v>
      </c>
      <c r="B37" s="2" t="s">
        <v>31</v>
      </c>
      <c r="C37" s="2" t="s">
        <v>86</v>
      </c>
      <c r="D37" s="2" t="s">
        <v>6</v>
      </c>
    </row>
    <row r="38" spans="1:4" ht="12.75" customHeight="1" x14ac:dyDescent="0.25">
      <c r="A38" s="2" t="s">
        <v>11</v>
      </c>
      <c r="B38" s="2" t="s">
        <v>31</v>
      </c>
      <c r="C38" s="2" t="s">
        <v>86</v>
      </c>
      <c r="D38" s="2" t="s">
        <v>3</v>
      </c>
    </row>
    <row r="39" spans="1:4" ht="12.75" customHeight="1" x14ac:dyDescent="0.25">
      <c r="A39" s="2" t="s">
        <v>80</v>
      </c>
      <c r="B39" s="2" t="s">
        <v>101</v>
      </c>
      <c r="C39" s="2">
        <v>1.1100000000000001</v>
      </c>
      <c r="D39" s="2" t="s">
        <v>88</v>
      </c>
    </row>
    <row r="40" spans="1:4" ht="12.75" customHeight="1" x14ac:dyDescent="0.25">
      <c r="A40" s="2" t="s">
        <v>36</v>
      </c>
      <c r="B40" s="2" t="s">
        <v>101</v>
      </c>
      <c r="C40" s="2">
        <v>1.1200000000000001</v>
      </c>
      <c r="D40" s="2" t="s">
        <v>30</v>
      </c>
    </row>
    <row r="41" spans="1:4" ht="12.75" customHeight="1" x14ac:dyDescent="0.25">
      <c r="A41" s="2" t="s">
        <v>96</v>
      </c>
      <c r="B41" s="2" t="s">
        <v>31</v>
      </c>
      <c r="C41" s="2" t="s">
        <v>86</v>
      </c>
      <c r="D41" s="2" t="s">
        <v>84</v>
      </c>
    </row>
    <row r="42" spans="1:4" ht="12.75" customHeight="1" x14ac:dyDescent="0.25">
      <c r="A42" s="2" t="s">
        <v>78</v>
      </c>
      <c r="B42" s="2" t="s">
        <v>31</v>
      </c>
      <c r="C42" s="2" t="s">
        <v>86</v>
      </c>
      <c r="D42" s="2" t="s">
        <v>87</v>
      </c>
    </row>
    <row r="43" spans="1:4" ht="12.75" customHeight="1" x14ac:dyDescent="0.25">
      <c r="A43" s="2" t="s">
        <v>39</v>
      </c>
      <c r="B43" s="2" t="s">
        <v>31</v>
      </c>
      <c r="C43" s="2" t="s">
        <v>86</v>
      </c>
      <c r="D43" s="2" t="s">
        <v>49</v>
      </c>
    </row>
    <row r="44" spans="1:4" ht="12.75" customHeight="1" x14ac:dyDescent="0.25">
      <c r="A44" s="2" t="s">
        <v>72</v>
      </c>
      <c r="B44" s="2" t="s">
        <v>31</v>
      </c>
      <c r="C44" s="2" t="s">
        <v>86</v>
      </c>
      <c r="D44" s="2" t="s">
        <v>102</v>
      </c>
    </row>
    <row r="45" spans="1:4" ht="12.75" customHeight="1" x14ac:dyDescent="0.25">
      <c r="A45" s="2" t="s">
        <v>40</v>
      </c>
      <c r="B45" s="2" t="s">
        <v>31</v>
      </c>
      <c r="C45" s="2" t="s">
        <v>102</v>
      </c>
      <c r="D45" s="2" t="s">
        <v>102</v>
      </c>
    </row>
    <row r="46" spans="1:4" ht="12.75" customHeight="1" x14ac:dyDescent="0.25">
      <c r="A46" s="2" t="s">
        <v>28</v>
      </c>
      <c r="B46" s="2" t="s">
        <v>31</v>
      </c>
      <c r="C46" s="2" t="s">
        <v>102</v>
      </c>
      <c r="D46" s="2" t="s">
        <v>102</v>
      </c>
    </row>
  </sheetData>
  <phoneticPr fontId="2" type="noConversion"/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723B601F0DD32D47BBD439AFBFF3A9AA" ma:contentTypeVersion="16" ma:contentTypeDescription="새 문서를 만듭니다." ma:contentTypeScope="" ma:versionID="6e887c3734f6a1027d053bb32b156c69">
  <xsd:schema xmlns:xsd="http://www.w3.org/2001/XMLSchema" xmlns:xs="http://www.w3.org/2001/XMLSchema" xmlns:p="http://schemas.microsoft.com/office/2006/metadata/properties" xmlns:ns3="1ec2d4ba-0fbd-4f0d-a73a-1a582a719cc6" xmlns:ns4="7e459c49-f29d-4822-8a2e-556770ff1d9e" targetNamespace="http://schemas.microsoft.com/office/2006/metadata/properties" ma:root="true" ma:fieldsID="37a31006e24e64e5414c816e3d5eab5b" ns3:_="" ns4:_="">
    <xsd:import namespace="1ec2d4ba-0fbd-4f0d-a73a-1a582a719cc6"/>
    <xsd:import namespace="7e459c49-f29d-4822-8a2e-556770ff1d9e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_activity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ObjectDetectorVersions" minOccurs="0"/>
                <xsd:element ref="ns4:MediaServiceSystem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LengthInSeconds" minOccurs="0"/>
                <xsd:element ref="ns4:MediaServiceLocation" minOccurs="0"/>
                <xsd:element ref="ns4:MediaServiceSearchProperties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c2d4ba-0fbd-4f0d-a73a-1a582a719cc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힌트 해시 공유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459c49-f29d-4822-8a2e-556770ff1d9e" elementFormDefault="qualified">
    <xsd:import namespace="http://schemas.microsoft.com/office/2006/documentManagement/types"/>
    <xsd:import namespace="http://schemas.microsoft.com/office/infopath/2007/PartnerControls"/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e459c49-f29d-4822-8a2e-556770ff1d9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F08687B-23DB-4560-B1C9-FC7DA4C7F0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c2d4ba-0fbd-4f0d-a73a-1a582a719cc6"/>
    <ds:schemaRef ds:uri="7e459c49-f29d-4822-8a2e-556770ff1d9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2B1218-187E-4A80-90A9-B52DEADE0D1D}">
  <ds:schemaRefs>
    <ds:schemaRef ds:uri="http://schemas.microsoft.com/office/2006/metadata/properties"/>
    <ds:schemaRef ds:uri="http://schemas.microsoft.com/office/infopath/2007/PartnerControls"/>
    <ds:schemaRef ds:uri="7e459c49-f29d-4822-8a2e-556770ff1d9e"/>
  </ds:schemaRefs>
</ds:datastoreItem>
</file>

<file path=customXml/itemProps3.xml><?xml version="1.0" encoding="utf-8"?>
<ds:datastoreItem xmlns:ds="http://schemas.openxmlformats.org/officeDocument/2006/customXml" ds:itemID="{E6393B06-19A9-4A31-9942-72D66C2C19C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발주조서</vt:lpstr>
      <vt:lpstr>내역서</vt:lpstr>
      <vt:lpstr>내역서(물품별)</vt:lpstr>
      <vt:lpstr>전역변수</vt:lpstr>
      <vt:lpstr>중기전역변수</vt:lpstr>
      <vt:lpstr>발주조서!Print_Area</vt:lpstr>
      <vt:lpstr>내역서!Print_Titles</vt:lpstr>
      <vt:lpstr>'내역서(물품별)'!Print_Titles</vt:lpstr>
      <vt:lpstr>발주조서!Print_Titles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2026-06-09T23:43:51Z</cp:lastPrinted>
  <dcterms:created xsi:type="dcterms:W3CDTF">2016-05-18T03:14:43Z</dcterms:created>
  <dcterms:modified xsi:type="dcterms:W3CDTF">2026-07-22T11:53:12Z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0x010100723B601F0DD32D47BBD439AFBFF3A9AA</vt:lpwstr>
  </property>
</Properties>
</file>